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endez\Desktop\CAROLINA MENDEZ\CONTABILIDAD INESPRE\CONTABILIDAD CAROLINA MENDEZ\OLAI 2026\4. ABRIL 2026\ABRIL PORTAL\SCANER FINAL\"/>
    </mc:Choice>
  </mc:AlternateContent>
  <xr:revisionPtr revIDLastSave="0" documentId="13_ncr:1_{F2A521A4-E916-4F6D-8059-93537D88120D}" xr6:coauthVersionLast="47" xr6:coauthVersionMax="47" xr10:uidLastSave="{00000000-0000-0000-0000-000000000000}"/>
  <bookViews>
    <workbookView xWindow="-120" yWindow="-120" windowWidth="24240" windowHeight="13140" xr2:uid="{DD5260F7-9274-4C38-A25F-20447E23C15D}"/>
  </bookViews>
  <sheets>
    <sheet name="ESTADO CTAS SUPLIDORES ABRIL 26" sheetId="1" r:id="rId1"/>
  </sheets>
  <definedNames>
    <definedName name="_xlnm._FilterDatabase" localSheetId="0" hidden="1">'ESTADO CTAS SUPLIDORES ABRIL 26'!$A$16:$J$16</definedName>
    <definedName name="_xlnm.Print_Area" localSheetId="0">'ESTADO CTAS SUPLIDORES ABRIL 26'!$A$1:$J$1688</definedName>
    <definedName name="_xlnm.Print_Titles" localSheetId="0">'ESTADO CTAS SUPLIDORES ABRIL 26'!$1:$16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73" i="1" l="1"/>
  <c r="H1673" i="1"/>
  <c r="J1672" i="1"/>
  <c r="H1672" i="1"/>
  <c r="J1671" i="1"/>
  <c r="H1671" i="1"/>
  <c r="J1670" i="1"/>
  <c r="H1670" i="1"/>
  <c r="J1669" i="1"/>
  <c r="H1669" i="1"/>
  <c r="J1668" i="1"/>
  <c r="H1668" i="1"/>
  <c r="J1667" i="1"/>
  <c r="H1667" i="1"/>
  <c r="J1666" i="1"/>
  <c r="H1666" i="1"/>
  <c r="J1665" i="1"/>
  <c r="H1665" i="1"/>
  <c r="J1664" i="1"/>
  <c r="H1664" i="1"/>
  <c r="J1663" i="1"/>
  <c r="H1663" i="1"/>
  <c r="H1662" i="1"/>
  <c r="I1661" i="1"/>
  <c r="J1661" i="1" s="1"/>
  <c r="F1661" i="1"/>
  <c r="H1661" i="1" s="1"/>
  <c r="J1660" i="1"/>
  <c r="H1660" i="1"/>
  <c r="J1659" i="1"/>
  <c r="H1659" i="1"/>
  <c r="J1658" i="1"/>
  <c r="H1658" i="1"/>
  <c r="J1657" i="1"/>
  <c r="H1657" i="1"/>
  <c r="J1656" i="1"/>
  <c r="H1656" i="1"/>
  <c r="J1655" i="1"/>
  <c r="H1655" i="1"/>
  <c r="J1654" i="1"/>
  <c r="H1654" i="1"/>
  <c r="J1652" i="1"/>
  <c r="H1652" i="1"/>
  <c r="J1650" i="1"/>
  <c r="H1650" i="1"/>
  <c r="J1648" i="1"/>
  <c r="F1648" i="1"/>
  <c r="H1648" i="1" s="1"/>
  <c r="J1646" i="1"/>
  <c r="H1646" i="1"/>
  <c r="J1645" i="1"/>
  <c r="H1645" i="1"/>
  <c r="J1643" i="1"/>
  <c r="H1643" i="1"/>
  <c r="J1642" i="1"/>
  <c r="H1642" i="1"/>
  <c r="J1641" i="1"/>
  <c r="H1641" i="1"/>
  <c r="J1639" i="1"/>
  <c r="H1639" i="1"/>
  <c r="J1637" i="1"/>
  <c r="H1637" i="1"/>
  <c r="J1635" i="1"/>
  <c r="H1635" i="1"/>
  <c r="J1634" i="1"/>
  <c r="H1634" i="1"/>
  <c r="J1633" i="1"/>
  <c r="H1633" i="1"/>
  <c r="J1632" i="1"/>
  <c r="H1632" i="1"/>
  <c r="J1631" i="1"/>
  <c r="H1631" i="1"/>
  <c r="J1630" i="1"/>
  <c r="H1630" i="1"/>
  <c r="J1625" i="1"/>
  <c r="H1625" i="1"/>
  <c r="J1624" i="1"/>
  <c r="H1624" i="1"/>
  <c r="J1623" i="1"/>
  <c r="H1623" i="1"/>
  <c r="J1622" i="1"/>
  <c r="H1622" i="1"/>
  <c r="J1621" i="1"/>
  <c r="H1621" i="1"/>
  <c r="J1620" i="1"/>
  <c r="H1620" i="1"/>
  <c r="J1619" i="1"/>
  <c r="H1619" i="1"/>
  <c r="J1618" i="1"/>
  <c r="H1618" i="1"/>
  <c r="J1617" i="1"/>
  <c r="H1617" i="1"/>
  <c r="J1616" i="1"/>
  <c r="H1616" i="1"/>
  <c r="J1614" i="1"/>
  <c r="H1614" i="1"/>
  <c r="J1612" i="1"/>
  <c r="H1612" i="1"/>
  <c r="J1611" i="1"/>
  <c r="H1611" i="1"/>
  <c r="J1610" i="1"/>
  <c r="H1610" i="1"/>
  <c r="J1609" i="1"/>
  <c r="H1609" i="1"/>
  <c r="J1608" i="1"/>
  <c r="H1608" i="1"/>
  <c r="J1607" i="1"/>
  <c r="H1607" i="1"/>
  <c r="J1606" i="1"/>
  <c r="H1606" i="1"/>
  <c r="J1605" i="1"/>
  <c r="H1605" i="1"/>
  <c r="J1604" i="1"/>
  <c r="H1604" i="1"/>
  <c r="J1603" i="1"/>
  <c r="H1603" i="1"/>
  <c r="J1602" i="1"/>
  <c r="H1602" i="1"/>
  <c r="J1601" i="1"/>
  <c r="H1601" i="1"/>
  <c r="J1600" i="1"/>
  <c r="H1600" i="1"/>
  <c r="J1599" i="1"/>
  <c r="H1599" i="1"/>
  <c r="J1597" i="1"/>
  <c r="H1597" i="1"/>
  <c r="J1596" i="1"/>
  <c r="H1596" i="1"/>
  <c r="J1595" i="1"/>
  <c r="H1595" i="1"/>
  <c r="J1594" i="1"/>
  <c r="H1594" i="1"/>
  <c r="J1592" i="1"/>
  <c r="H1592" i="1"/>
  <c r="J1591" i="1"/>
  <c r="H1591" i="1"/>
  <c r="J1589" i="1"/>
  <c r="H1589" i="1"/>
  <c r="J1588" i="1"/>
  <c r="H1588" i="1"/>
  <c r="J1586" i="1"/>
  <c r="H1586" i="1"/>
  <c r="J1585" i="1"/>
  <c r="H1585" i="1"/>
  <c r="J1584" i="1"/>
  <c r="H1584" i="1"/>
  <c r="J1583" i="1"/>
  <c r="H1583" i="1"/>
  <c r="J1582" i="1"/>
  <c r="H1582" i="1"/>
  <c r="J1581" i="1"/>
  <c r="H1581" i="1"/>
  <c r="J1580" i="1"/>
  <c r="H1580" i="1"/>
  <c r="J1579" i="1"/>
  <c r="H1579" i="1"/>
  <c r="J1577" i="1"/>
  <c r="H1577" i="1"/>
  <c r="J1571" i="1"/>
  <c r="H1571" i="1"/>
  <c r="J1570" i="1"/>
  <c r="H1570" i="1"/>
  <c r="J1569" i="1"/>
  <c r="H1569" i="1"/>
  <c r="J1565" i="1"/>
  <c r="H1565" i="1"/>
  <c r="J1564" i="1"/>
  <c r="H1564" i="1"/>
  <c r="J1563" i="1"/>
  <c r="H1563" i="1"/>
  <c r="J1562" i="1"/>
  <c r="H1562" i="1"/>
  <c r="J1561" i="1"/>
  <c r="H1561" i="1"/>
  <c r="J1560" i="1"/>
  <c r="H1560" i="1"/>
  <c r="J1558" i="1"/>
  <c r="H1558" i="1"/>
  <c r="J1554" i="1"/>
  <c r="H1554" i="1"/>
  <c r="J1552" i="1"/>
  <c r="J1551" i="1"/>
  <c r="J1550" i="1"/>
  <c r="J1549" i="1"/>
  <c r="J1548" i="1"/>
  <c r="J1547" i="1"/>
  <c r="J1546" i="1"/>
  <c r="J1545" i="1"/>
  <c r="J1543" i="1"/>
  <c r="H1543" i="1"/>
  <c r="J1542" i="1"/>
  <c r="H1542" i="1"/>
  <c r="J1541" i="1"/>
  <c r="H1541" i="1"/>
  <c r="J1540" i="1"/>
  <c r="H1540" i="1"/>
  <c r="J1539" i="1"/>
  <c r="H1539" i="1"/>
  <c r="J1538" i="1"/>
  <c r="H1538" i="1"/>
  <c r="J1537" i="1"/>
  <c r="H1537" i="1"/>
  <c r="J1536" i="1"/>
  <c r="H1536" i="1"/>
  <c r="J1535" i="1"/>
  <c r="H1535" i="1"/>
  <c r="J1534" i="1"/>
  <c r="H1534" i="1"/>
  <c r="J1533" i="1"/>
  <c r="H1533" i="1"/>
  <c r="J1531" i="1"/>
  <c r="H1531" i="1"/>
  <c r="J1529" i="1"/>
  <c r="H1529" i="1"/>
  <c r="J1528" i="1"/>
  <c r="H1528" i="1"/>
  <c r="J1527" i="1"/>
  <c r="H1527" i="1"/>
  <c r="J1526" i="1"/>
  <c r="H1526" i="1"/>
  <c r="J1525" i="1"/>
  <c r="H1525" i="1"/>
  <c r="J1524" i="1"/>
  <c r="H1524" i="1"/>
  <c r="J1523" i="1"/>
  <c r="H1523" i="1"/>
  <c r="J1522" i="1"/>
  <c r="H1522" i="1"/>
  <c r="J1521" i="1"/>
  <c r="H1521" i="1"/>
  <c r="J1520" i="1"/>
  <c r="H1520" i="1"/>
  <c r="J1519" i="1"/>
  <c r="H1519" i="1"/>
  <c r="J1517" i="1"/>
  <c r="H1517" i="1"/>
  <c r="J1515" i="1"/>
  <c r="H1515" i="1"/>
  <c r="J1512" i="1"/>
  <c r="H1512" i="1"/>
  <c r="J1511" i="1"/>
  <c r="H1511" i="1"/>
  <c r="J1509" i="1"/>
  <c r="H1509" i="1"/>
  <c r="J1508" i="1"/>
  <c r="H1508" i="1"/>
  <c r="J1507" i="1"/>
  <c r="H1507" i="1"/>
  <c r="J1506" i="1"/>
  <c r="H1506" i="1"/>
  <c r="J1502" i="1"/>
  <c r="H1502" i="1"/>
  <c r="J1496" i="1"/>
  <c r="H1496" i="1"/>
  <c r="J1494" i="1"/>
  <c r="H1494" i="1"/>
  <c r="J1492" i="1"/>
  <c r="H1492" i="1"/>
  <c r="J1491" i="1"/>
  <c r="H1491" i="1"/>
  <c r="J1490" i="1"/>
  <c r="H1490" i="1"/>
  <c r="J1489" i="1"/>
  <c r="H1489" i="1"/>
  <c r="J1488" i="1"/>
  <c r="H1488" i="1"/>
  <c r="J1487" i="1"/>
  <c r="H1487" i="1"/>
  <c r="J1486" i="1"/>
  <c r="H1486" i="1"/>
  <c r="J1484" i="1"/>
  <c r="H1484" i="1"/>
  <c r="J1482" i="1"/>
  <c r="H1482" i="1"/>
  <c r="J1480" i="1"/>
  <c r="H1480" i="1"/>
  <c r="J1478" i="1"/>
  <c r="H1478" i="1"/>
  <c r="J1477" i="1"/>
  <c r="H1477" i="1"/>
  <c r="J1476" i="1"/>
  <c r="H1476" i="1"/>
  <c r="J1474" i="1"/>
  <c r="H1474" i="1"/>
  <c r="J1472" i="1"/>
  <c r="H1472" i="1"/>
  <c r="J1471" i="1"/>
  <c r="H1471" i="1"/>
  <c r="J1469" i="1"/>
  <c r="H1469" i="1"/>
  <c r="J1468" i="1"/>
  <c r="H1468" i="1"/>
  <c r="J1466" i="1"/>
  <c r="H1466" i="1"/>
  <c r="J1464" i="1"/>
  <c r="H1464" i="1"/>
  <c r="J1463" i="1"/>
  <c r="H1463" i="1"/>
  <c r="J1461" i="1"/>
  <c r="H1461" i="1"/>
  <c r="J1459" i="1"/>
  <c r="H1459" i="1"/>
  <c r="J1458" i="1"/>
  <c r="H1458" i="1"/>
  <c r="J1457" i="1"/>
  <c r="H1457" i="1"/>
  <c r="J1456" i="1"/>
  <c r="H1456" i="1"/>
  <c r="J1455" i="1"/>
  <c r="H1455" i="1"/>
  <c r="J1454" i="1"/>
  <c r="H1454" i="1"/>
  <c r="J1452" i="1"/>
  <c r="H1452" i="1"/>
  <c r="F1450" i="1"/>
  <c r="J1447" i="1"/>
  <c r="H1447" i="1"/>
  <c r="J1446" i="1"/>
  <c r="H1446" i="1"/>
  <c r="J1444" i="1"/>
  <c r="H1444" i="1"/>
  <c r="J1442" i="1"/>
  <c r="H1442" i="1"/>
  <c r="J1441" i="1"/>
  <c r="H1441" i="1"/>
  <c r="J1439" i="1"/>
  <c r="H1439" i="1"/>
  <c r="J1438" i="1"/>
  <c r="H1438" i="1"/>
  <c r="J1437" i="1"/>
  <c r="H1437" i="1"/>
  <c r="J1436" i="1"/>
  <c r="H1436" i="1"/>
  <c r="J1435" i="1"/>
  <c r="H1435" i="1"/>
  <c r="H1433" i="1"/>
  <c r="J1432" i="1"/>
  <c r="H1432" i="1"/>
  <c r="J1431" i="1"/>
  <c r="H1431" i="1"/>
  <c r="J1430" i="1"/>
  <c r="H1430" i="1"/>
  <c r="J1429" i="1"/>
  <c r="H1429" i="1"/>
  <c r="J1425" i="1"/>
  <c r="H1425" i="1"/>
  <c r="J1423" i="1"/>
  <c r="H1423" i="1"/>
  <c r="J1422" i="1"/>
  <c r="H1422" i="1"/>
  <c r="J1421" i="1"/>
  <c r="H1421" i="1"/>
  <c r="J1420" i="1"/>
  <c r="H1420" i="1"/>
  <c r="J1418" i="1"/>
  <c r="H1418" i="1"/>
  <c r="J1417" i="1"/>
  <c r="H1417" i="1"/>
  <c r="J1415" i="1"/>
  <c r="H1415" i="1"/>
  <c r="J1413" i="1"/>
  <c r="J1408" i="1"/>
  <c r="J1407" i="1"/>
  <c r="J1400" i="1"/>
  <c r="H1400" i="1"/>
  <c r="J1399" i="1"/>
  <c r="H1399" i="1"/>
  <c r="J1398" i="1"/>
  <c r="H1398" i="1"/>
  <c r="J1396" i="1"/>
  <c r="H1396" i="1"/>
  <c r="J1395" i="1"/>
  <c r="H1395" i="1"/>
  <c r="J1394" i="1"/>
  <c r="H1394" i="1"/>
  <c r="J1393" i="1"/>
  <c r="H1393" i="1"/>
  <c r="J1392" i="1"/>
  <c r="H1392" i="1"/>
  <c r="J1391" i="1"/>
  <c r="H1391" i="1"/>
  <c r="J1386" i="1"/>
  <c r="H1386" i="1"/>
  <c r="J1384" i="1"/>
  <c r="H1384" i="1"/>
  <c r="J1382" i="1"/>
  <c r="H1382" i="1"/>
  <c r="J1380" i="1"/>
  <c r="H1380" i="1"/>
  <c r="J1379" i="1"/>
  <c r="H1379" i="1"/>
  <c r="J1378" i="1"/>
  <c r="H1378" i="1"/>
  <c r="J1377" i="1"/>
  <c r="H1377" i="1"/>
  <c r="J1376" i="1"/>
  <c r="H1376" i="1"/>
  <c r="J1375" i="1"/>
  <c r="H1375" i="1"/>
  <c r="J1374" i="1"/>
  <c r="H1374" i="1"/>
  <c r="J1373" i="1"/>
  <c r="H1373" i="1"/>
  <c r="J1372" i="1"/>
  <c r="H1372" i="1"/>
  <c r="J1371" i="1"/>
  <c r="H1371" i="1"/>
  <c r="J1370" i="1"/>
  <c r="H1370" i="1"/>
  <c r="J1369" i="1"/>
  <c r="H1369" i="1"/>
  <c r="J1368" i="1"/>
  <c r="H1368" i="1"/>
  <c r="J1367" i="1"/>
  <c r="H1367" i="1"/>
  <c r="J1366" i="1"/>
  <c r="H1366" i="1"/>
  <c r="J1365" i="1"/>
  <c r="H1365" i="1"/>
  <c r="J1364" i="1"/>
  <c r="H1364" i="1"/>
  <c r="J1363" i="1"/>
  <c r="H1363" i="1"/>
  <c r="J1362" i="1"/>
  <c r="H1362" i="1"/>
  <c r="J1361" i="1"/>
  <c r="H1361" i="1"/>
  <c r="J1360" i="1"/>
  <c r="H1360" i="1"/>
  <c r="J1359" i="1"/>
  <c r="H1359" i="1"/>
  <c r="J1358" i="1"/>
  <c r="H1358" i="1"/>
  <c r="J1357" i="1"/>
  <c r="H1357" i="1"/>
  <c r="J1356" i="1"/>
  <c r="H1356" i="1"/>
  <c r="J1354" i="1"/>
  <c r="H1354" i="1"/>
  <c r="J1353" i="1"/>
  <c r="H1353" i="1"/>
  <c r="J1352" i="1"/>
  <c r="H1352" i="1"/>
  <c r="J1350" i="1"/>
  <c r="J1349" i="1"/>
  <c r="J1348" i="1"/>
  <c r="J1347" i="1"/>
  <c r="J1346" i="1"/>
  <c r="J1345" i="1"/>
  <c r="J1344" i="1"/>
  <c r="J1342" i="1"/>
  <c r="H1342" i="1"/>
  <c r="J1341" i="1"/>
  <c r="H1341" i="1"/>
  <c r="J1340" i="1"/>
  <c r="H1340" i="1"/>
  <c r="J1339" i="1"/>
  <c r="H1339" i="1"/>
  <c r="J1338" i="1"/>
  <c r="H1338" i="1"/>
  <c r="J1337" i="1"/>
  <c r="H1337" i="1"/>
  <c r="J1336" i="1"/>
  <c r="H1336" i="1"/>
  <c r="J1335" i="1"/>
  <c r="H1335" i="1"/>
  <c r="J1334" i="1"/>
  <c r="H1334" i="1"/>
  <c r="J1332" i="1"/>
  <c r="J1331" i="1"/>
  <c r="J1330" i="1"/>
  <c r="J1329" i="1"/>
  <c r="J1327" i="1"/>
  <c r="J1325" i="1"/>
  <c r="J1324" i="1"/>
  <c r="J1323" i="1"/>
  <c r="H1323" i="1"/>
  <c r="J1322" i="1"/>
  <c r="H1322" i="1"/>
  <c r="J1320" i="1"/>
  <c r="H1320" i="1"/>
  <c r="J1318" i="1"/>
  <c r="H1318" i="1"/>
  <c r="J1316" i="1"/>
  <c r="H1316" i="1"/>
  <c r="J1315" i="1"/>
  <c r="H1315" i="1"/>
  <c r="J1314" i="1"/>
  <c r="H1314" i="1"/>
  <c r="J1313" i="1"/>
  <c r="H1313" i="1"/>
  <c r="J1311" i="1"/>
  <c r="H1311" i="1"/>
  <c r="J1310" i="1"/>
  <c r="H1310" i="1"/>
  <c r="J1309" i="1"/>
  <c r="H1309" i="1"/>
  <c r="J1307" i="1"/>
  <c r="H1307" i="1"/>
  <c r="J1306" i="1"/>
  <c r="H1306" i="1"/>
  <c r="J1305" i="1"/>
  <c r="H1305" i="1"/>
  <c r="J1303" i="1"/>
  <c r="H1303" i="1"/>
  <c r="J1301" i="1"/>
  <c r="H1301" i="1"/>
  <c r="J1300" i="1"/>
  <c r="H1300" i="1"/>
  <c r="J1299" i="1"/>
  <c r="H1299" i="1"/>
  <c r="J1298" i="1"/>
  <c r="H1298" i="1"/>
  <c r="J1297" i="1"/>
  <c r="H1297" i="1"/>
  <c r="J1296" i="1"/>
  <c r="H1296" i="1"/>
  <c r="J1295" i="1"/>
  <c r="H1295" i="1"/>
  <c r="J1293" i="1"/>
  <c r="H1293" i="1"/>
  <c r="J1291" i="1"/>
  <c r="H1291" i="1"/>
  <c r="J1290" i="1"/>
  <c r="H1290" i="1"/>
  <c r="J1288" i="1"/>
  <c r="H1288" i="1"/>
  <c r="J1287" i="1"/>
  <c r="H1287" i="1"/>
  <c r="J1286" i="1"/>
  <c r="H1286" i="1"/>
  <c r="J1282" i="1"/>
  <c r="H1282" i="1"/>
  <c r="J1280" i="1"/>
  <c r="H1280" i="1"/>
  <c r="J1279" i="1"/>
  <c r="H1279" i="1"/>
  <c r="J1278" i="1"/>
  <c r="H1278" i="1"/>
  <c r="J1277" i="1"/>
  <c r="H1277" i="1"/>
  <c r="J1276" i="1"/>
  <c r="H1276" i="1"/>
  <c r="J1275" i="1"/>
  <c r="H1275" i="1"/>
  <c r="J1274" i="1"/>
  <c r="H1274" i="1"/>
  <c r="J1273" i="1"/>
  <c r="H1273" i="1"/>
  <c r="J1272" i="1"/>
  <c r="H1272" i="1"/>
  <c r="J1271" i="1"/>
  <c r="H1271" i="1"/>
  <c r="J1270" i="1"/>
  <c r="H1270" i="1"/>
  <c r="J1269" i="1"/>
  <c r="H1269" i="1"/>
  <c r="J1268" i="1"/>
  <c r="H1268" i="1"/>
  <c r="J1267" i="1"/>
  <c r="H1267" i="1"/>
  <c r="J1266" i="1"/>
  <c r="H1266" i="1"/>
  <c r="J1265" i="1"/>
  <c r="H1265" i="1"/>
  <c r="J1264" i="1"/>
  <c r="H1264" i="1"/>
  <c r="J1262" i="1"/>
  <c r="H1262" i="1"/>
  <c r="J1260" i="1"/>
  <c r="H1260" i="1"/>
  <c r="J1259" i="1"/>
  <c r="H1259" i="1"/>
  <c r="J1258" i="1"/>
  <c r="H1258" i="1"/>
  <c r="H1257" i="1"/>
  <c r="J1256" i="1"/>
  <c r="H1256" i="1"/>
  <c r="J1254" i="1"/>
  <c r="H1254" i="1"/>
  <c r="J1252" i="1"/>
  <c r="H1252" i="1"/>
  <c r="J1250" i="1"/>
  <c r="H1250" i="1"/>
  <c r="J1248" i="1"/>
  <c r="H1248" i="1"/>
  <c r="J1247" i="1"/>
  <c r="H1247" i="1"/>
  <c r="J1246" i="1"/>
  <c r="H1246" i="1"/>
  <c r="J1245" i="1"/>
  <c r="H1245" i="1"/>
  <c r="J1243" i="1"/>
  <c r="H1243" i="1"/>
  <c r="J1242" i="1"/>
  <c r="H1242" i="1"/>
  <c r="J1240" i="1"/>
  <c r="J1238" i="1"/>
  <c r="H1238" i="1"/>
  <c r="J1236" i="1"/>
  <c r="H1236" i="1"/>
  <c r="J1235" i="1"/>
  <c r="H1235" i="1"/>
  <c r="J1234" i="1"/>
  <c r="H1234" i="1"/>
  <c r="J1233" i="1"/>
  <c r="H1233" i="1"/>
  <c r="J1232" i="1"/>
  <c r="H1232" i="1"/>
  <c r="J1231" i="1"/>
  <c r="H1231" i="1"/>
  <c r="J1230" i="1"/>
  <c r="H1230" i="1"/>
  <c r="J1229" i="1"/>
  <c r="H1229" i="1"/>
  <c r="J1228" i="1"/>
  <c r="H1228" i="1"/>
  <c r="J1226" i="1"/>
  <c r="J1225" i="1"/>
  <c r="J1224" i="1"/>
  <c r="J1223" i="1"/>
  <c r="J1222" i="1"/>
  <c r="J1221" i="1"/>
  <c r="J1217" i="1"/>
  <c r="H1217" i="1"/>
  <c r="J1215" i="1"/>
  <c r="H1215" i="1"/>
  <c r="H1211" i="1"/>
  <c r="J1209" i="1"/>
  <c r="H1209" i="1"/>
  <c r="J1208" i="1"/>
  <c r="H1208" i="1"/>
  <c r="J1207" i="1"/>
  <c r="H1207" i="1"/>
  <c r="J1200" i="1"/>
  <c r="H1200" i="1"/>
  <c r="J1199" i="1"/>
  <c r="H1199" i="1"/>
  <c r="J1198" i="1"/>
  <c r="H1198" i="1"/>
  <c r="J1197" i="1"/>
  <c r="H1197" i="1"/>
  <c r="J1196" i="1"/>
  <c r="H1196" i="1"/>
  <c r="J1195" i="1"/>
  <c r="H1195" i="1"/>
  <c r="J1194" i="1"/>
  <c r="H1194" i="1"/>
  <c r="J1193" i="1"/>
  <c r="F1193" i="1"/>
  <c r="H1193" i="1" s="1"/>
  <c r="J1192" i="1"/>
  <c r="H1192" i="1"/>
  <c r="J1191" i="1"/>
  <c r="H1191" i="1"/>
  <c r="J1190" i="1"/>
  <c r="H1190" i="1"/>
  <c r="J1189" i="1"/>
  <c r="H1189" i="1"/>
  <c r="J1188" i="1"/>
  <c r="H1188" i="1"/>
  <c r="J1187" i="1"/>
  <c r="H1187" i="1"/>
  <c r="J1186" i="1"/>
  <c r="H1186" i="1"/>
  <c r="J1185" i="1"/>
  <c r="H1185" i="1"/>
  <c r="J1184" i="1"/>
  <c r="H1184" i="1"/>
  <c r="J1183" i="1"/>
  <c r="H1183" i="1"/>
  <c r="J1182" i="1"/>
  <c r="H1182" i="1"/>
  <c r="J1181" i="1"/>
  <c r="H1181" i="1"/>
  <c r="J1180" i="1"/>
  <c r="H1180" i="1"/>
  <c r="J1179" i="1"/>
  <c r="H1179" i="1"/>
  <c r="J1178" i="1"/>
  <c r="F1178" i="1"/>
  <c r="H1178" i="1" s="1"/>
  <c r="J1177" i="1"/>
  <c r="H1177" i="1"/>
  <c r="J1176" i="1"/>
  <c r="H1176" i="1"/>
  <c r="J1175" i="1"/>
  <c r="H1175" i="1"/>
  <c r="J1174" i="1"/>
  <c r="H1174" i="1"/>
  <c r="J1173" i="1"/>
  <c r="H1173" i="1"/>
  <c r="J1172" i="1"/>
  <c r="H1172" i="1"/>
  <c r="J1171" i="1"/>
  <c r="H1171" i="1"/>
  <c r="J1170" i="1"/>
  <c r="H1170" i="1"/>
  <c r="J1169" i="1"/>
  <c r="H1169" i="1"/>
  <c r="J1168" i="1"/>
  <c r="H1168" i="1"/>
  <c r="J1167" i="1"/>
  <c r="H1167" i="1"/>
  <c r="J1166" i="1"/>
  <c r="H1166" i="1"/>
  <c r="J1165" i="1"/>
  <c r="H1165" i="1"/>
  <c r="J1163" i="1"/>
  <c r="J1162" i="1"/>
  <c r="J1161" i="1"/>
  <c r="J1160" i="1"/>
  <c r="J1159" i="1"/>
  <c r="J1158" i="1"/>
  <c r="J1157" i="1"/>
  <c r="J1156" i="1"/>
  <c r="J1154" i="1"/>
  <c r="H1154" i="1"/>
  <c r="J1152" i="1"/>
  <c r="H1152" i="1"/>
  <c r="J1151" i="1"/>
  <c r="H1151" i="1"/>
  <c r="J1147" i="1"/>
  <c r="H1147" i="1"/>
  <c r="J1146" i="1"/>
  <c r="H1146" i="1"/>
  <c r="J1145" i="1"/>
  <c r="H1145" i="1"/>
  <c r="J1144" i="1"/>
  <c r="H1144" i="1"/>
  <c r="J1143" i="1"/>
  <c r="H1143" i="1"/>
  <c r="J1141" i="1"/>
  <c r="H1141" i="1"/>
  <c r="J1140" i="1"/>
  <c r="H1140" i="1"/>
  <c r="J1139" i="1"/>
  <c r="H1139" i="1"/>
  <c r="J1138" i="1"/>
  <c r="H1138" i="1"/>
  <c r="J1137" i="1"/>
  <c r="H1137" i="1"/>
  <c r="J1136" i="1"/>
  <c r="H1136" i="1"/>
  <c r="J1135" i="1"/>
  <c r="H1135" i="1"/>
  <c r="J1133" i="1"/>
  <c r="H1133" i="1"/>
  <c r="J1131" i="1"/>
  <c r="H1131" i="1"/>
  <c r="J1130" i="1"/>
  <c r="H1130" i="1"/>
  <c r="J1129" i="1"/>
  <c r="H1129" i="1"/>
  <c r="J1128" i="1"/>
  <c r="H1128" i="1"/>
  <c r="J1127" i="1"/>
  <c r="H1127" i="1"/>
  <c r="J1126" i="1"/>
  <c r="H1126" i="1"/>
  <c r="J1125" i="1"/>
  <c r="H1125" i="1"/>
  <c r="J1124" i="1"/>
  <c r="H1124" i="1"/>
  <c r="J1123" i="1"/>
  <c r="H1123" i="1"/>
  <c r="J1122" i="1"/>
  <c r="H1122" i="1"/>
  <c r="J1120" i="1"/>
  <c r="H1120" i="1"/>
  <c r="J1119" i="1"/>
  <c r="H1119" i="1"/>
  <c r="J1118" i="1"/>
  <c r="H1118" i="1"/>
  <c r="J1117" i="1"/>
  <c r="H1117" i="1"/>
  <c r="J1116" i="1"/>
  <c r="H1116" i="1"/>
  <c r="J1115" i="1"/>
  <c r="H1115" i="1"/>
  <c r="J1114" i="1"/>
  <c r="H1114" i="1"/>
  <c r="J1113" i="1"/>
  <c r="H1113" i="1"/>
  <c r="J1112" i="1"/>
  <c r="H1112" i="1"/>
  <c r="J1110" i="1"/>
  <c r="H1110" i="1"/>
  <c r="J1109" i="1"/>
  <c r="H1109" i="1"/>
  <c r="J1108" i="1"/>
  <c r="H1108" i="1"/>
  <c r="J1106" i="1"/>
  <c r="H1106" i="1"/>
  <c r="J1105" i="1"/>
  <c r="H1105" i="1"/>
  <c r="J1104" i="1"/>
  <c r="H1104" i="1"/>
  <c r="J1103" i="1"/>
  <c r="H1103" i="1"/>
  <c r="J1101" i="1"/>
  <c r="H1101" i="1"/>
  <c r="J1099" i="1"/>
  <c r="H1099" i="1"/>
  <c r="J1097" i="1"/>
  <c r="H1097" i="1"/>
  <c r="J1095" i="1"/>
  <c r="H1095" i="1"/>
  <c r="J1093" i="1"/>
  <c r="H1093" i="1"/>
  <c r="J1089" i="1"/>
  <c r="H1089" i="1"/>
  <c r="J1088" i="1"/>
  <c r="H1088" i="1"/>
  <c r="J1087" i="1"/>
  <c r="H1087" i="1"/>
  <c r="J1086" i="1"/>
  <c r="H1086" i="1"/>
  <c r="J1085" i="1"/>
  <c r="H1085" i="1"/>
  <c r="J1084" i="1"/>
  <c r="H1084" i="1"/>
  <c r="J1083" i="1"/>
  <c r="H1083" i="1"/>
  <c r="J1082" i="1"/>
  <c r="H1082" i="1"/>
  <c r="J1081" i="1"/>
  <c r="H1081" i="1"/>
  <c r="J1080" i="1"/>
  <c r="H1080" i="1"/>
  <c r="J1079" i="1"/>
  <c r="H1079" i="1"/>
  <c r="J1078" i="1"/>
  <c r="H1078" i="1"/>
  <c r="J1077" i="1"/>
  <c r="H1077" i="1"/>
  <c r="J1076" i="1"/>
  <c r="H1076" i="1"/>
  <c r="J1075" i="1"/>
  <c r="H1075" i="1"/>
  <c r="J1074" i="1"/>
  <c r="H1074" i="1"/>
  <c r="J1073" i="1"/>
  <c r="H1073" i="1"/>
  <c r="J1072" i="1"/>
  <c r="H1072" i="1"/>
  <c r="J1071" i="1"/>
  <c r="H1071" i="1"/>
  <c r="J1070" i="1"/>
  <c r="H1070" i="1"/>
  <c r="J1069" i="1"/>
  <c r="H1069" i="1"/>
  <c r="J1068" i="1"/>
  <c r="H1068" i="1"/>
  <c r="J1067" i="1"/>
  <c r="H1067" i="1"/>
  <c r="J1066" i="1"/>
  <c r="H1066" i="1"/>
  <c r="J1065" i="1"/>
  <c r="H1065" i="1"/>
  <c r="J1064" i="1"/>
  <c r="H1064" i="1"/>
  <c r="J1063" i="1"/>
  <c r="H1063" i="1"/>
  <c r="J1062" i="1"/>
  <c r="H1062" i="1"/>
  <c r="J1061" i="1"/>
  <c r="H1061" i="1"/>
  <c r="J1060" i="1"/>
  <c r="H1060" i="1"/>
  <c r="J1059" i="1"/>
  <c r="H1059" i="1"/>
  <c r="J1058" i="1"/>
  <c r="H1058" i="1"/>
  <c r="J1057" i="1"/>
  <c r="H1057" i="1"/>
  <c r="J1056" i="1"/>
  <c r="H1056" i="1"/>
  <c r="J1055" i="1"/>
  <c r="H1055" i="1"/>
  <c r="J1054" i="1"/>
  <c r="H1054" i="1"/>
  <c r="J1053" i="1"/>
  <c r="H1053" i="1"/>
  <c r="J1052" i="1"/>
  <c r="H1052" i="1"/>
  <c r="J1051" i="1"/>
  <c r="H1051" i="1"/>
  <c r="J1050" i="1"/>
  <c r="H1050" i="1"/>
  <c r="J1049" i="1"/>
  <c r="H1049" i="1"/>
  <c r="J1048" i="1"/>
  <c r="H1048" i="1"/>
  <c r="J1047" i="1"/>
  <c r="H1047" i="1"/>
  <c r="J1046" i="1"/>
  <c r="H1046" i="1"/>
  <c r="J1045" i="1"/>
  <c r="H1045" i="1"/>
  <c r="J1044" i="1"/>
  <c r="H1044" i="1"/>
  <c r="J1043" i="1"/>
  <c r="H1043" i="1"/>
  <c r="J1042" i="1"/>
  <c r="H1042" i="1"/>
  <c r="J1041" i="1"/>
  <c r="H1041" i="1"/>
  <c r="J1040" i="1"/>
  <c r="H1040" i="1"/>
  <c r="J1039" i="1"/>
  <c r="H1039" i="1"/>
  <c r="J1038" i="1"/>
  <c r="H1038" i="1"/>
  <c r="J1037" i="1"/>
  <c r="H1037" i="1"/>
  <c r="J1036" i="1"/>
  <c r="H1036" i="1"/>
  <c r="J1035" i="1"/>
  <c r="H1035" i="1"/>
  <c r="J1034" i="1"/>
  <c r="H1034" i="1"/>
  <c r="J1032" i="1"/>
  <c r="H1032" i="1"/>
  <c r="J1028" i="1"/>
  <c r="H1028" i="1"/>
  <c r="J1027" i="1"/>
  <c r="H1027" i="1"/>
  <c r="J1022" i="1"/>
  <c r="H1022" i="1"/>
  <c r="J1021" i="1"/>
  <c r="H1021" i="1"/>
  <c r="J1020" i="1"/>
  <c r="H1020" i="1"/>
  <c r="J1018" i="1"/>
  <c r="H1018" i="1"/>
  <c r="J1016" i="1"/>
  <c r="H1016" i="1"/>
  <c r="J1014" i="1"/>
  <c r="H1014" i="1"/>
  <c r="J1013" i="1"/>
  <c r="H1013" i="1"/>
  <c r="J1011" i="1"/>
  <c r="H1011" i="1"/>
  <c r="J1010" i="1"/>
  <c r="F1010" i="1"/>
  <c r="H1010" i="1" s="1"/>
  <c r="J1009" i="1"/>
  <c r="H1009" i="1"/>
  <c r="J1008" i="1"/>
  <c r="H1008" i="1"/>
  <c r="J1006" i="1"/>
  <c r="H1006" i="1"/>
  <c r="J1004" i="1"/>
  <c r="H1004" i="1"/>
  <c r="J1003" i="1"/>
  <c r="H1003" i="1"/>
  <c r="J1002" i="1"/>
  <c r="H1002" i="1"/>
  <c r="J1001" i="1"/>
  <c r="H1001" i="1"/>
  <c r="J1000" i="1"/>
  <c r="H1000" i="1"/>
  <c r="J999" i="1"/>
  <c r="H999" i="1"/>
  <c r="J998" i="1"/>
  <c r="H998" i="1"/>
  <c r="J997" i="1"/>
  <c r="H997" i="1"/>
  <c r="J996" i="1"/>
  <c r="H996" i="1"/>
  <c r="J994" i="1"/>
  <c r="H994" i="1"/>
  <c r="J993" i="1"/>
  <c r="H993" i="1"/>
  <c r="J991" i="1"/>
  <c r="H991" i="1"/>
  <c r="J990" i="1"/>
  <c r="H990" i="1"/>
  <c r="J988" i="1"/>
  <c r="H988" i="1"/>
  <c r="J987" i="1"/>
  <c r="H987" i="1"/>
  <c r="J986" i="1"/>
  <c r="H986" i="1"/>
  <c r="J985" i="1"/>
  <c r="H985" i="1"/>
  <c r="J984" i="1"/>
  <c r="H984" i="1"/>
  <c r="J982" i="1"/>
  <c r="H982" i="1"/>
  <c r="J981" i="1"/>
  <c r="H981" i="1"/>
  <c r="J980" i="1"/>
  <c r="H980" i="1"/>
  <c r="J978" i="1"/>
  <c r="H978" i="1"/>
  <c r="J977" i="1"/>
  <c r="H977" i="1"/>
  <c r="J976" i="1"/>
  <c r="H976" i="1"/>
  <c r="J975" i="1"/>
  <c r="H975" i="1"/>
  <c r="J974" i="1"/>
  <c r="H974" i="1"/>
  <c r="J973" i="1"/>
  <c r="H973" i="1"/>
  <c r="J972" i="1"/>
  <c r="H972" i="1"/>
  <c r="J970" i="1"/>
  <c r="H970" i="1"/>
  <c r="J969" i="1"/>
  <c r="H969" i="1"/>
  <c r="J967" i="1"/>
  <c r="H967" i="1"/>
  <c r="J966" i="1"/>
  <c r="H966" i="1"/>
  <c r="J965" i="1"/>
  <c r="H965" i="1"/>
  <c r="J964" i="1"/>
  <c r="H964" i="1"/>
  <c r="J963" i="1"/>
  <c r="H963" i="1"/>
  <c r="J962" i="1"/>
  <c r="H962" i="1"/>
  <c r="J961" i="1"/>
  <c r="H961" i="1"/>
  <c r="J959" i="1"/>
  <c r="H959" i="1"/>
  <c r="J958" i="1"/>
  <c r="H958" i="1"/>
  <c r="J957" i="1"/>
  <c r="H957" i="1"/>
  <c r="J955" i="1"/>
  <c r="H955" i="1"/>
  <c r="J954" i="1"/>
  <c r="H954" i="1"/>
  <c r="J953" i="1"/>
  <c r="H953" i="1"/>
  <c r="J952" i="1"/>
  <c r="H952" i="1"/>
  <c r="J950" i="1"/>
  <c r="H950" i="1"/>
  <c r="J948" i="1"/>
  <c r="H948" i="1"/>
  <c r="J947" i="1"/>
  <c r="H947" i="1"/>
  <c r="J946" i="1"/>
  <c r="H946" i="1"/>
  <c r="J945" i="1"/>
  <c r="H945" i="1"/>
  <c r="J944" i="1"/>
  <c r="H944" i="1"/>
  <c r="J943" i="1"/>
  <c r="H943" i="1"/>
  <c r="H940" i="1"/>
  <c r="H939" i="1"/>
  <c r="J937" i="1"/>
  <c r="H937" i="1"/>
  <c r="J935" i="1"/>
  <c r="H935" i="1"/>
  <c r="J934" i="1"/>
  <c r="H934" i="1"/>
  <c r="J932" i="1"/>
  <c r="H932" i="1"/>
  <c r="J931" i="1"/>
  <c r="H931" i="1"/>
  <c r="J930" i="1"/>
  <c r="H930" i="1"/>
  <c r="J929" i="1"/>
  <c r="H929" i="1"/>
  <c r="J928" i="1"/>
  <c r="H928" i="1"/>
  <c r="J927" i="1"/>
  <c r="H927" i="1"/>
  <c r="J926" i="1"/>
  <c r="H926" i="1"/>
  <c r="J925" i="1"/>
  <c r="H925" i="1"/>
  <c r="J924" i="1"/>
  <c r="H924" i="1"/>
  <c r="J922" i="1"/>
  <c r="H922" i="1"/>
  <c r="H920" i="1"/>
  <c r="H919" i="1"/>
  <c r="H918" i="1"/>
  <c r="H917" i="1"/>
  <c r="H916" i="1"/>
  <c r="J915" i="1"/>
  <c r="H915" i="1"/>
  <c r="J914" i="1"/>
  <c r="H914" i="1"/>
  <c r="J913" i="1"/>
  <c r="H913" i="1"/>
  <c r="J912" i="1"/>
  <c r="H912" i="1"/>
  <c r="J911" i="1"/>
  <c r="H911" i="1"/>
  <c r="J910" i="1"/>
  <c r="H910" i="1"/>
  <c r="J909" i="1"/>
  <c r="H909" i="1"/>
  <c r="J908" i="1"/>
  <c r="H908" i="1"/>
  <c r="J907" i="1"/>
  <c r="H907" i="1"/>
  <c r="J905" i="1"/>
  <c r="H905" i="1"/>
  <c r="J901" i="1"/>
  <c r="H901" i="1"/>
  <c r="J896" i="1"/>
  <c r="H896" i="1"/>
  <c r="J894" i="1"/>
  <c r="H894" i="1"/>
  <c r="J893" i="1"/>
  <c r="H893" i="1"/>
  <c r="J892" i="1"/>
  <c r="H892" i="1"/>
  <c r="J891" i="1"/>
  <c r="H891" i="1"/>
  <c r="J890" i="1"/>
  <c r="H890" i="1"/>
  <c r="J889" i="1"/>
  <c r="H889" i="1"/>
  <c r="J887" i="1"/>
  <c r="H887" i="1"/>
  <c r="J885" i="1"/>
  <c r="H885" i="1"/>
  <c r="J884" i="1"/>
  <c r="H884" i="1"/>
  <c r="J882" i="1"/>
  <c r="H882" i="1"/>
  <c r="J881" i="1"/>
  <c r="H881" i="1"/>
  <c r="J880" i="1"/>
  <c r="H880" i="1"/>
  <c r="J879" i="1"/>
  <c r="H879" i="1"/>
  <c r="J878" i="1"/>
  <c r="H878" i="1"/>
  <c r="J877" i="1"/>
  <c r="H877" i="1"/>
  <c r="J875" i="1"/>
  <c r="H875" i="1"/>
  <c r="J873" i="1"/>
  <c r="H873" i="1"/>
  <c r="J871" i="1"/>
  <c r="H871" i="1"/>
  <c r="J870" i="1"/>
  <c r="H870" i="1"/>
  <c r="J868" i="1"/>
  <c r="H868" i="1"/>
  <c r="J866" i="1"/>
  <c r="H866" i="1"/>
  <c r="J865" i="1"/>
  <c r="H865" i="1"/>
  <c r="J864" i="1"/>
  <c r="H864" i="1"/>
  <c r="J863" i="1"/>
  <c r="H863" i="1"/>
  <c r="J862" i="1"/>
  <c r="H862" i="1"/>
  <c r="J861" i="1"/>
  <c r="H861" i="1"/>
  <c r="J860" i="1"/>
  <c r="H860" i="1"/>
  <c r="J859" i="1"/>
  <c r="H859" i="1"/>
  <c r="J858" i="1"/>
  <c r="H858" i="1"/>
  <c r="J857" i="1"/>
  <c r="H857" i="1"/>
  <c r="J856" i="1"/>
  <c r="H856" i="1"/>
  <c r="J855" i="1"/>
  <c r="H855" i="1"/>
  <c r="J854" i="1"/>
  <c r="H854" i="1"/>
  <c r="J853" i="1"/>
  <c r="H853" i="1"/>
  <c r="J852" i="1"/>
  <c r="H852" i="1"/>
  <c r="J851" i="1"/>
  <c r="H851" i="1"/>
  <c r="J849" i="1"/>
  <c r="H849" i="1"/>
  <c r="J847" i="1"/>
  <c r="H847" i="1"/>
  <c r="J846" i="1"/>
  <c r="H846" i="1"/>
  <c r="J845" i="1"/>
  <c r="H845" i="1"/>
  <c r="J844" i="1"/>
  <c r="H844" i="1"/>
  <c r="J843" i="1"/>
  <c r="H843" i="1"/>
  <c r="J842" i="1"/>
  <c r="H842" i="1"/>
  <c r="J840" i="1"/>
  <c r="H840" i="1"/>
  <c r="J838" i="1"/>
  <c r="H838" i="1"/>
  <c r="J836" i="1"/>
  <c r="H836" i="1"/>
  <c r="J835" i="1"/>
  <c r="H835" i="1"/>
  <c r="J833" i="1"/>
  <c r="H833" i="1"/>
  <c r="J832" i="1"/>
  <c r="H832" i="1"/>
  <c r="J831" i="1"/>
  <c r="H831" i="1"/>
  <c r="J830" i="1"/>
  <c r="H830" i="1"/>
  <c r="J829" i="1"/>
  <c r="H829" i="1"/>
  <c r="J827" i="1"/>
  <c r="H827" i="1"/>
  <c r="J825" i="1"/>
  <c r="H825" i="1"/>
  <c r="J824" i="1"/>
  <c r="H824" i="1"/>
  <c r="J822" i="1"/>
  <c r="H822" i="1"/>
  <c r="J821" i="1"/>
  <c r="H821" i="1"/>
  <c r="J820" i="1"/>
  <c r="H820" i="1"/>
  <c r="J819" i="1"/>
  <c r="H819" i="1"/>
  <c r="J817" i="1"/>
  <c r="H817" i="1"/>
  <c r="J814" i="1"/>
  <c r="H814" i="1"/>
  <c r="J813" i="1"/>
  <c r="H813" i="1"/>
  <c r="J811" i="1"/>
  <c r="H811" i="1"/>
  <c r="J810" i="1"/>
  <c r="H810" i="1"/>
  <c r="J809" i="1"/>
  <c r="H809" i="1"/>
  <c r="J808" i="1"/>
  <c r="H808" i="1"/>
  <c r="J807" i="1"/>
  <c r="H807" i="1"/>
  <c r="J806" i="1"/>
  <c r="H806" i="1"/>
  <c r="J802" i="1"/>
  <c r="H802" i="1"/>
  <c r="J801" i="1"/>
  <c r="H801" i="1"/>
  <c r="J800" i="1"/>
  <c r="H800" i="1"/>
  <c r="J799" i="1"/>
  <c r="H799" i="1"/>
  <c r="J795" i="1"/>
  <c r="H795" i="1"/>
  <c r="J793" i="1"/>
  <c r="H793" i="1"/>
  <c r="J791" i="1"/>
  <c r="H791" i="1"/>
  <c r="J789" i="1"/>
  <c r="H789" i="1"/>
  <c r="J787" i="1"/>
  <c r="H787" i="1"/>
  <c r="J786" i="1"/>
  <c r="H786" i="1"/>
  <c r="J784" i="1"/>
  <c r="H784" i="1"/>
  <c r="J783" i="1"/>
  <c r="H783" i="1"/>
  <c r="J781" i="1"/>
  <c r="H781" i="1"/>
  <c r="J779" i="1"/>
  <c r="H779" i="1"/>
  <c r="J777" i="1"/>
  <c r="H777" i="1"/>
  <c r="J776" i="1"/>
  <c r="H776" i="1"/>
  <c r="J775" i="1"/>
  <c r="H775" i="1"/>
  <c r="J773" i="1"/>
  <c r="H773" i="1"/>
  <c r="J772" i="1"/>
  <c r="H772" i="1"/>
  <c r="J770" i="1"/>
  <c r="H770" i="1"/>
  <c r="J769" i="1"/>
  <c r="H769" i="1"/>
  <c r="J768" i="1"/>
  <c r="H768" i="1"/>
  <c r="J767" i="1"/>
  <c r="H767" i="1"/>
  <c r="J766" i="1"/>
  <c r="H766" i="1"/>
  <c r="J765" i="1"/>
  <c r="H765" i="1"/>
  <c r="J764" i="1"/>
  <c r="H764" i="1"/>
  <c r="J762" i="1"/>
  <c r="H762" i="1"/>
  <c r="J758" i="1"/>
  <c r="H758" i="1"/>
  <c r="J757" i="1"/>
  <c r="H757" i="1"/>
  <c r="J756" i="1"/>
  <c r="H756" i="1"/>
  <c r="J755" i="1"/>
  <c r="H755" i="1"/>
  <c r="J754" i="1"/>
  <c r="H754" i="1"/>
  <c r="J753" i="1"/>
  <c r="H753" i="1"/>
  <c r="J752" i="1"/>
  <c r="H752" i="1"/>
  <c r="J750" i="1"/>
  <c r="H750" i="1"/>
  <c r="J749" i="1"/>
  <c r="H749" i="1"/>
  <c r="J747" i="1"/>
  <c r="H747" i="1"/>
  <c r="J746" i="1"/>
  <c r="H746" i="1"/>
  <c r="J744" i="1"/>
  <c r="H744" i="1"/>
  <c r="J743" i="1"/>
  <c r="H743" i="1"/>
  <c r="J742" i="1"/>
  <c r="H742" i="1"/>
  <c r="J741" i="1"/>
  <c r="H741" i="1"/>
  <c r="J739" i="1"/>
  <c r="H739" i="1"/>
  <c r="J738" i="1"/>
  <c r="H738" i="1"/>
  <c r="J736" i="1"/>
  <c r="H736" i="1"/>
  <c r="J735" i="1"/>
  <c r="H735" i="1"/>
  <c r="J733" i="1"/>
  <c r="H733" i="1"/>
  <c r="I727" i="1"/>
  <c r="F727" i="1"/>
  <c r="J725" i="1"/>
  <c r="H725" i="1"/>
  <c r="J724" i="1"/>
  <c r="H724" i="1"/>
  <c r="J723" i="1"/>
  <c r="H723" i="1"/>
  <c r="J721" i="1"/>
  <c r="H721" i="1"/>
  <c r="J719" i="1"/>
  <c r="H719" i="1"/>
  <c r="J717" i="1"/>
  <c r="H717" i="1"/>
  <c r="J715" i="1"/>
  <c r="H715" i="1"/>
  <c r="J714" i="1"/>
  <c r="H714" i="1"/>
  <c r="J713" i="1"/>
  <c r="H713" i="1"/>
  <c r="J712" i="1"/>
  <c r="H712" i="1"/>
  <c r="J710" i="1"/>
  <c r="H710" i="1"/>
  <c r="J708" i="1"/>
  <c r="H708" i="1"/>
  <c r="J700" i="1"/>
  <c r="H700" i="1"/>
  <c r="J698" i="1"/>
  <c r="H698" i="1"/>
  <c r="J696" i="1"/>
  <c r="H696" i="1"/>
  <c r="J694" i="1"/>
  <c r="H694" i="1"/>
  <c r="J693" i="1"/>
  <c r="H693" i="1"/>
  <c r="J691" i="1"/>
  <c r="H691" i="1"/>
  <c r="J690" i="1"/>
  <c r="H690" i="1"/>
  <c r="J689" i="1"/>
  <c r="H689" i="1"/>
  <c r="J688" i="1"/>
  <c r="H688" i="1"/>
  <c r="J687" i="1"/>
  <c r="H687" i="1"/>
  <c r="J686" i="1"/>
  <c r="H686" i="1"/>
  <c r="J675" i="1"/>
  <c r="H675" i="1"/>
  <c r="J674" i="1"/>
  <c r="H674" i="1"/>
  <c r="J672" i="1"/>
  <c r="H672" i="1"/>
  <c r="J671" i="1"/>
  <c r="H671" i="1"/>
  <c r="J669" i="1"/>
  <c r="H669" i="1"/>
  <c r="J667" i="1"/>
  <c r="H667" i="1"/>
  <c r="J665" i="1"/>
  <c r="H665" i="1"/>
  <c r="J663" i="1"/>
  <c r="H663" i="1"/>
  <c r="J662" i="1"/>
  <c r="H662" i="1"/>
  <c r="J661" i="1"/>
  <c r="H661" i="1"/>
  <c r="J660" i="1"/>
  <c r="H660" i="1"/>
  <c r="J658" i="1"/>
  <c r="J655" i="1"/>
  <c r="H655" i="1"/>
  <c r="J654" i="1"/>
  <c r="H654" i="1"/>
  <c r="J653" i="1"/>
  <c r="H653" i="1"/>
  <c r="J652" i="1"/>
  <c r="H652" i="1"/>
  <c r="J650" i="1"/>
  <c r="H650" i="1"/>
  <c r="J649" i="1"/>
  <c r="H649" i="1"/>
  <c r="J647" i="1"/>
  <c r="H647" i="1"/>
  <c r="J643" i="1"/>
  <c r="H643" i="1"/>
  <c r="J641" i="1"/>
  <c r="H641" i="1"/>
  <c r="J640" i="1"/>
  <c r="H640" i="1"/>
  <c r="J639" i="1"/>
  <c r="H639" i="1"/>
  <c r="J638" i="1"/>
  <c r="H638" i="1"/>
  <c r="J637" i="1"/>
  <c r="H637" i="1"/>
  <c r="J633" i="1"/>
  <c r="H633" i="1"/>
  <c r="J632" i="1"/>
  <c r="H632" i="1"/>
  <c r="J631" i="1"/>
  <c r="H631" i="1"/>
  <c r="J629" i="1"/>
  <c r="H629" i="1"/>
  <c r="J628" i="1"/>
  <c r="H628" i="1"/>
  <c r="J626" i="1"/>
  <c r="H626" i="1"/>
  <c r="J624" i="1"/>
  <c r="H624" i="1"/>
  <c r="J622" i="1"/>
  <c r="H622" i="1"/>
  <c r="J620" i="1"/>
  <c r="H620" i="1"/>
  <c r="J619" i="1"/>
  <c r="H619" i="1"/>
  <c r="J618" i="1"/>
  <c r="H618" i="1"/>
  <c r="J617" i="1"/>
  <c r="H617" i="1"/>
  <c r="J616" i="1"/>
  <c r="H616" i="1"/>
  <c r="J615" i="1"/>
  <c r="H615" i="1"/>
  <c r="J613" i="1"/>
  <c r="H613" i="1"/>
  <c r="J612" i="1"/>
  <c r="H612" i="1"/>
  <c r="J610" i="1"/>
  <c r="H610" i="1"/>
  <c r="J609" i="1"/>
  <c r="H609" i="1"/>
  <c r="J607" i="1"/>
  <c r="H607" i="1"/>
  <c r="J606" i="1"/>
  <c r="H606" i="1"/>
  <c r="J604" i="1"/>
  <c r="H604" i="1"/>
  <c r="J602" i="1"/>
  <c r="H602" i="1"/>
  <c r="J601" i="1"/>
  <c r="H601" i="1"/>
  <c r="J597" i="1"/>
  <c r="H597" i="1"/>
  <c r="J596" i="1"/>
  <c r="H596" i="1"/>
  <c r="J595" i="1"/>
  <c r="H595" i="1"/>
  <c r="J594" i="1"/>
  <c r="H594" i="1"/>
  <c r="H593" i="1"/>
  <c r="J592" i="1"/>
  <c r="H592" i="1"/>
  <c r="J590" i="1"/>
  <c r="H590" i="1"/>
  <c r="J589" i="1"/>
  <c r="H589" i="1"/>
  <c r="J587" i="1"/>
  <c r="H587" i="1"/>
  <c r="J586" i="1"/>
  <c r="H586" i="1"/>
  <c r="J585" i="1"/>
  <c r="H585" i="1"/>
  <c r="J583" i="1"/>
  <c r="H583" i="1"/>
  <c r="J582" i="1"/>
  <c r="H582" i="1"/>
  <c r="J581" i="1"/>
  <c r="H581" i="1"/>
  <c r="J580" i="1"/>
  <c r="H580" i="1"/>
  <c r="J579" i="1"/>
  <c r="H579" i="1"/>
  <c r="J578" i="1"/>
  <c r="H578" i="1"/>
  <c r="J576" i="1"/>
  <c r="H576" i="1"/>
  <c r="J575" i="1"/>
  <c r="H575" i="1"/>
  <c r="J574" i="1"/>
  <c r="F574" i="1"/>
  <c r="H574" i="1" s="1"/>
  <c r="J573" i="1"/>
  <c r="H573" i="1"/>
  <c r="J572" i="1"/>
  <c r="H572" i="1"/>
  <c r="J568" i="1"/>
  <c r="H568" i="1"/>
  <c r="J560" i="1"/>
  <c r="H560" i="1"/>
  <c r="J556" i="1"/>
  <c r="H556" i="1"/>
  <c r="J555" i="1"/>
  <c r="H555" i="1"/>
  <c r="J553" i="1"/>
  <c r="H553" i="1"/>
  <c r="J551" i="1"/>
  <c r="H551" i="1"/>
  <c r="J550" i="1"/>
  <c r="H550" i="1"/>
  <c r="J549" i="1"/>
  <c r="H549" i="1"/>
  <c r="J548" i="1"/>
  <c r="H548" i="1"/>
  <c r="J547" i="1"/>
  <c r="H547" i="1"/>
  <c r="J546" i="1"/>
  <c r="H546" i="1"/>
  <c r="J545" i="1"/>
  <c r="H545" i="1"/>
  <c r="J544" i="1"/>
  <c r="H544" i="1"/>
  <c r="J543" i="1"/>
  <c r="H543" i="1"/>
  <c r="J542" i="1"/>
  <c r="H542" i="1"/>
  <c r="J541" i="1"/>
  <c r="H541" i="1"/>
  <c r="J540" i="1"/>
  <c r="H540" i="1"/>
  <c r="J539" i="1"/>
  <c r="H539" i="1"/>
  <c r="J538" i="1"/>
  <c r="H538" i="1"/>
  <c r="J536" i="1"/>
  <c r="H536" i="1"/>
  <c r="J534" i="1"/>
  <c r="H534" i="1"/>
  <c r="J533" i="1"/>
  <c r="H533" i="1"/>
  <c r="J531" i="1"/>
  <c r="H531" i="1"/>
  <c r="J514" i="1"/>
  <c r="H514" i="1"/>
  <c r="J513" i="1"/>
  <c r="H513" i="1"/>
  <c r="J512" i="1"/>
  <c r="H512" i="1"/>
  <c r="J510" i="1"/>
  <c r="H510" i="1"/>
  <c r="J509" i="1"/>
  <c r="H509" i="1"/>
  <c r="J508" i="1"/>
  <c r="H508" i="1"/>
  <c r="J507" i="1"/>
  <c r="H507" i="1"/>
  <c r="J506" i="1"/>
  <c r="H506" i="1"/>
  <c r="J505" i="1"/>
  <c r="H505" i="1"/>
  <c r="J503" i="1"/>
  <c r="H503" i="1"/>
  <c r="J501" i="1"/>
  <c r="H501" i="1"/>
  <c r="J500" i="1"/>
  <c r="H500" i="1"/>
  <c r="J499" i="1"/>
  <c r="H499" i="1"/>
  <c r="J498" i="1"/>
  <c r="H498" i="1"/>
  <c r="J497" i="1"/>
  <c r="H497" i="1"/>
  <c r="J496" i="1"/>
  <c r="H496" i="1"/>
  <c r="J494" i="1"/>
  <c r="H494" i="1"/>
  <c r="J492" i="1"/>
  <c r="J491" i="1"/>
  <c r="J489" i="1"/>
  <c r="J487" i="1"/>
  <c r="H487" i="1"/>
  <c r="J485" i="1"/>
  <c r="H485" i="1"/>
  <c r="J484" i="1"/>
  <c r="H484" i="1"/>
  <c r="J483" i="1"/>
  <c r="H483" i="1"/>
  <c r="J481" i="1"/>
  <c r="H481" i="1"/>
  <c r="J479" i="1"/>
  <c r="H479" i="1"/>
  <c r="J478" i="1"/>
  <c r="H478" i="1"/>
  <c r="J477" i="1"/>
  <c r="H477" i="1"/>
  <c r="J472" i="1"/>
  <c r="J470" i="1"/>
  <c r="J468" i="1"/>
  <c r="H468" i="1"/>
  <c r="J466" i="1"/>
  <c r="H466" i="1"/>
  <c r="J458" i="1"/>
  <c r="H458" i="1"/>
  <c r="J457" i="1"/>
  <c r="H457" i="1"/>
  <c r="J456" i="1"/>
  <c r="H456" i="1"/>
  <c r="J454" i="1"/>
  <c r="H454" i="1"/>
  <c r="J453" i="1"/>
  <c r="H453" i="1"/>
  <c r="J452" i="1"/>
  <c r="H452" i="1"/>
  <c r="J451" i="1"/>
  <c r="H451" i="1"/>
  <c r="J450" i="1"/>
  <c r="H450" i="1"/>
  <c r="J449" i="1"/>
  <c r="H449" i="1"/>
  <c r="J448" i="1"/>
  <c r="H448" i="1"/>
  <c r="J447" i="1"/>
  <c r="H447" i="1"/>
  <c r="J446" i="1"/>
  <c r="H446" i="1"/>
  <c r="J445" i="1"/>
  <c r="H445" i="1"/>
  <c r="J444" i="1"/>
  <c r="H444" i="1"/>
  <c r="J443" i="1"/>
  <c r="H443" i="1"/>
  <c r="J442" i="1"/>
  <c r="H442" i="1"/>
  <c r="J441" i="1"/>
  <c r="H441" i="1"/>
  <c r="J440" i="1"/>
  <c r="H440" i="1"/>
  <c r="J439" i="1"/>
  <c r="H439" i="1"/>
  <c r="J438" i="1"/>
  <c r="H438" i="1"/>
  <c r="J437" i="1"/>
  <c r="H437" i="1"/>
  <c r="J436" i="1"/>
  <c r="H436" i="1"/>
  <c r="J435" i="1"/>
  <c r="H435" i="1"/>
  <c r="J434" i="1"/>
  <c r="H434" i="1"/>
  <c r="J433" i="1"/>
  <c r="H433" i="1"/>
  <c r="J432" i="1"/>
  <c r="H432" i="1"/>
  <c r="J431" i="1"/>
  <c r="H431" i="1"/>
  <c r="J430" i="1"/>
  <c r="H430" i="1"/>
  <c r="J429" i="1"/>
  <c r="H429" i="1"/>
  <c r="J428" i="1"/>
  <c r="H428" i="1"/>
  <c r="J427" i="1"/>
  <c r="H427" i="1"/>
  <c r="J426" i="1"/>
  <c r="H426" i="1"/>
  <c r="J425" i="1"/>
  <c r="H425" i="1"/>
  <c r="J424" i="1"/>
  <c r="H424" i="1"/>
  <c r="J423" i="1"/>
  <c r="H423" i="1"/>
  <c r="J422" i="1"/>
  <c r="H422" i="1"/>
  <c r="J421" i="1"/>
  <c r="H421" i="1"/>
  <c r="J420" i="1"/>
  <c r="H420" i="1"/>
  <c r="J419" i="1"/>
  <c r="H419" i="1"/>
  <c r="J418" i="1"/>
  <c r="H418" i="1"/>
  <c r="J417" i="1"/>
  <c r="H417" i="1"/>
  <c r="J416" i="1"/>
  <c r="H416" i="1"/>
  <c r="J415" i="1"/>
  <c r="H415" i="1"/>
  <c r="J414" i="1"/>
  <c r="H414" i="1"/>
  <c r="J413" i="1"/>
  <c r="H413" i="1"/>
  <c r="J412" i="1"/>
  <c r="H412" i="1"/>
  <c r="J411" i="1"/>
  <c r="H411" i="1"/>
  <c r="J410" i="1"/>
  <c r="H410" i="1"/>
  <c r="J409" i="1"/>
  <c r="H409" i="1"/>
  <c r="J408" i="1"/>
  <c r="H408" i="1"/>
  <c r="J407" i="1"/>
  <c r="H407" i="1"/>
  <c r="J406" i="1"/>
  <c r="H406" i="1"/>
  <c r="J405" i="1"/>
  <c r="H405" i="1"/>
  <c r="J404" i="1"/>
  <c r="H404" i="1"/>
  <c r="J403" i="1"/>
  <c r="H403" i="1"/>
  <c r="J402" i="1"/>
  <c r="H402" i="1"/>
  <c r="J401" i="1"/>
  <c r="H401" i="1"/>
  <c r="J400" i="1"/>
  <c r="H400" i="1"/>
  <c r="J399" i="1"/>
  <c r="H399" i="1"/>
  <c r="J398" i="1"/>
  <c r="H398" i="1"/>
  <c r="J397" i="1"/>
  <c r="H397" i="1"/>
  <c r="J396" i="1"/>
  <c r="H396" i="1"/>
  <c r="J395" i="1"/>
  <c r="H395" i="1"/>
  <c r="J394" i="1"/>
  <c r="H394" i="1"/>
  <c r="J393" i="1"/>
  <c r="H393" i="1"/>
  <c r="J392" i="1"/>
  <c r="H392" i="1"/>
  <c r="J391" i="1"/>
  <c r="H391" i="1"/>
  <c r="J390" i="1"/>
  <c r="H390" i="1"/>
  <c r="J389" i="1"/>
  <c r="H389" i="1"/>
  <c r="J388" i="1"/>
  <c r="H388" i="1"/>
  <c r="J387" i="1"/>
  <c r="H387" i="1"/>
  <c r="J386" i="1"/>
  <c r="H386" i="1"/>
  <c r="J385" i="1"/>
  <c r="H385" i="1"/>
  <c r="J384" i="1"/>
  <c r="H384" i="1"/>
  <c r="J383" i="1"/>
  <c r="H383" i="1"/>
  <c r="J382" i="1"/>
  <c r="H382" i="1"/>
  <c r="J381" i="1"/>
  <c r="H381" i="1"/>
  <c r="J380" i="1"/>
  <c r="H380" i="1"/>
  <c r="J379" i="1"/>
  <c r="H379" i="1"/>
  <c r="J378" i="1"/>
  <c r="H378" i="1"/>
  <c r="J377" i="1"/>
  <c r="H377" i="1"/>
  <c r="J376" i="1"/>
  <c r="H376" i="1"/>
  <c r="J375" i="1"/>
  <c r="H375" i="1"/>
  <c r="J374" i="1"/>
  <c r="H374" i="1"/>
  <c r="J373" i="1"/>
  <c r="H373" i="1"/>
  <c r="J372" i="1"/>
  <c r="H372" i="1"/>
  <c r="J371" i="1"/>
  <c r="H371" i="1"/>
  <c r="J370" i="1"/>
  <c r="H370" i="1"/>
  <c r="J369" i="1"/>
  <c r="H369" i="1"/>
  <c r="J368" i="1"/>
  <c r="H368" i="1"/>
  <c r="J367" i="1"/>
  <c r="H367" i="1"/>
  <c r="J366" i="1"/>
  <c r="H366" i="1"/>
  <c r="J365" i="1"/>
  <c r="H365" i="1"/>
  <c r="J364" i="1"/>
  <c r="H364" i="1"/>
  <c r="J363" i="1"/>
  <c r="H363" i="1"/>
  <c r="J362" i="1"/>
  <c r="H362" i="1"/>
  <c r="J361" i="1"/>
  <c r="H361" i="1"/>
  <c r="J360" i="1"/>
  <c r="H360" i="1"/>
  <c r="J359" i="1"/>
  <c r="H359" i="1"/>
  <c r="J358" i="1"/>
  <c r="H358" i="1"/>
  <c r="J357" i="1"/>
  <c r="H357" i="1"/>
  <c r="J356" i="1"/>
  <c r="H356" i="1"/>
  <c r="J355" i="1"/>
  <c r="H355" i="1"/>
  <c r="J354" i="1"/>
  <c r="H354" i="1"/>
  <c r="J353" i="1"/>
  <c r="H353" i="1"/>
  <c r="J352" i="1"/>
  <c r="H352" i="1"/>
  <c r="J351" i="1"/>
  <c r="H351" i="1"/>
  <c r="J350" i="1"/>
  <c r="H350" i="1"/>
  <c r="J349" i="1"/>
  <c r="H349" i="1"/>
  <c r="J348" i="1"/>
  <c r="H348" i="1"/>
  <c r="J347" i="1"/>
  <c r="H347" i="1"/>
  <c r="J346" i="1"/>
  <c r="H346" i="1"/>
  <c r="I345" i="1"/>
  <c r="J345" i="1" s="1"/>
  <c r="J343" i="1"/>
  <c r="H343" i="1"/>
  <c r="J342" i="1"/>
  <c r="H342" i="1"/>
  <c r="J341" i="1"/>
  <c r="H341" i="1"/>
  <c r="J340" i="1"/>
  <c r="H340" i="1"/>
  <c r="J339" i="1"/>
  <c r="H339" i="1"/>
  <c r="J338" i="1"/>
  <c r="H338" i="1"/>
  <c r="J337" i="1"/>
  <c r="H337" i="1"/>
  <c r="J336" i="1"/>
  <c r="H336" i="1"/>
  <c r="J335" i="1"/>
  <c r="H335" i="1"/>
  <c r="J334" i="1"/>
  <c r="H334" i="1"/>
  <c r="J333" i="1"/>
  <c r="H333" i="1"/>
  <c r="J332" i="1"/>
  <c r="H332" i="1"/>
  <c r="J331" i="1"/>
  <c r="H331" i="1"/>
  <c r="J330" i="1"/>
  <c r="H330" i="1"/>
  <c r="J329" i="1"/>
  <c r="H329" i="1"/>
  <c r="J328" i="1"/>
  <c r="H328" i="1"/>
  <c r="J327" i="1"/>
  <c r="H327" i="1"/>
  <c r="J326" i="1"/>
  <c r="H326" i="1"/>
  <c r="J325" i="1"/>
  <c r="H325" i="1"/>
  <c r="J324" i="1"/>
  <c r="H324" i="1"/>
  <c r="J323" i="1"/>
  <c r="H323" i="1"/>
  <c r="J322" i="1"/>
  <c r="H322" i="1"/>
  <c r="J321" i="1"/>
  <c r="H321" i="1"/>
  <c r="J320" i="1"/>
  <c r="H320" i="1"/>
  <c r="J319" i="1"/>
  <c r="H319" i="1"/>
  <c r="J318" i="1"/>
  <c r="H318" i="1"/>
  <c r="J317" i="1"/>
  <c r="H317" i="1"/>
  <c r="J316" i="1"/>
  <c r="H316" i="1"/>
  <c r="J315" i="1"/>
  <c r="H315" i="1"/>
  <c r="J314" i="1"/>
  <c r="H314" i="1"/>
  <c r="J313" i="1"/>
  <c r="H313" i="1"/>
  <c r="J311" i="1"/>
  <c r="H311" i="1"/>
  <c r="J309" i="1"/>
  <c r="H309" i="1"/>
  <c r="J307" i="1"/>
  <c r="H307" i="1"/>
  <c r="J306" i="1"/>
  <c r="H306" i="1"/>
  <c r="J305" i="1"/>
  <c r="H305" i="1"/>
  <c r="J304" i="1"/>
  <c r="H304" i="1"/>
  <c r="J303" i="1"/>
  <c r="H303" i="1"/>
  <c r="J302" i="1"/>
  <c r="H302" i="1"/>
  <c r="J301" i="1"/>
  <c r="H301" i="1"/>
  <c r="J300" i="1"/>
  <c r="H300" i="1"/>
  <c r="J299" i="1"/>
  <c r="H299" i="1"/>
  <c r="J298" i="1"/>
  <c r="H298" i="1"/>
  <c r="J297" i="1"/>
  <c r="H297" i="1"/>
  <c r="J296" i="1"/>
  <c r="H296" i="1"/>
  <c r="J294" i="1"/>
  <c r="H294" i="1"/>
  <c r="J293" i="1"/>
  <c r="H293" i="1"/>
  <c r="J292" i="1"/>
  <c r="H292" i="1"/>
  <c r="J291" i="1"/>
  <c r="H291" i="1"/>
  <c r="J290" i="1"/>
  <c r="H290" i="1"/>
  <c r="J289" i="1"/>
  <c r="H289" i="1"/>
  <c r="J288" i="1"/>
  <c r="H288" i="1"/>
  <c r="J287" i="1"/>
  <c r="H287" i="1"/>
  <c r="J286" i="1"/>
  <c r="H286" i="1"/>
  <c r="J285" i="1"/>
  <c r="H285" i="1"/>
  <c r="J283" i="1"/>
  <c r="H283" i="1"/>
  <c r="J282" i="1"/>
  <c r="H282" i="1"/>
  <c r="J280" i="1"/>
  <c r="H280" i="1"/>
  <c r="J279" i="1"/>
  <c r="H279" i="1"/>
  <c r="J278" i="1"/>
  <c r="H278" i="1"/>
  <c r="J277" i="1"/>
  <c r="H277" i="1"/>
  <c r="J276" i="1"/>
  <c r="H276" i="1"/>
  <c r="J275" i="1"/>
  <c r="H275" i="1"/>
  <c r="J274" i="1"/>
  <c r="H274" i="1"/>
  <c r="J273" i="1"/>
  <c r="H273" i="1"/>
  <c r="J272" i="1"/>
  <c r="H272" i="1"/>
  <c r="J271" i="1"/>
  <c r="H271" i="1"/>
  <c r="J269" i="1"/>
  <c r="H269" i="1"/>
  <c r="J267" i="1"/>
  <c r="H267" i="1"/>
  <c r="J266" i="1"/>
  <c r="H266" i="1"/>
  <c r="J264" i="1"/>
  <c r="H264" i="1"/>
  <c r="J263" i="1"/>
  <c r="H263" i="1"/>
  <c r="J262" i="1"/>
  <c r="H262" i="1"/>
  <c r="J260" i="1"/>
  <c r="H260" i="1"/>
  <c r="J258" i="1"/>
  <c r="H258" i="1"/>
  <c r="J257" i="1"/>
  <c r="H257" i="1"/>
  <c r="J256" i="1"/>
  <c r="H256" i="1"/>
  <c r="J255" i="1"/>
  <c r="H255" i="1"/>
  <c r="J254" i="1"/>
  <c r="H254" i="1"/>
  <c r="J253" i="1"/>
  <c r="H253" i="1"/>
  <c r="J252" i="1"/>
  <c r="H252" i="1"/>
  <c r="J251" i="1"/>
  <c r="H251" i="1"/>
  <c r="J250" i="1"/>
  <c r="H250" i="1"/>
  <c r="J248" i="1"/>
  <c r="H248" i="1"/>
  <c r="J243" i="1"/>
  <c r="H243" i="1"/>
  <c r="J242" i="1"/>
  <c r="H242" i="1"/>
  <c r="J241" i="1"/>
  <c r="H241" i="1"/>
  <c r="J240" i="1"/>
  <c r="H240" i="1"/>
  <c r="J239" i="1"/>
  <c r="H239" i="1"/>
  <c r="J237" i="1"/>
  <c r="H237" i="1"/>
  <c r="J236" i="1"/>
  <c r="H236" i="1"/>
  <c r="J235" i="1"/>
  <c r="H235" i="1"/>
  <c r="J233" i="1"/>
  <c r="H233" i="1"/>
  <c r="J232" i="1"/>
  <c r="H232" i="1"/>
  <c r="J231" i="1"/>
  <c r="H231" i="1"/>
  <c r="J230" i="1"/>
  <c r="H230" i="1"/>
  <c r="J228" i="1"/>
  <c r="J221" i="1"/>
  <c r="H221" i="1"/>
  <c r="J220" i="1"/>
  <c r="H220" i="1"/>
  <c r="J219" i="1"/>
  <c r="H219" i="1"/>
  <c r="J218" i="1"/>
  <c r="H218" i="1"/>
  <c r="J217" i="1"/>
  <c r="H217" i="1"/>
  <c r="J216" i="1"/>
  <c r="H216" i="1"/>
  <c r="J215" i="1"/>
  <c r="H215" i="1"/>
  <c r="J213" i="1"/>
  <c r="H213" i="1"/>
  <c r="J211" i="1"/>
  <c r="H211" i="1"/>
  <c r="J209" i="1"/>
  <c r="H209" i="1"/>
  <c r="J208" i="1"/>
  <c r="H208" i="1"/>
  <c r="J207" i="1"/>
  <c r="H207" i="1"/>
  <c r="J206" i="1"/>
  <c r="H206" i="1"/>
  <c r="J205" i="1"/>
  <c r="H205" i="1"/>
  <c r="J204" i="1"/>
  <c r="H204" i="1"/>
  <c r="J202" i="1"/>
  <c r="H202" i="1"/>
  <c r="J200" i="1"/>
  <c r="H200" i="1"/>
  <c r="J198" i="1"/>
  <c r="H198" i="1"/>
  <c r="J197" i="1"/>
  <c r="H197" i="1"/>
  <c r="J195" i="1"/>
  <c r="H195" i="1"/>
  <c r="J194" i="1"/>
  <c r="H194" i="1"/>
  <c r="J193" i="1"/>
  <c r="H193" i="1"/>
  <c r="J192" i="1"/>
  <c r="H192" i="1"/>
  <c r="J191" i="1"/>
  <c r="H191" i="1"/>
  <c r="J190" i="1"/>
  <c r="H190" i="1"/>
  <c r="J189" i="1"/>
  <c r="H189" i="1"/>
  <c r="J187" i="1"/>
  <c r="H187" i="1"/>
  <c r="J186" i="1"/>
  <c r="H186" i="1"/>
  <c r="J185" i="1"/>
  <c r="H185" i="1"/>
  <c r="J184" i="1"/>
  <c r="H184" i="1"/>
  <c r="J183" i="1"/>
  <c r="H183" i="1"/>
  <c r="J181" i="1"/>
  <c r="J175" i="1"/>
  <c r="H175" i="1"/>
  <c r="J174" i="1"/>
  <c r="H174" i="1"/>
  <c r="J172" i="1"/>
  <c r="H172" i="1"/>
  <c r="J171" i="1"/>
  <c r="H171" i="1"/>
  <c r="J169" i="1"/>
  <c r="H169" i="1"/>
  <c r="J167" i="1"/>
  <c r="H167" i="1"/>
  <c r="J165" i="1"/>
  <c r="H165" i="1"/>
  <c r="J164" i="1"/>
  <c r="H164" i="1"/>
  <c r="J163" i="1"/>
  <c r="H163" i="1"/>
  <c r="J162" i="1"/>
  <c r="H162" i="1"/>
  <c r="J161" i="1"/>
  <c r="H161" i="1"/>
  <c r="J160" i="1"/>
  <c r="H160" i="1"/>
  <c r="J159" i="1"/>
  <c r="H159" i="1"/>
  <c r="J158" i="1"/>
  <c r="H158" i="1"/>
  <c r="J157" i="1"/>
  <c r="H157" i="1"/>
  <c r="J156" i="1"/>
  <c r="H156" i="1"/>
  <c r="J155" i="1"/>
  <c r="H155" i="1"/>
  <c r="J154" i="1"/>
  <c r="H154" i="1"/>
  <c r="J153" i="1"/>
  <c r="H153" i="1"/>
  <c r="J149" i="1"/>
  <c r="J148" i="1"/>
  <c r="J147" i="1"/>
  <c r="J146" i="1"/>
  <c r="J145" i="1"/>
  <c r="J144" i="1"/>
  <c r="J143" i="1"/>
  <c r="J142" i="1"/>
  <c r="J140" i="1"/>
  <c r="H140" i="1"/>
  <c r="J138" i="1"/>
  <c r="H138" i="1"/>
  <c r="J134" i="1"/>
  <c r="H134" i="1"/>
  <c r="J132" i="1"/>
  <c r="H132" i="1"/>
  <c r="J128" i="1"/>
  <c r="H128" i="1"/>
  <c r="J127" i="1"/>
  <c r="H127" i="1"/>
  <c r="J126" i="1"/>
  <c r="H126" i="1"/>
  <c r="J124" i="1"/>
  <c r="H124" i="1"/>
  <c r="J123" i="1"/>
  <c r="H123" i="1"/>
  <c r="J122" i="1"/>
  <c r="H122" i="1"/>
  <c r="J121" i="1"/>
  <c r="H121" i="1"/>
  <c r="J119" i="1"/>
  <c r="H119" i="1"/>
  <c r="J118" i="1"/>
  <c r="H118" i="1"/>
  <c r="J117" i="1"/>
  <c r="H117" i="1"/>
  <c r="J116" i="1"/>
  <c r="H116" i="1"/>
  <c r="J115" i="1"/>
  <c r="H115" i="1"/>
  <c r="J114" i="1"/>
  <c r="H114" i="1"/>
  <c r="H112" i="1"/>
  <c r="J110" i="1"/>
  <c r="H110" i="1"/>
  <c r="J109" i="1"/>
  <c r="H109" i="1"/>
  <c r="J107" i="1"/>
  <c r="H107" i="1"/>
  <c r="J105" i="1"/>
  <c r="H105" i="1"/>
  <c r="J103" i="1"/>
  <c r="H103" i="1"/>
  <c r="J101" i="1"/>
  <c r="H101" i="1"/>
  <c r="J99" i="1"/>
  <c r="H99" i="1"/>
  <c r="J97" i="1"/>
  <c r="H97" i="1"/>
  <c r="J93" i="1"/>
  <c r="H93" i="1"/>
  <c r="J91" i="1"/>
  <c r="H91" i="1"/>
  <c r="J89" i="1"/>
  <c r="H89" i="1"/>
  <c r="J88" i="1"/>
  <c r="H88" i="1"/>
  <c r="J87" i="1"/>
  <c r="H87" i="1"/>
  <c r="J86" i="1"/>
  <c r="H86" i="1"/>
  <c r="J84" i="1"/>
  <c r="H84" i="1"/>
  <c r="J83" i="1"/>
  <c r="H83" i="1"/>
  <c r="J81" i="1"/>
  <c r="H81" i="1"/>
  <c r="J80" i="1"/>
  <c r="F80" i="1"/>
  <c r="H80" i="1" s="1"/>
  <c r="J79" i="1"/>
  <c r="H79" i="1"/>
  <c r="J78" i="1"/>
  <c r="H78" i="1"/>
  <c r="J77" i="1"/>
  <c r="H77" i="1"/>
  <c r="J76" i="1"/>
  <c r="H76" i="1"/>
  <c r="J74" i="1"/>
  <c r="H74" i="1"/>
  <c r="J73" i="1"/>
  <c r="H73" i="1"/>
  <c r="J72" i="1"/>
  <c r="H72" i="1"/>
  <c r="J70" i="1"/>
  <c r="H70" i="1"/>
  <c r="J69" i="1"/>
  <c r="H69" i="1"/>
  <c r="J67" i="1"/>
  <c r="J66" i="1"/>
  <c r="J65" i="1"/>
  <c r="J64" i="1"/>
  <c r="J63" i="1"/>
  <c r="J62" i="1"/>
  <c r="J61" i="1"/>
  <c r="J60" i="1"/>
  <c r="J58" i="1"/>
  <c r="H58" i="1"/>
  <c r="J57" i="1"/>
  <c r="H57" i="1"/>
  <c r="J55" i="1"/>
  <c r="H55" i="1"/>
  <c r="J49" i="1"/>
  <c r="H49" i="1"/>
  <c r="J47" i="1"/>
  <c r="H47" i="1"/>
  <c r="J42" i="1"/>
  <c r="H42" i="1"/>
  <c r="J40" i="1"/>
  <c r="H40" i="1"/>
  <c r="J38" i="1"/>
  <c r="H38" i="1"/>
  <c r="J37" i="1"/>
  <c r="H37" i="1"/>
  <c r="J36" i="1"/>
  <c r="H36" i="1"/>
  <c r="J35" i="1"/>
  <c r="H35" i="1"/>
  <c r="J31" i="1"/>
  <c r="J30" i="1"/>
  <c r="J29" i="1"/>
  <c r="J28" i="1"/>
  <c r="J24" i="1"/>
  <c r="J22" i="1"/>
  <c r="H22" i="1"/>
  <c r="J20" i="1"/>
  <c r="J19" i="1"/>
  <c r="J17" i="1"/>
  <c r="F1674" i="1" l="1"/>
  <c r="I1674" i="1" l="1"/>
  <c r="H1674" i="1"/>
</calcChain>
</file>

<file path=xl/sharedStrings.xml><?xml version="1.0" encoding="utf-8"?>
<sst xmlns="http://schemas.openxmlformats.org/spreadsheetml/2006/main" count="3962" uniqueCount="1387">
  <si>
    <t>(Valores RD$)</t>
  </si>
  <si>
    <t>FECHA DE REGISTRO</t>
  </si>
  <si>
    <t>No. FACTURA</t>
  </si>
  <si>
    <t>SUPLIDOR</t>
  </si>
  <si>
    <t>CONCEPTO</t>
  </si>
  <si>
    <t>OBJETAL</t>
  </si>
  <si>
    <t>MONTO DEUDA</t>
  </si>
  <si>
    <t>FECHA FIN FACTURA</t>
  </si>
  <si>
    <t>MONTO PENDIENTE</t>
  </si>
  <si>
    <t>ESTADO</t>
  </si>
  <si>
    <t>B1500000232</t>
  </si>
  <si>
    <t xml:space="preserve">A LA MISMA HORA SRL                      </t>
  </si>
  <si>
    <t>PUBLICIDAD Y PROMOCION</t>
  </si>
  <si>
    <t>B1500000365</t>
  </si>
  <si>
    <t xml:space="preserve">AARA-SEC IMAGENES, SRL                   </t>
  </si>
  <si>
    <t>B1500000368</t>
  </si>
  <si>
    <t>CON01-2009</t>
  </si>
  <si>
    <t>ABREU MODESTO</t>
  </si>
  <si>
    <t>TERRENO-MEJORA</t>
  </si>
  <si>
    <t>B1500000349</t>
  </si>
  <si>
    <t xml:space="preserve">ACADEMIA CANAAN, S.R.L.                  </t>
  </si>
  <si>
    <t>ALIMENTOS Y BEBIDAS PARA PERSONAS</t>
  </si>
  <si>
    <t>B150000106</t>
  </si>
  <si>
    <t>ACAPELLA DESING CONSTRUCTIONS EIRL</t>
  </si>
  <si>
    <t>EVENTOS GENERALES</t>
  </si>
  <si>
    <t>PENDIENTE</t>
  </si>
  <si>
    <t>B1500000209</t>
  </si>
  <si>
    <t xml:space="preserve">ACL COMUNICACIONES SRL                   </t>
  </si>
  <si>
    <t>B1500000210</t>
  </si>
  <si>
    <t>B1500000211</t>
  </si>
  <si>
    <t>B1500000212</t>
  </si>
  <si>
    <t>FT-04/10</t>
  </si>
  <si>
    <t xml:space="preserve">ADRIANO LUIS GABRIEL SUAREZ DE JESUS </t>
  </si>
  <si>
    <t>ALQUILER DE VEHICULO</t>
  </si>
  <si>
    <t>FT-05/10</t>
  </si>
  <si>
    <t>FT-06/10</t>
  </si>
  <si>
    <t>FT-07/10</t>
  </si>
  <si>
    <t>B1500000390</t>
  </si>
  <si>
    <t xml:space="preserve">ACTIVIDADES CAOMA SRL/ALKIFIESTA       </t>
  </si>
  <si>
    <t>UNIFORMES</t>
  </si>
  <si>
    <t>B1500000161</t>
  </si>
  <si>
    <t xml:space="preserve">AGENDA GLOBAL SRL                        </t>
  </si>
  <si>
    <t>B15000000103</t>
  </si>
  <si>
    <t>AGROINDUSTRIAL DON QUILO, SRL</t>
  </si>
  <si>
    <t>B15000000104</t>
  </si>
  <si>
    <t>1500378859</t>
  </si>
  <si>
    <t>AGENTES ADUANALES ALVAREZ &amp; ASOCIADOS, C. POR A.</t>
  </si>
  <si>
    <t>COMPRAS DE PRODUCTOS</t>
  </si>
  <si>
    <t>AGUSTIN MANUEL HERNANDEZ PEREZ, S.R.L.</t>
  </si>
  <si>
    <t>COMPRA DE UNIFORMES</t>
  </si>
  <si>
    <t>B1500000129</t>
  </si>
  <si>
    <t>AGROPECUARIA JOCHY POLANCO</t>
  </si>
  <si>
    <t>ALIMENTOS PARA PERSONAS</t>
  </si>
  <si>
    <t>B1500000116</t>
  </si>
  <si>
    <t>B1500000119</t>
  </si>
  <si>
    <t>B1500016714</t>
  </si>
  <si>
    <t xml:space="preserve">ALMACENES DEL ESTE, S. A.                </t>
  </si>
  <si>
    <t>B1500053677</t>
  </si>
  <si>
    <t xml:space="preserve">ALMACENES IBERIA SRL                     </t>
  </si>
  <si>
    <t>B1500053678</t>
  </si>
  <si>
    <t>B1500000052</t>
  </si>
  <si>
    <t xml:space="preserve">ALMACENES PCR, S. R. L.                  </t>
  </si>
  <si>
    <t>MATERIAL DE EMPAQUE</t>
  </si>
  <si>
    <t>B1500000053</t>
  </si>
  <si>
    <t>15/11/2023</t>
  </si>
  <si>
    <t>B1500000054</t>
  </si>
  <si>
    <t>B1500000055</t>
  </si>
  <si>
    <t>B1500000056</t>
  </si>
  <si>
    <t>B1500000057</t>
  </si>
  <si>
    <t>B1500000058</t>
  </si>
  <si>
    <t>B1500000051</t>
  </si>
  <si>
    <t>B1500000440</t>
  </si>
  <si>
    <t>ALTAGRACIA CARRASCO EVENTOS, S. R. L.</t>
  </si>
  <si>
    <t>B1500000441</t>
  </si>
  <si>
    <t>18/07/2023</t>
  </si>
  <si>
    <t>B1500000414</t>
  </si>
  <si>
    <t>AMARAM ENTERPRISE, S.R.L.</t>
  </si>
  <si>
    <t>B1500000419</t>
  </si>
  <si>
    <t>B1500000467</t>
  </si>
  <si>
    <t>UTILES MEDICOS</t>
  </si>
  <si>
    <t>ALMACARIBE</t>
  </si>
  <si>
    <t>ALMACENAMIENTO PRODUCTOS</t>
  </si>
  <si>
    <t>44063</t>
  </si>
  <si>
    <t>44238</t>
  </si>
  <si>
    <t>44439</t>
  </si>
  <si>
    <t>B1500000003</t>
  </si>
  <si>
    <t>ALMONSANT, S.R.L.</t>
  </si>
  <si>
    <t>MATERIALES DE OFICINA</t>
  </si>
  <si>
    <t>B1500000004</t>
  </si>
  <si>
    <t>B150488126</t>
  </si>
  <si>
    <t>ALTICE DOMINICANA, S. A.</t>
  </si>
  <si>
    <t>SERVICIOS DE COMUNICACION</t>
  </si>
  <si>
    <t>B150333147</t>
  </si>
  <si>
    <t>B150373670</t>
  </si>
  <si>
    <t>B150075549</t>
  </si>
  <si>
    <t>ALEJANDRO ESTEBAN SANCHEZ</t>
  </si>
  <si>
    <t>PUBLICIDAD</t>
  </si>
  <si>
    <t>FT-11/12</t>
  </si>
  <si>
    <t>ALEJANDRO MARTINEZ JIMENEZ</t>
  </si>
  <si>
    <t>ALQUILER LOCAL</t>
  </si>
  <si>
    <t>B1500000748</t>
  </si>
  <si>
    <t>ALFREDO GUERRA &amp; SUCESORES, C. POR A.</t>
  </si>
  <si>
    <t>B1500000163</t>
  </si>
  <si>
    <t>AMADO ANTONIO CAPELLAN</t>
  </si>
  <si>
    <t>B1500000149</t>
  </si>
  <si>
    <t xml:space="preserve">ANDRES MATOS                             </t>
  </si>
  <si>
    <t>B1500000231</t>
  </si>
  <si>
    <t xml:space="preserve">ANDRES PLINIO PEREZ DE LA ROSA           </t>
  </si>
  <si>
    <t>ANIBAL HERRERA / TELEDEMOCRACIA</t>
  </si>
  <si>
    <t>B1500000048</t>
  </si>
  <si>
    <t>ANTIMO COMERCIAL , S. A.</t>
  </si>
  <si>
    <t>PRODUCTOS (PLATANOS)</t>
  </si>
  <si>
    <t>B1500000032</t>
  </si>
  <si>
    <t xml:space="preserve">ARCADIA DIGITAL SRL                      </t>
  </si>
  <si>
    <t>EQUIPOS DE COMUNICACION</t>
  </si>
  <si>
    <t>B1500000034</t>
  </si>
  <si>
    <t>B1500007034</t>
  </si>
  <si>
    <t>AYUNTAMIENTO SANTO DOMINGO OESTE</t>
  </si>
  <si>
    <t>RECOGIDA BASURA</t>
  </si>
  <si>
    <t>B1500007240</t>
  </si>
  <si>
    <t>B1500007342</t>
  </si>
  <si>
    <t>B1500007444</t>
  </si>
  <si>
    <t>B1500007586</t>
  </si>
  <si>
    <t>B1500007689</t>
  </si>
  <si>
    <t>AYUNTAMIENTO DEL DISTRITO NACIONAL</t>
  </si>
  <si>
    <t>01-00116433</t>
  </si>
  <si>
    <t>AYUNTAMIENTO SANTO DOMINGO ESTE</t>
  </si>
  <si>
    <t>01-00130335</t>
  </si>
  <si>
    <t>01-00173092</t>
  </si>
  <si>
    <t>B1500000001</t>
  </si>
  <si>
    <t>ASOC. DE PRODUCTORES DE CASABE</t>
  </si>
  <si>
    <t>13/12/2023</t>
  </si>
  <si>
    <t>B1500000273</t>
  </si>
  <si>
    <t xml:space="preserve">AZULMA SRL                               </t>
  </si>
  <si>
    <t>B1500000029</t>
  </si>
  <si>
    <t xml:space="preserve">BAETEK, S.R.L.                           </t>
  </si>
  <si>
    <t>MOBILIARIO E EQUIPOS DE OFICINA</t>
  </si>
  <si>
    <t>B150000001</t>
  </si>
  <si>
    <t xml:space="preserve">BLUE LAKE CORPORATION SRL                </t>
  </si>
  <si>
    <t>MATERIALES ELECTRICOS</t>
  </si>
  <si>
    <t>B1500000217</t>
  </si>
  <si>
    <t xml:space="preserve">BOLIVAR AUGUSTO MOREL ALMONTE            </t>
  </si>
  <si>
    <t xml:space="preserve">BRISAS DEL MAR TRUCKING SRL              </t>
  </si>
  <si>
    <t>FLETE</t>
  </si>
  <si>
    <t>B1500000030</t>
  </si>
  <si>
    <t>16/09/2024</t>
  </si>
  <si>
    <t>B1500000031</t>
  </si>
  <si>
    <t>21/10/2024</t>
  </si>
  <si>
    <t>B1500000033</t>
  </si>
  <si>
    <t>16/12/2024</t>
  </si>
  <si>
    <t>B1500000035</t>
  </si>
  <si>
    <t>B1500000036</t>
  </si>
  <si>
    <t>31/12/2024</t>
  </si>
  <si>
    <t>ANTIC2024</t>
  </si>
  <si>
    <t>B1500000038</t>
  </si>
  <si>
    <t>B1500000039</t>
  </si>
  <si>
    <t>1500000245</t>
  </si>
  <si>
    <t>BARAK, S.A.</t>
  </si>
  <si>
    <t>1500000246</t>
  </si>
  <si>
    <t>1500000247</t>
  </si>
  <si>
    <t>1500000248</t>
  </si>
  <si>
    <t>1500000249</t>
  </si>
  <si>
    <t>1500000272</t>
  </si>
  <si>
    <t>1500000273</t>
  </si>
  <si>
    <t>1500000274</t>
  </si>
  <si>
    <t>1500000275</t>
  </si>
  <si>
    <t>1500000276</t>
  </si>
  <si>
    <t>1500000277</t>
  </si>
  <si>
    <t>1500000278</t>
  </si>
  <si>
    <t>1500000279</t>
  </si>
  <si>
    <t>CONT0513</t>
  </si>
  <si>
    <t>BIENVENIDO JAQUELIN PIMENTEL PUJOLS</t>
  </si>
  <si>
    <t>ALQUILER LOCAL COMERCIAL</t>
  </si>
  <si>
    <t>1501774124</t>
  </si>
  <si>
    <t>BLAS GARCIA AVILA</t>
  </si>
  <si>
    <t>BLUE COVER, S.R.L.</t>
  </si>
  <si>
    <t>MANTENIMIENTO DE ACTIVOS FIJOS</t>
  </si>
  <si>
    <t>BRAVO, S.A.</t>
  </si>
  <si>
    <t>B1500000898</t>
  </si>
  <si>
    <t>BEST SUPPLY, SRL</t>
  </si>
  <si>
    <t>MATERIAL GASTABLE</t>
  </si>
  <si>
    <t>E4500000006</t>
  </si>
  <si>
    <t>B&amp;D BRANDESIGN</t>
  </si>
  <si>
    <t xml:space="preserve">CAMPOMODERNO EIRL                        </t>
  </si>
  <si>
    <t>SERVICIOS TECNICOS PROFESIONALES</t>
  </si>
  <si>
    <t xml:space="preserve">CAPAM DOMINICANA, S.R.L.                 </t>
  </si>
  <si>
    <t>UTILES DE OFICINA</t>
  </si>
  <si>
    <t>24/07/2024</t>
  </si>
  <si>
    <t>B1500000169</t>
  </si>
  <si>
    <t>ALQUILER DE EQUIPOS Y MUEBLES</t>
  </si>
  <si>
    <t>22/08/2024</t>
  </si>
  <si>
    <t>B1500000171</t>
  </si>
  <si>
    <t>23/09/2024</t>
  </si>
  <si>
    <t>B1500000176</t>
  </si>
  <si>
    <t>B1500000105</t>
  </si>
  <si>
    <t>CARABALLO SUAREZ,  HONATAN JAVIER</t>
  </si>
  <si>
    <t>B1500000110</t>
  </si>
  <si>
    <t>B1500000111</t>
  </si>
  <si>
    <t>B1500000112</t>
  </si>
  <si>
    <t>B1500000114</t>
  </si>
  <si>
    <t>B1500000115</t>
  </si>
  <si>
    <t>27/03/2024</t>
  </si>
  <si>
    <t>B1500000113</t>
  </si>
  <si>
    <t>17/06/2024</t>
  </si>
  <si>
    <t>B1500000009</t>
  </si>
  <si>
    <t xml:space="preserve">CARIBE REPUBLICA, S.R.L.                 </t>
  </si>
  <si>
    <t>PRODUCTOS MEDICINALES</t>
  </si>
  <si>
    <t>16/07/2024</t>
  </si>
  <si>
    <t>20/06/2024</t>
  </si>
  <si>
    <t>B1500000010</t>
  </si>
  <si>
    <t>MANTENIMIENTO DE ACTIVOS</t>
  </si>
  <si>
    <t>29/12/2023</t>
  </si>
  <si>
    <t>CASA LIANNI LEYBA, S. R. L.</t>
  </si>
  <si>
    <t>B1500000330</t>
  </si>
  <si>
    <t xml:space="preserve">CASA PACO S A                            </t>
  </si>
  <si>
    <t>B1500000008</t>
  </si>
  <si>
    <t xml:space="preserve">CASTIBEL MEDIA SRL                       </t>
  </si>
  <si>
    <t>B1500000011</t>
  </si>
  <si>
    <t>B1500000012</t>
  </si>
  <si>
    <t>B1500000015</t>
  </si>
  <si>
    <t>E450000000214</t>
  </si>
  <si>
    <t xml:space="preserve">CECOMSA SRL                              </t>
  </si>
  <si>
    <t>MOBILIARIOS Y EQUIPOS DE OFICINA</t>
  </si>
  <si>
    <t>B1500000205</t>
  </si>
  <si>
    <t xml:space="preserve">CELNA ENTERPRISES SRL                    </t>
  </si>
  <si>
    <t>B1500000078</t>
  </si>
  <si>
    <t xml:space="preserve">CENTRO DE DISTRIBUCION LA DOLOROSA SRL   </t>
  </si>
  <si>
    <t>B1500000079</t>
  </si>
  <si>
    <t>B1500000080</t>
  </si>
  <si>
    <t>B1500000081</t>
  </si>
  <si>
    <t>B1500000082</t>
  </si>
  <si>
    <t>B1500000083</t>
  </si>
  <si>
    <t>ANTIC.2024</t>
  </si>
  <si>
    <t>RETENCION NO APLICABLE</t>
  </si>
  <si>
    <t>B150193602</t>
  </si>
  <si>
    <t>CENTRO CUESTA LA NACIONAL</t>
  </si>
  <si>
    <t>B1500003104</t>
  </si>
  <si>
    <t xml:space="preserve">CENTROXPERT STE, S. R. L.                </t>
  </si>
  <si>
    <t>LICENCIAS INFORMATICAS</t>
  </si>
  <si>
    <t>19/05/2024</t>
  </si>
  <si>
    <t>B1500000145</t>
  </si>
  <si>
    <t>CLAMAR DOMINICANA, S. R. L.</t>
  </si>
  <si>
    <t>ALQUILER DE EQUIPOS</t>
  </si>
  <si>
    <t>B1500000146</t>
  </si>
  <si>
    <t>B1500000158</t>
  </si>
  <si>
    <t>B1500000159</t>
  </si>
  <si>
    <t xml:space="preserve">CLAUDINO LEON SANCHEZ                    </t>
  </si>
  <si>
    <t>B1500000059</t>
  </si>
  <si>
    <t>B1500005131</t>
  </si>
  <si>
    <t xml:space="preserve">COLUMBUS NETWORKS DOMINICANA C POR A     </t>
  </si>
  <si>
    <t>B1500005223</t>
  </si>
  <si>
    <t>B1500005524</t>
  </si>
  <si>
    <t>E450000000135</t>
  </si>
  <si>
    <t>E450000000230</t>
  </si>
  <si>
    <t>B150040008</t>
  </si>
  <si>
    <t>CORPORACION DEL ACUEDUCTO/CORAASAN</t>
  </si>
  <si>
    <t>SERVICIO AGUA</t>
  </si>
  <si>
    <t>B1500041062</t>
  </si>
  <si>
    <t xml:space="preserve">COMERCIAL LANDER SRL                     </t>
  </si>
  <si>
    <t>B1500000183</t>
  </si>
  <si>
    <t xml:space="preserve">COMERCIALIZADORA BLUECROSS SRL           </t>
  </si>
  <si>
    <t>B1500000186</t>
  </si>
  <si>
    <t>B1500000187</t>
  </si>
  <si>
    <t>B1500000207</t>
  </si>
  <si>
    <t>17/09/2024</t>
  </si>
  <si>
    <t>B1500000208</t>
  </si>
  <si>
    <t>16/10/2024</t>
  </si>
  <si>
    <t>19/12/2024</t>
  </si>
  <si>
    <t>24/04/2024</t>
  </si>
  <si>
    <t>B1500006177</t>
  </si>
  <si>
    <t xml:space="preserve">COOPERATIVA DE CRIADORES DEL CIBAO INC   </t>
  </si>
  <si>
    <t>B1500000144</t>
  </si>
  <si>
    <t xml:space="preserve">CORPUS MONTERO VALDEZ                    </t>
  </si>
  <si>
    <t>B1500000214</t>
  </si>
  <si>
    <t>B1500000215</t>
  </si>
  <si>
    <t>B1500000257</t>
  </si>
  <si>
    <t>CARIBE TOURS, S.A.</t>
  </si>
  <si>
    <t>SERVICIO DE TRANSPORTE</t>
  </si>
  <si>
    <t>B1500000374</t>
  </si>
  <si>
    <t>B1502099929</t>
  </si>
  <si>
    <t>CARLOS ANTONIO DIAZ BENCOSME</t>
  </si>
  <si>
    <t>REPARACION ACTIVOS FIJOS</t>
  </si>
  <si>
    <t>1501547527</t>
  </si>
  <si>
    <t>CARPAS TROPICALES, SRL</t>
  </si>
  <si>
    <t>ALQUILER CARPAS</t>
  </si>
  <si>
    <t>1501547526</t>
  </si>
  <si>
    <t xml:space="preserve">ARQUILER  CARPAS </t>
  </si>
  <si>
    <t>CDL COMUNICACIONES</t>
  </si>
  <si>
    <t>CHICO'S RENT CAR, S.R.L.</t>
  </si>
  <si>
    <t>ALQUILER VEHICULO</t>
  </si>
  <si>
    <t>COMEDORES ECONOMICOS DEL ESTADO DOMINICANO</t>
  </si>
  <si>
    <t>MAXIMO ANTONIO ABREU VALDEZ/COMERCIAL MAXIMO, S. A.</t>
  </si>
  <si>
    <t>CUB-02</t>
  </si>
  <si>
    <t>CONSTRUCTORA BAHIA, C. POR A. / NANCY CAMPUSANO-BANI</t>
  </si>
  <si>
    <t>REHABILITACION - CONSTRUCCION</t>
  </si>
  <si>
    <t>COPY SOLUTIONS INTERNACIONAL</t>
  </si>
  <si>
    <t>ALQUILER EQUIPOS</t>
  </si>
  <si>
    <t>CORP. DE ACUEDUCTO Y ALCANTARILLADO DE STO. DGO.</t>
  </si>
  <si>
    <t>SERVICIO DE AGUA</t>
  </si>
  <si>
    <t>B1500005103</t>
  </si>
  <si>
    <t>B1500004822</t>
  </si>
  <si>
    <t>B1500005173</t>
  </si>
  <si>
    <t>B1500004095</t>
  </si>
  <si>
    <t>B1500004223</t>
  </si>
  <si>
    <t>B1500004296</t>
  </si>
  <si>
    <t>B1500006062</t>
  </si>
  <si>
    <t>B1500006126</t>
  </si>
  <si>
    <t>B1500006344</t>
  </si>
  <si>
    <t>B1500006280</t>
  </si>
  <si>
    <t>B1500006322</t>
  </si>
  <si>
    <t>B1500006283</t>
  </si>
  <si>
    <t>B1500008908</t>
  </si>
  <si>
    <t>B1500008975</t>
  </si>
  <si>
    <t>B1500009073</t>
  </si>
  <si>
    <t>B1500009092</t>
  </si>
  <si>
    <t>B1500010212</t>
  </si>
  <si>
    <t>B1500010228</t>
  </si>
  <si>
    <t>B1500010315</t>
  </si>
  <si>
    <t>B1500010379</t>
  </si>
  <si>
    <t>B1500011469</t>
  </si>
  <si>
    <t>B1500011575</t>
  </si>
  <si>
    <t>B1500011553</t>
  </si>
  <si>
    <t>B1500011742</t>
  </si>
  <si>
    <t>B1500016764</t>
  </si>
  <si>
    <t>B1500016890</t>
  </si>
  <si>
    <t>B1500016979</t>
  </si>
  <si>
    <t>B1500017061</t>
  </si>
  <si>
    <t>B1500019119</t>
  </si>
  <si>
    <t>B1500019133</t>
  </si>
  <si>
    <t>B1500019385</t>
  </si>
  <si>
    <t>B1500020383</t>
  </si>
  <si>
    <t>B1500020464</t>
  </si>
  <si>
    <t>B1500020512</t>
  </si>
  <si>
    <t>B1500020558</t>
  </si>
  <si>
    <t>B1500022697</t>
  </si>
  <si>
    <t>B1500022832</t>
  </si>
  <si>
    <t>B1500022793</t>
  </si>
  <si>
    <t>B1500024897</t>
  </si>
  <si>
    <t>B1500025119</t>
  </si>
  <si>
    <t>B1500025142</t>
  </si>
  <si>
    <t>B1500026641</t>
  </si>
  <si>
    <t>B1500026794</t>
  </si>
  <si>
    <t>B1500026755</t>
  </si>
  <si>
    <t>B1500030403</t>
  </si>
  <si>
    <t>B1500030487</t>
  </si>
  <si>
    <t>B1500030514</t>
  </si>
  <si>
    <t>B1500031488</t>
  </si>
  <si>
    <t>B1500031788</t>
  </si>
  <si>
    <t>B1500031811</t>
  </si>
  <si>
    <t>B1500034672</t>
  </si>
  <si>
    <t>B1500035869</t>
  </si>
  <si>
    <t>B1500037093</t>
  </si>
  <si>
    <t>B1500037202</t>
  </si>
  <si>
    <t>B1500038403</t>
  </si>
  <si>
    <t>B1500038423</t>
  </si>
  <si>
    <t>FT.51953746</t>
  </si>
  <si>
    <t>FT.53009106</t>
  </si>
  <si>
    <t>FT.53438538</t>
  </si>
  <si>
    <t>FT.53983810</t>
  </si>
  <si>
    <t>FT.54290061</t>
  </si>
  <si>
    <t>FT.54710101</t>
  </si>
  <si>
    <t>FT.55137431</t>
  </si>
  <si>
    <t>FT.55564093</t>
  </si>
  <si>
    <t>FT.55991645</t>
  </si>
  <si>
    <t>FT.56419470</t>
  </si>
  <si>
    <t xml:space="preserve">ACUERDO DE PAGO </t>
  </si>
  <si>
    <t>1500000593</t>
  </si>
  <si>
    <t>CORPORACION DOMINICANA DE RADIO Y TELEVISION</t>
  </si>
  <si>
    <t>1500000934</t>
  </si>
  <si>
    <t>1500000538</t>
  </si>
  <si>
    <t>B1500000179</t>
  </si>
  <si>
    <t xml:space="preserve">CORPORACION LEGIS </t>
  </si>
  <si>
    <t>COMPANIA DOMINICANA DE TELEFONO, CXA/CLARO</t>
  </si>
  <si>
    <t>SERVICIO DE COMUNICACIÓN</t>
  </si>
  <si>
    <t>B1500000044</t>
  </si>
  <si>
    <t>CREATIVIDADES CVR, SRL</t>
  </si>
  <si>
    <t>B1500000041</t>
  </si>
  <si>
    <t>CROS PUBLICIDAD</t>
  </si>
  <si>
    <t>B1500000588</t>
  </si>
  <si>
    <t xml:space="preserve">CRUZ DIESEL, S. R. L.                    </t>
  </si>
  <si>
    <t>COMBUSTIBLES</t>
  </si>
  <si>
    <t>B150001072</t>
  </si>
  <si>
    <t>CRISFLOR FLORISTERIA, SRL</t>
  </si>
  <si>
    <t>ARREGLO DE FLORES</t>
  </si>
  <si>
    <t>B150000674</t>
  </si>
  <si>
    <t>DACO EXPRESO, SRL</t>
  </si>
  <si>
    <t>SERVICIO DE ALIMENTACION</t>
  </si>
  <si>
    <t>B1500000040</t>
  </si>
  <si>
    <t xml:space="preserve">DAWALKIS MARTE ZALDAÑA\CROMTV            </t>
  </si>
  <si>
    <t>B1500000042</t>
  </si>
  <si>
    <t>B1500000314</t>
  </si>
  <si>
    <t xml:space="preserve">DENTO MEDIA SRL                          </t>
  </si>
  <si>
    <t>MATERIALES Y UTILES DE OFICINA</t>
  </si>
  <si>
    <t>B1500000130</t>
  </si>
  <si>
    <t xml:space="preserve">DEOMEDES ELENO OLIVARES ROSARIO          </t>
  </si>
  <si>
    <t>B1500000136</t>
  </si>
  <si>
    <t>B1500000137</t>
  </si>
  <si>
    <t>13/02/2023</t>
  </si>
  <si>
    <t>B1500000019</t>
  </si>
  <si>
    <t xml:space="preserve">DIARIO LA VERDAD DE PIÑA R D SRL         </t>
  </si>
  <si>
    <t>B1500000546</t>
  </si>
  <si>
    <t xml:space="preserve">DIESEL EXTREMO, S. R. L.                 </t>
  </si>
  <si>
    <t>B1500000050</t>
  </si>
  <si>
    <t xml:space="preserve">DISTRIBUIDORA LAUGAMA, S.R.L.            </t>
  </si>
  <si>
    <t>18/03/2024</t>
  </si>
  <si>
    <t>17/04/2024</t>
  </si>
  <si>
    <t>D&amp;M PROVISIONES, SRL</t>
  </si>
  <si>
    <t>COMPRAS DE HABICHUELAS</t>
  </si>
  <si>
    <t>1502021096</t>
  </si>
  <si>
    <t>D´LUJOS FIESTA</t>
  </si>
  <si>
    <t>1502021098</t>
  </si>
  <si>
    <t>1502021012</t>
  </si>
  <si>
    <t>1502021015</t>
  </si>
  <si>
    <t>1502021019</t>
  </si>
  <si>
    <t>1502021054</t>
  </si>
  <si>
    <t>D´TONY FINA COSTURA, S.R.L.</t>
  </si>
  <si>
    <t>UNIFORME PERSONAL</t>
  </si>
  <si>
    <t>FP-3811</t>
  </si>
  <si>
    <t>DEPOSITOS ANTILLANOS</t>
  </si>
  <si>
    <t>FP-3885</t>
  </si>
  <si>
    <t>FP-3738</t>
  </si>
  <si>
    <t>FP-3673</t>
  </si>
  <si>
    <t>FP3547</t>
  </si>
  <si>
    <t>FP-3609</t>
  </si>
  <si>
    <t>31/04/2010</t>
  </si>
  <si>
    <t xml:space="preserve">DINORAH TERESA MEJIA BELLO </t>
  </si>
  <si>
    <t>DISTRIBUIDORA DE ELECTRICIDAD DEL SUR, S.A</t>
  </si>
  <si>
    <t>ENERGIA ELECTRICA</t>
  </si>
  <si>
    <t>DISTRIBUIDORA DE ELECTRICIDAD DEL ESTE, S.A.</t>
  </si>
  <si>
    <t>381</t>
  </si>
  <si>
    <t>DISPLAY INTERNACIONAL, S.R.L.</t>
  </si>
  <si>
    <t>MATERIAL DE OFICINA</t>
  </si>
  <si>
    <t>B1500003422</t>
  </si>
  <si>
    <t>DISTRIBUIDORES INTERNACIONALES DE PETROLEO, S.A.</t>
  </si>
  <si>
    <t>B1500003426</t>
  </si>
  <si>
    <t>0100000011</t>
  </si>
  <si>
    <t>DIVINO´S GOURMET, S.R.L</t>
  </si>
  <si>
    <t>FT14-2011</t>
  </si>
  <si>
    <t>DOMINGO SANTANA REYES DUARTE</t>
  </si>
  <si>
    <t>FT-10-2012</t>
  </si>
  <si>
    <t>FT-11-2012</t>
  </si>
  <si>
    <t>FT-12-2012</t>
  </si>
  <si>
    <t>FT-01-2013</t>
  </si>
  <si>
    <t>FT-02-2013</t>
  </si>
  <si>
    <t>FT-03-2013</t>
  </si>
  <si>
    <t>FT-04-2013</t>
  </si>
  <si>
    <t>FT-05-2013</t>
  </si>
  <si>
    <t>FT-06-2013</t>
  </si>
  <si>
    <t>FT-07-2013</t>
  </si>
  <si>
    <t>FT-08-2013</t>
  </si>
  <si>
    <t>FT-09-2013</t>
  </si>
  <si>
    <t>FT-10-2013</t>
  </si>
  <si>
    <t>150001006</t>
  </si>
  <si>
    <t>DOMITRADE, S.A.</t>
  </si>
  <si>
    <t>HONORARIOS PROFESIONALES</t>
  </si>
  <si>
    <t>0100000119</t>
  </si>
  <si>
    <t>DPG ELECTRIC</t>
  </si>
  <si>
    <t>MANTENIMIENTO DE EQUIPO TRANSP.</t>
  </si>
  <si>
    <t>0100000124</t>
  </si>
  <si>
    <t>ECOPOLITICA,SRL</t>
  </si>
  <si>
    <t xml:space="preserve">PUBLICIDAD </t>
  </si>
  <si>
    <t>23/05/2024</t>
  </si>
  <si>
    <t xml:space="preserve">ECCUS, S. A.                             </t>
  </si>
  <si>
    <t xml:space="preserve">EDDY MANUEL REYES QUEZADA                </t>
  </si>
  <si>
    <t>21/03/2024</t>
  </si>
  <si>
    <t>E450000139</t>
  </si>
  <si>
    <t>EDITORA EL NUEVO DIARIOS SA</t>
  </si>
  <si>
    <t>PUBLICIDAD Y PROPAGANDA</t>
  </si>
  <si>
    <t>EDITORA DEL CARIBE SA</t>
  </si>
  <si>
    <t>B1500004107</t>
  </si>
  <si>
    <t>B1500005912</t>
  </si>
  <si>
    <t>EDITORA HOY, S.A.S</t>
  </si>
  <si>
    <t>B1500007166</t>
  </si>
  <si>
    <t>B1500007253</t>
  </si>
  <si>
    <t>B1500007650</t>
  </si>
  <si>
    <t>150002509</t>
  </si>
  <si>
    <t>EDITORA LISTIN DIARIO</t>
  </si>
  <si>
    <t>B1500009408</t>
  </si>
  <si>
    <t>B1500000630</t>
  </si>
  <si>
    <t>EFICIENCIA COMUNICACIONAL CPR, S.R.L.</t>
  </si>
  <si>
    <t>B1500000631</t>
  </si>
  <si>
    <t>B1500001032</t>
  </si>
  <si>
    <t xml:space="preserve">EMPRESAS INTEGRADAS S A S                </t>
  </si>
  <si>
    <t>B1500000006</t>
  </si>
  <si>
    <t xml:space="preserve">ENA, S.R.L.                              </t>
  </si>
  <si>
    <t xml:space="preserve">ALQUILER LOCAL </t>
  </si>
  <si>
    <t>24/11/2023</t>
  </si>
  <si>
    <t>B1500000582</t>
  </si>
  <si>
    <t xml:space="preserve">EXPOMEDIA PRODUCTIONS, SRL               </t>
  </si>
  <si>
    <t>B1500000587</t>
  </si>
  <si>
    <t>3007</t>
  </si>
  <si>
    <t>EASY SOLUTION CORP. SRL/MAGALY A. HERNANDEZ</t>
  </si>
  <si>
    <t>HONORARIOS</t>
  </si>
  <si>
    <t xml:space="preserve">EDDY VALDEZ LARA </t>
  </si>
  <si>
    <t>EDMI COMERCIAL, S.R.L.</t>
  </si>
  <si>
    <t>EVENTOS Y FOROS INSTITUCIONALES</t>
  </si>
  <si>
    <t>EL CATADOR, S. A.</t>
  </si>
  <si>
    <t>1501118061</t>
  </si>
  <si>
    <t>ENCAR- MEDIOS, S.A.</t>
  </si>
  <si>
    <t>1501118069</t>
  </si>
  <si>
    <t>1501118075</t>
  </si>
  <si>
    <t>150008084</t>
  </si>
  <si>
    <t>1501118089</t>
  </si>
  <si>
    <t>1501118093</t>
  </si>
  <si>
    <t xml:space="preserve">FABERLUX PUBLICIDAD &amp; EVENTOS, S.R.L.    </t>
  </si>
  <si>
    <t>FABRICA DE CHOCOLATE ARTE. CHOCOLALA, SRL</t>
  </si>
  <si>
    <t>CONT57-07</t>
  </si>
  <si>
    <t>FABIA REYES SANTOS</t>
  </si>
  <si>
    <t>1500000088</t>
  </si>
  <si>
    <t>FLEXO PACK, C. POR A.</t>
  </si>
  <si>
    <t>1500000089</t>
  </si>
  <si>
    <t>1500000009</t>
  </si>
  <si>
    <t xml:space="preserve">FRANJUL CORPORATIVA, S. A. </t>
  </si>
  <si>
    <t>1500000011</t>
  </si>
  <si>
    <t>1500000012</t>
  </si>
  <si>
    <t>B150000404</t>
  </si>
  <si>
    <t>FRANKLIN MIRABAL, SRL</t>
  </si>
  <si>
    <t>1500000036</t>
  </si>
  <si>
    <t>FRUTOS FERRER, S.A.</t>
  </si>
  <si>
    <t>1500000038</t>
  </si>
  <si>
    <t>1500000041</t>
  </si>
  <si>
    <t>1500000040</t>
  </si>
  <si>
    <t>1500000029</t>
  </si>
  <si>
    <t>FUNDACION SUR FUTURO, INC.</t>
  </si>
  <si>
    <t>B150000445</t>
  </si>
  <si>
    <t>FUNDACION HERGAR PARA LA INVESTIGACION</t>
  </si>
  <si>
    <t>PRODUCTOS VARIOS</t>
  </si>
  <si>
    <t>28/12/2023</t>
  </si>
  <si>
    <t>B1500002652</t>
  </si>
  <si>
    <t xml:space="preserve">FERNANDEZ GARRIDO, S. A. S.              </t>
  </si>
  <si>
    <t>13/11/2023</t>
  </si>
  <si>
    <t>B1500000352</t>
  </si>
  <si>
    <t xml:space="preserve">FEROX SOLUTIONS SRL                      </t>
  </si>
  <si>
    <t>REPARACION Y MANT. ACTIVOS</t>
  </si>
  <si>
    <t>B1500000356</t>
  </si>
  <si>
    <t>B1500000117</t>
  </si>
  <si>
    <t xml:space="preserve">FIGUEREO GOMEZ, JUAN ENRIQUEZ            </t>
  </si>
  <si>
    <t>B1500000118</t>
  </si>
  <si>
    <t>B150000143</t>
  </si>
  <si>
    <t xml:space="preserve">FLUJO FÁCIL SOLUCIONES S R L             </t>
  </si>
  <si>
    <t>UTILES VARIOS</t>
  </si>
  <si>
    <t>ATRASADO</t>
  </si>
  <si>
    <t xml:space="preserve">FRANCISCO ALBERTO VILLANUEVA PEREZ       </t>
  </si>
  <si>
    <t>B1500000046</t>
  </si>
  <si>
    <t xml:space="preserve">FRAZAJE SRL                              </t>
  </si>
  <si>
    <t>FUNDACION DOM. DE AYUDA AL ENVEJECIENTE</t>
  </si>
  <si>
    <t>05/01/204</t>
  </si>
  <si>
    <t>GAEMERA ELECTRO INDUSTRIAL, SRL</t>
  </si>
  <si>
    <t>MANTENIMIENTO Y REP. ACTIVOS</t>
  </si>
  <si>
    <t xml:space="preserve">GLOBAL TECH ADVISORY GTA SRL             </t>
  </si>
  <si>
    <t>MOBILIARIO Y EQUIPOS DE OFICINA</t>
  </si>
  <si>
    <t>B1500000002</t>
  </si>
  <si>
    <t>B1500000178</t>
  </si>
  <si>
    <t xml:space="preserve">GRUPO COMUNICACIONES MELVINSON ALMANZAR  </t>
  </si>
  <si>
    <t>B1500000180</t>
  </si>
  <si>
    <t>E45000000003</t>
  </si>
  <si>
    <t>GRUPO AGROPECUARIO DON JULIO, SRL</t>
  </si>
  <si>
    <t>E45000002398</t>
  </si>
  <si>
    <t>GRUPO ALASKA</t>
  </si>
  <si>
    <t>E45000002399</t>
  </si>
  <si>
    <t>E45000002400</t>
  </si>
  <si>
    <t>E45000002401</t>
  </si>
  <si>
    <t>B1500000413</t>
  </si>
  <si>
    <t xml:space="preserve">GRUPO EDITORIAL GALA SRL                 </t>
  </si>
  <si>
    <t>B1500000415</t>
  </si>
  <si>
    <t>B1500000417</t>
  </si>
  <si>
    <t>B1500000418</t>
  </si>
  <si>
    <t>B1500000422</t>
  </si>
  <si>
    <t>22/07/2024</t>
  </si>
  <si>
    <t xml:space="preserve">GRUPO JOCOSA, S.R.L.                     </t>
  </si>
  <si>
    <t>OTROS ACTIVOS</t>
  </si>
  <si>
    <t>21/08/2024</t>
  </si>
  <si>
    <t>26/09/2024</t>
  </si>
  <si>
    <t>GETECA GROUP, S.R.L.</t>
  </si>
  <si>
    <t>B1500000142</t>
  </si>
  <si>
    <t>GSM / GASPER SERVICIOS MULTIPLES, S. R. L.</t>
  </si>
  <si>
    <t>B1500000007</t>
  </si>
  <si>
    <t xml:space="preserve">GRUPO PARED DURA SRL                     </t>
  </si>
  <si>
    <t>E45000000250</t>
  </si>
  <si>
    <t>B1500001303</t>
  </si>
  <si>
    <t xml:space="preserve">GTB RADIODIFUSORES, S.R.L.               </t>
  </si>
  <si>
    <t>B1500000164</t>
  </si>
  <si>
    <t xml:space="preserve">HIPERCENTRO DE DIST. ABMA, SRL           </t>
  </si>
  <si>
    <t xml:space="preserve">HORIZON MOBILE, S.R.L.                   </t>
  </si>
  <si>
    <t>B1500000013</t>
  </si>
  <si>
    <t xml:space="preserve">HORNEADOS DIVERSOS HORDI, S.R.L.         </t>
  </si>
  <si>
    <t>HERMOSILLO COMERCIAL, SRL</t>
  </si>
  <si>
    <t>1500000375</t>
  </si>
  <si>
    <t>HORA CRITICA Y/O MIGUEL ANT. FRANJUL B.</t>
  </si>
  <si>
    <t xml:space="preserve">HUFRATA LOGISTICS GROUP, S.R.L.          </t>
  </si>
  <si>
    <t>MATERIALES Y UTILES DE LIMPIEZA</t>
  </si>
  <si>
    <t>MATERIALES ELECTRICOS Y AFINES</t>
  </si>
  <si>
    <t>HUMANOS SEGUROS</t>
  </si>
  <si>
    <t>SEGUROS DE PERSONAS</t>
  </si>
  <si>
    <t xml:space="preserve">IMPRESOS YEDDY SRL                       </t>
  </si>
  <si>
    <t>B1500000285</t>
  </si>
  <si>
    <t xml:space="preserve">INDUSTRIA DEL ESTE JOASAUL SRL           </t>
  </si>
  <si>
    <t>B1500000288</t>
  </si>
  <si>
    <t>1500458278</t>
  </si>
  <si>
    <t>INSTITUTO NACIONAL DE LA UVA</t>
  </si>
  <si>
    <t>B1500000101</t>
  </si>
  <si>
    <t xml:space="preserve">INVERSIONES LFG SRL                      </t>
  </si>
  <si>
    <t>MATERIALES VARIOS</t>
  </si>
  <si>
    <t>B1500000102</t>
  </si>
  <si>
    <t>B1500000104</t>
  </si>
  <si>
    <t>REPARAC. Y MANT. ACTIVOS</t>
  </si>
  <si>
    <t>B1500000106</t>
  </si>
  <si>
    <t>INVERSIONES MULTIPLES A &amp; H, S.R.L.</t>
  </si>
  <si>
    <t>22/11/2023</t>
  </si>
  <si>
    <t>INVERSIONES REINY, S. R. L.</t>
  </si>
  <si>
    <t>B1500000229</t>
  </si>
  <si>
    <t>ALQUILER DE MUEBLES</t>
  </si>
  <si>
    <t>B1500001043</t>
  </si>
  <si>
    <t xml:space="preserve">INVERSIONES YANG, S. R. L.               </t>
  </si>
  <si>
    <t>13/02/2024</t>
  </si>
  <si>
    <t>B1500001049</t>
  </si>
  <si>
    <t>23/02/2024</t>
  </si>
  <si>
    <t>B1500001050</t>
  </si>
  <si>
    <t>B1500001066</t>
  </si>
  <si>
    <t>B1500001035</t>
  </si>
  <si>
    <t>B1500001071</t>
  </si>
  <si>
    <t>B1500001077</t>
  </si>
  <si>
    <t>B150000003</t>
  </si>
  <si>
    <t>INVERSIONES &amp; TRANSPORTE QUIRINO TORRES, SRL</t>
  </si>
  <si>
    <t>1500000475</t>
  </si>
  <si>
    <t>IDEAS FIESTA Y/O SOLUCIONES REYNA V. DIAZ</t>
  </si>
  <si>
    <t>EVENTOS NAVIDEÑOS</t>
  </si>
  <si>
    <t>0100000106</t>
  </si>
  <si>
    <t>IMPERIAL SOTF DRINKS, C. POR A.</t>
  </si>
  <si>
    <t>1500000010</t>
  </si>
  <si>
    <t>1500000013</t>
  </si>
  <si>
    <t>1500000014</t>
  </si>
  <si>
    <t>1500000015</t>
  </si>
  <si>
    <t>10016</t>
  </si>
  <si>
    <t>IMPRESORA DE LEON S,A.</t>
  </si>
  <si>
    <t>12522</t>
  </si>
  <si>
    <t>INDUSTRIA ELECTROMECANICA CACERES</t>
  </si>
  <si>
    <t>MANTENIMIENTO DE VEHICULOS</t>
  </si>
  <si>
    <t>INDUSTRIAS ALONZO, S. A.</t>
  </si>
  <si>
    <t>CUB-01</t>
  </si>
  <si>
    <t>ING. PEDRO ELIGIO BONILLA</t>
  </si>
  <si>
    <t>INVERSIONES FRAGMA, SRL</t>
  </si>
  <si>
    <t>ALMUERZOS Y REFRIGERIOS</t>
  </si>
  <si>
    <t>100000493</t>
  </si>
  <si>
    <t>INVERSIONES NERONDE, S. A.</t>
  </si>
  <si>
    <t>639</t>
  </si>
  <si>
    <t>INVERSIONES PAÑAFA, S.R.L</t>
  </si>
  <si>
    <t>REPARACION VEHICULO</t>
  </si>
  <si>
    <t>101000009208</t>
  </si>
  <si>
    <t>INVS. MARTINEZ ROSARIO &amp; Asocs., S.A.</t>
  </si>
  <si>
    <t>SERVICIOS DE TRANSPORTE</t>
  </si>
  <si>
    <t>CRED01</t>
  </si>
  <si>
    <t>ISRAEL A. GUTIERREZ P.</t>
  </si>
  <si>
    <t>CESION CREDITO-REHAB.-CONSTRUCCION</t>
  </si>
  <si>
    <t>B1500000811</t>
  </si>
  <si>
    <t xml:space="preserve">IQTEK SOLUTION, S.R.L.                   </t>
  </si>
  <si>
    <t>MOBILIARIO Y EQUIPO DE OFICINA</t>
  </si>
  <si>
    <t>13/03/2024</t>
  </si>
  <si>
    <t>B1500000193</t>
  </si>
  <si>
    <t xml:space="preserve">ISLITA EIRL                              </t>
  </si>
  <si>
    <t>B1500000200</t>
  </si>
  <si>
    <t>B1500000203</t>
  </si>
  <si>
    <t>B1500000194</t>
  </si>
  <si>
    <t>E4500000000003</t>
  </si>
  <si>
    <t>JAEL SOLUTION</t>
  </si>
  <si>
    <t>PROGRAMAS DE INFORMATICA</t>
  </si>
  <si>
    <t>B1500000523</t>
  </si>
  <si>
    <t xml:space="preserve">JACUS PUBLICITARIA, R.I.T.L.             </t>
  </si>
  <si>
    <t>B1500000524</t>
  </si>
  <si>
    <t>B1500000525</t>
  </si>
  <si>
    <t>B1500000543</t>
  </si>
  <si>
    <t>B1500000544</t>
  </si>
  <si>
    <t>B1500000550</t>
  </si>
  <si>
    <t>B1500000182</t>
  </si>
  <si>
    <t xml:space="preserve">JERAM INVESTMENT SRL                     </t>
  </si>
  <si>
    <t>B15000000204</t>
  </si>
  <si>
    <t>B1500000263</t>
  </si>
  <si>
    <t>JIMENEZ HERNANDEZ, RAMON</t>
  </si>
  <si>
    <t>B1500000304</t>
  </si>
  <si>
    <t xml:space="preserve">JOBANNI RAFAEL JAVIER REYES              </t>
  </si>
  <si>
    <t>B1500000305</t>
  </si>
  <si>
    <t>B1500000306</t>
  </si>
  <si>
    <t>B1500000307</t>
  </si>
  <si>
    <t>B1500000227</t>
  </si>
  <si>
    <t xml:space="preserve">JOSE ALFREDO ESPINAL                     </t>
  </si>
  <si>
    <t>B1500000228</t>
  </si>
  <si>
    <t>JUSMARC INVESTMENTS SRL</t>
  </si>
  <si>
    <t>B1500000247</t>
  </si>
  <si>
    <t xml:space="preserve">JUAN AURELIO MERCEDES BELTRE             </t>
  </si>
  <si>
    <t>B1500000248</t>
  </si>
  <si>
    <t>B1500000270</t>
  </si>
  <si>
    <t>B1500000271</t>
  </si>
  <si>
    <t>B1500000272</t>
  </si>
  <si>
    <t xml:space="preserve">JUAN CADENA POZO                         </t>
  </si>
  <si>
    <t>B1500000150</t>
  </si>
  <si>
    <t>28/10/2024</t>
  </si>
  <si>
    <t>B1500000339</t>
  </si>
  <si>
    <t xml:space="preserve">JUNTA AGROEMPESARIAL DOMINICANA          </t>
  </si>
  <si>
    <t>B1500000014</t>
  </si>
  <si>
    <t>JKL PROEVENTUM ENTERPRISES, S. R. L.</t>
  </si>
  <si>
    <t>1500000066</t>
  </si>
  <si>
    <t>JL CONSULTORES, CX A Y/O VICTOR MANUEL TINEO</t>
  </si>
  <si>
    <t>1500000067</t>
  </si>
  <si>
    <t>1500000078</t>
  </si>
  <si>
    <t>1500000093</t>
  </si>
  <si>
    <t>1500000100</t>
  </si>
  <si>
    <t>1500000110</t>
  </si>
  <si>
    <t>JORGE F. MOTA CARAMICHO</t>
  </si>
  <si>
    <t>IMPRESIÓN, ENCUADERNACION Y ROTULACION</t>
  </si>
  <si>
    <t>1502438709</t>
  </si>
  <si>
    <t>JORGE LUIS UCETA RODRIGUEZ</t>
  </si>
  <si>
    <t>1502438710</t>
  </si>
  <si>
    <t>1502438711</t>
  </si>
  <si>
    <t>JOSE ANTONIO MEDRANO PINALES</t>
  </si>
  <si>
    <t>104067214</t>
  </si>
  <si>
    <t>JOSE ERNESTO MARTE PIANTINI</t>
  </si>
  <si>
    <t>104067215</t>
  </si>
  <si>
    <t>1500000068</t>
  </si>
  <si>
    <t>JOSE RAMON BUENO PAYANO</t>
  </si>
  <si>
    <t>ORANGO1</t>
  </si>
  <si>
    <t>JULIAN  BRENES &amp; ASOC. ABOGADOS ASESORES</t>
  </si>
  <si>
    <t>SERV. COMUNIC. Y GTOS. LEGALES</t>
  </si>
  <si>
    <t>1500000616</t>
  </si>
  <si>
    <t>JUMARPO, C. POR A.</t>
  </si>
  <si>
    <t>1500000617</t>
  </si>
  <si>
    <t>1500000634</t>
  </si>
  <si>
    <t>1500000639</t>
  </si>
  <si>
    <t>1500000657</t>
  </si>
  <si>
    <t>1500000674</t>
  </si>
  <si>
    <t>100010546</t>
  </si>
  <si>
    <t>JUMEX DOMINICANA, S.A.</t>
  </si>
  <si>
    <t>LD-4185</t>
  </si>
  <si>
    <t>JUMTEX, SRL</t>
  </si>
  <si>
    <t>1501580704</t>
  </si>
  <si>
    <t>JUNIOR ALBERTO HERNANDEZ DE LA CRUZ</t>
  </si>
  <si>
    <t>1501580705</t>
  </si>
  <si>
    <t>1501580706</t>
  </si>
  <si>
    <t>1501580707</t>
  </si>
  <si>
    <t>1501580708</t>
  </si>
  <si>
    <t>1501580713</t>
  </si>
  <si>
    <t xml:space="preserve">KTBT COMERCIAL SRL                       </t>
  </si>
  <si>
    <t>MANTENIMIENTO SIST. ELECTRICO</t>
  </si>
  <si>
    <t>115024</t>
  </si>
  <si>
    <t xml:space="preserve">KETTLE- SANCHEZ INDUSTRIAL  </t>
  </si>
  <si>
    <t>B150000047</t>
  </si>
  <si>
    <t>KING BUSINESS GROUP, SRL</t>
  </si>
  <si>
    <t>SERVICIOS DE CAPACITACION</t>
  </si>
  <si>
    <t xml:space="preserve">LEONEL E. EVANGELISTA HIDALGO </t>
  </si>
  <si>
    <t>28/02/2021</t>
  </si>
  <si>
    <t>B1500000357</t>
  </si>
  <si>
    <t>L &amp; D TRANSPORTE, S. R. L.</t>
  </si>
  <si>
    <t>E450000000006</t>
  </si>
  <si>
    <t>E450000000010</t>
  </si>
  <si>
    <t>E450000000013</t>
  </si>
  <si>
    <t>E450000000014</t>
  </si>
  <si>
    <t>E450000000015</t>
  </si>
  <si>
    <t>E450000000016</t>
  </si>
  <si>
    <t>E450000000017</t>
  </si>
  <si>
    <t>E450000000018</t>
  </si>
  <si>
    <t>E450000000019</t>
  </si>
  <si>
    <t>E450000000020</t>
  </si>
  <si>
    <t>E450000000021</t>
  </si>
  <si>
    <t>E450000000022</t>
  </si>
  <si>
    <t xml:space="preserve">LEYRAM CORPORATION SRL                   </t>
  </si>
  <si>
    <t xml:space="preserve">LOLY REYNOA BEARD DE JAVIER              </t>
  </si>
  <si>
    <t>B1500000302</t>
  </si>
  <si>
    <t>B1500000303</t>
  </si>
  <si>
    <t>B1500000324</t>
  </si>
  <si>
    <t>B1500000325</t>
  </si>
  <si>
    <t>B1500000326</t>
  </si>
  <si>
    <t>B1500000327</t>
  </si>
  <si>
    <t xml:space="preserve">LR COMUNICACIONES INTERACTIVAS, SRL      </t>
  </si>
  <si>
    <t>B1500000133</t>
  </si>
  <si>
    <t xml:space="preserve">LUIS RAFAEL SANTANA SANTANA              </t>
  </si>
  <si>
    <t>B1500000617</t>
  </si>
  <si>
    <t>M&amp;C DISTRIBUIDOR/ M&amp;CRD, SRL</t>
  </si>
  <si>
    <t xml:space="preserve">PENDIENTE </t>
  </si>
  <si>
    <t>B1500000622</t>
  </si>
  <si>
    <t>E4500000007</t>
  </si>
  <si>
    <t>B1500000299</t>
  </si>
  <si>
    <t xml:space="preserve">M &amp; M CONSULTING FIRM SRL                </t>
  </si>
  <si>
    <t>B1500000308</t>
  </si>
  <si>
    <t>B1500000332</t>
  </si>
  <si>
    <t xml:space="preserve">MADEIS CARIBBEAN SRL                     </t>
  </si>
  <si>
    <t>EQUIPO DE TRANSPORTE</t>
  </si>
  <si>
    <t>B1500000191</t>
  </si>
  <si>
    <t xml:space="preserve">MAGUANA COMERCIAL, S. R. L               </t>
  </si>
  <si>
    <t>B1500000192</t>
  </si>
  <si>
    <t>B1500000195</t>
  </si>
  <si>
    <t xml:space="preserve">MAL2 CONTIGO SRL                         </t>
  </si>
  <si>
    <t xml:space="preserve">MARIA ALTAGRACIA TORRES FLORES           </t>
  </si>
  <si>
    <t>B1500000264</t>
  </si>
  <si>
    <t xml:space="preserve">MARTHA VELENZUELA GUILLEN                </t>
  </si>
  <si>
    <t>B1500000267</t>
  </si>
  <si>
    <t>1501239337</t>
  </si>
  <si>
    <t>MARTIN POLANCO PAULA</t>
  </si>
  <si>
    <t>1501239339</t>
  </si>
  <si>
    <t>1501239340</t>
  </si>
  <si>
    <t>1501239354</t>
  </si>
  <si>
    <t>1501239355</t>
  </si>
  <si>
    <t>1501239356</t>
  </si>
  <si>
    <t>1501239357</t>
  </si>
  <si>
    <t>22/02/2024</t>
  </si>
  <si>
    <t>B1500001090</t>
  </si>
  <si>
    <t xml:space="preserve">MARTINEZ TORRES TRAVELING, S.R.L.        </t>
  </si>
  <si>
    <t>23/03/2024</t>
  </si>
  <si>
    <t>B15000001107</t>
  </si>
  <si>
    <t>B15000001138</t>
  </si>
  <si>
    <t>B1500000089</t>
  </si>
  <si>
    <t>MEDINA &amp; SMITH CONESION, S.R.L.</t>
  </si>
  <si>
    <t>B1500000090</t>
  </si>
  <si>
    <t>14/07/2023</t>
  </si>
  <si>
    <t>B1500000091</t>
  </si>
  <si>
    <t>B1500000093</t>
  </si>
  <si>
    <t>B1500000094</t>
  </si>
  <si>
    <t>B1500000241</t>
  </si>
  <si>
    <t xml:space="preserve">MERCANTIL VARRICA SRL                    </t>
  </si>
  <si>
    <t>B1500000245</t>
  </si>
  <si>
    <t xml:space="preserve">MIA VISION                               </t>
  </si>
  <si>
    <t>M &amp; N FIESTA &amp; DECORACIONES, S.R.L.</t>
  </si>
  <si>
    <t>1501574427</t>
  </si>
  <si>
    <t>MANZANO GARCIA, FELIPE ANTONIO</t>
  </si>
  <si>
    <t>UNIFORME PARA EL PERSONAL</t>
  </si>
  <si>
    <t>11501036833</t>
  </si>
  <si>
    <t>MARAVILLAS COMUNICACIONES, S.A.</t>
  </si>
  <si>
    <t>11501036834</t>
  </si>
  <si>
    <t>11501036835</t>
  </si>
  <si>
    <t>11501036836</t>
  </si>
  <si>
    <t>FT21/08</t>
  </si>
  <si>
    <t>MARIA RAFAELA CASTRO Y/O TEOFILO SILVERIO</t>
  </si>
  <si>
    <t>FT0511</t>
  </si>
  <si>
    <t>1501493088</t>
  </si>
  <si>
    <t>MARIO ANIBAL JIMENEZ CALVO</t>
  </si>
  <si>
    <t>MAVEX, SRL</t>
  </si>
  <si>
    <t>MANTENIMIENTO EQUIPO DE TRANSPORTE</t>
  </si>
  <si>
    <t>METROPOLITAN FUEL CORPORATION, S.R.L.</t>
  </si>
  <si>
    <t>MISTER SANDWICH COMIDAS Y MAS, SRL</t>
  </si>
  <si>
    <t>SERVICIOS DE ALIMENTACION</t>
  </si>
  <si>
    <t>1100000157</t>
  </si>
  <si>
    <t>MIGUEL JIMENEZ EVANGELISTA</t>
  </si>
  <si>
    <t>1100000165</t>
  </si>
  <si>
    <t>MGL SOCIAL/MIGUEL ALEX. DISLA LANGUASCO</t>
  </si>
  <si>
    <t>MILENA TOURS, SRL, AGENCIA DE VIAJES</t>
  </si>
  <si>
    <t>GASTOS DE VIAJES</t>
  </si>
  <si>
    <t>FT-03-2011</t>
  </si>
  <si>
    <t xml:space="preserve">MIRIAM RODRIGUEZ DE HAZIM </t>
  </si>
  <si>
    <t>FT-07-2011</t>
  </si>
  <si>
    <t>FT-08-2011</t>
  </si>
  <si>
    <t>FT-09-2011</t>
  </si>
  <si>
    <t>FT-10-2011</t>
  </si>
  <si>
    <t>FT-11-2011</t>
  </si>
  <si>
    <t>FT-05-2012</t>
  </si>
  <si>
    <t>FT-09-2012</t>
  </si>
  <si>
    <t>30-11-2012</t>
  </si>
  <si>
    <t>31-12-2012</t>
  </si>
  <si>
    <t>FT-11-2013</t>
  </si>
  <si>
    <t>FT-12-2013</t>
  </si>
  <si>
    <t>FT-01-2014</t>
  </si>
  <si>
    <t>FT-02-2014</t>
  </si>
  <si>
    <t>FT-03-2014</t>
  </si>
  <si>
    <t>FT-04-2014</t>
  </si>
  <si>
    <t>FT-05-2014</t>
  </si>
  <si>
    <t>FT-06-2014</t>
  </si>
  <si>
    <t>FT-07-2014</t>
  </si>
  <si>
    <t>FT-08-2014</t>
  </si>
  <si>
    <t>FT-09-2014</t>
  </si>
  <si>
    <t>FT-10-2014</t>
  </si>
  <si>
    <t>FT-11-2014</t>
  </si>
  <si>
    <t>FT-12-2014</t>
  </si>
  <si>
    <t>1100000008</t>
  </si>
  <si>
    <t>1100000016</t>
  </si>
  <si>
    <t>1100000024</t>
  </si>
  <si>
    <t>1100000032</t>
  </si>
  <si>
    <t>1100000040</t>
  </si>
  <si>
    <t>1100000047</t>
  </si>
  <si>
    <t>1100000055</t>
  </si>
  <si>
    <t>1100000063</t>
  </si>
  <si>
    <t>1100000071</t>
  </si>
  <si>
    <t>1100000079</t>
  </si>
  <si>
    <t>1100000088</t>
  </si>
  <si>
    <t>1100000096</t>
  </si>
  <si>
    <t>1100000104</t>
  </si>
  <si>
    <t>1100000112</t>
  </si>
  <si>
    <t>1100000120</t>
  </si>
  <si>
    <t>1100000128</t>
  </si>
  <si>
    <t>1100000136</t>
  </si>
  <si>
    <t>1100000144</t>
  </si>
  <si>
    <t>1100000152</t>
  </si>
  <si>
    <t>1100000160</t>
  </si>
  <si>
    <t>FT/FEB-JUN2011</t>
  </si>
  <si>
    <t>MIRIAM RODRIGUEZ DE HAZIM / DIC-2010 Y ENE-MAY 2011</t>
  </si>
  <si>
    <t>1500000060</t>
  </si>
  <si>
    <t>MULTIGESTIONES AYAX, S.A.</t>
  </si>
  <si>
    <t>MOMMARS, S.R.L.</t>
  </si>
  <si>
    <t xml:space="preserve">MORAVIA, S. R. L.                        </t>
  </si>
  <si>
    <t>EQUIPOS ELECTRONICOS</t>
  </si>
  <si>
    <t>B1500000077</t>
  </si>
  <si>
    <t xml:space="preserve">MPOWERMENT SERVICIOS TECNICOS EMPRESARIA </t>
  </si>
  <si>
    <t>REPARACION Y MANT. DE ACTIVOS</t>
  </si>
  <si>
    <t>B1500001183</t>
  </si>
  <si>
    <t xml:space="preserve">MUEBLES &amp; EQUIPOS PARA OFICINA LEON GONZ </t>
  </si>
  <si>
    <t>B1500000025</t>
  </si>
  <si>
    <t xml:space="preserve">NERO CONSULTING SRL                      </t>
  </si>
  <si>
    <t>B1500000026</t>
  </si>
  <si>
    <t>B1500000027</t>
  </si>
  <si>
    <t>B1500000028</t>
  </si>
  <si>
    <t>B1500000516</t>
  </si>
  <si>
    <t>NOTICIAS AL MOMENTO, S.R.L.</t>
  </si>
  <si>
    <t>B1500000563</t>
  </si>
  <si>
    <t>B1500000564</t>
  </si>
  <si>
    <t>B1500002041</t>
  </si>
  <si>
    <t xml:space="preserve">NUEVA EDITORA LA INFORMACION C POR A     </t>
  </si>
  <si>
    <t>B1500002042</t>
  </si>
  <si>
    <t>B1500002043</t>
  </si>
  <si>
    <t>B1500002044</t>
  </si>
  <si>
    <t>B1500002045</t>
  </si>
  <si>
    <t>B1500002046</t>
  </si>
  <si>
    <t>B1500002047</t>
  </si>
  <si>
    <t>B1500002048</t>
  </si>
  <si>
    <t>B1500002049</t>
  </si>
  <si>
    <t>25/10/2023</t>
  </si>
  <si>
    <t xml:space="preserve">NYPA CORPORATION SRL                     </t>
  </si>
  <si>
    <t>B1500000020</t>
  </si>
  <si>
    <t>B1500000021</t>
  </si>
  <si>
    <t>17/11/2023</t>
  </si>
  <si>
    <t>B1500000022</t>
  </si>
  <si>
    <t>19/01/2024</t>
  </si>
  <si>
    <t>FLETE Y ACARREO</t>
  </si>
  <si>
    <t>19/03/2024</t>
  </si>
  <si>
    <t>18/04/2024</t>
  </si>
  <si>
    <t>22/04/2024</t>
  </si>
  <si>
    <t>21/05/2024</t>
  </si>
  <si>
    <t>21/06/2024</t>
  </si>
  <si>
    <t>AP131013</t>
  </si>
  <si>
    <t>NIDIA BAEZ SOSA</t>
  </si>
  <si>
    <t>1501608303</t>
  </si>
  <si>
    <t>NIGSHME ISABEL PEÑA FATULE</t>
  </si>
  <si>
    <t>01/122010</t>
  </si>
  <si>
    <t>1501608304</t>
  </si>
  <si>
    <t>1501608305</t>
  </si>
  <si>
    <t>1501608306</t>
  </si>
  <si>
    <t>1501608308</t>
  </si>
  <si>
    <t>1501608310</t>
  </si>
  <si>
    <t>1501608311</t>
  </si>
  <si>
    <t>FT-03/2010</t>
  </si>
  <si>
    <t>NIOBEL JOSE GUZMAN COMPRES</t>
  </si>
  <si>
    <t>FT-04/2010</t>
  </si>
  <si>
    <t>FT-05/2010</t>
  </si>
  <si>
    <t>FT-06/2010</t>
  </si>
  <si>
    <t>FT-07/2010</t>
  </si>
  <si>
    <t>B150000051</t>
  </si>
  <si>
    <t>OBRAMAX</t>
  </si>
  <si>
    <t>OFFITEK</t>
  </si>
  <si>
    <t>B1500005594</t>
  </si>
  <si>
    <t>B1500003272</t>
  </si>
  <si>
    <t>OGTIC/OFICINA GUBERNAMENTAL DE TECNOLOGIA</t>
  </si>
  <si>
    <t>SERVICIOS DE INFORMATICA</t>
  </si>
  <si>
    <t>B1500001321</t>
  </si>
  <si>
    <t xml:space="preserve">ONE RAPID SERVICES SRL                   </t>
  </si>
  <si>
    <t>B1500001327</t>
  </si>
  <si>
    <t>B1500001328</t>
  </si>
  <si>
    <t>B1500001329</t>
  </si>
  <si>
    <t>B1500001330</t>
  </si>
  <si>
    <t>13/12/2024</t>
  </si>
  <si>
    <t>B1500001331</t>
  </si>
  <si>
    <t>B1500001332</t>
  </si>
  <si>
    <t>OZAVI RENT A CAR, S.R.L.</t>
  </si>
  <si>
    <t>15/04/2021</t>
  </si>
  <si>
    <t>B1500000628</t>
  </si>
  <si>
    <t>B1500000876</t>
  </si>
  <si>
    <t>B1500000875</t>
  </si>
  <si>
    <t>B1500000882</t>
  </si>
  <si>
    <t>B1500000888</t>
  </si>
  <si>
    <t>B1500000891</t>
  </si>
  <si>
    <t>B1500000893</t>
  </si>
  <si>
    <t>B1500000896</t>
  </si>
  <si>
    <t>B1500000903</t>
  </si>
  <si>
    <t>OMSA/P- METROPOLITANA DE SERVICIOS DE AUTOBUS</t>
  </si>
  <si>
    <t>PASAJES Y GASTOS DE TRANSPORTE</t>
  </si>
  <si>
    <t>B150000202</t>
  </si>
  <si>
    <t xml:space="preserve">PANADERIA ALFONSO SRL                    </t>
  </si>
  <si>
    <t>B150000203</t>
  </si>
  <si>
    <t>B150000207</t>
  </si>
  <si>
    <t>B1500000073</t>
  </si>
  <si>
    <t>PATRONATO ADMINISTRATIVO PARQUE DE SANTIAGO</t>
  </si>
  <si>
    <t>PAULETTE &amp; ANGEL SOLUTIONS</t>
  </si>
  <si>
    <t>B1500047642</t>
  </si>
  <si>
    <t>PATRONATO DEL HOSPITAL GENERAL MATERNO INFANTIL PLAZA DE LA SALUD</t>
  </si>
  <si>
    <t>GASTOS MEDICOS</t>
  </si>
  <si>
    <t>B01500000056</t>
  </si>
  <si>
    <t xml:space="preserve">PAVER ALBERTO ARIAS OLAVERRIA            </t>
  </si>
  <si>
    <t>B1500000063</t>
  </si>
  <si>
    <t xml:space="preserve">PMP EIRL                                 </t>
  </si>
  <si>
    <t>B1500000064</t>
  </si>
  <si>
    <t>B1500000065</t>
  </si>
  <si>
    <t>B1500000066</t>
  </si>
  <si>
    <t>18/12/2024</t>
  </si>
  <si>
    <t>B1500000067</t>
  </si>
  <si>
    <t>B1500000123</t>
  </si>
  <si>
    <t xml:space="preserve">PORTO PERLA INVERSIONES SRL              </t>
  </si>
  <si>
    <t>B1500000126</t>
  </si>
  <si>
    <t>B1500000127</t>
  </si>
  <si>
    <t>B1500000213</t>
  </si>
  <si>
    <t>B1500000216</t>
  </si>
  <si>
    <t>B1500000218</t>
  </si>
  <si>
    <t>19/02/2024</t>
  </si>
  <si>
    <t>B1500000037</t>
  </si>
  <si>
    <t xml:space="preserve">PP TOPOGRAFIA E INGENIERIA, S.R.L.       </t>
  </si>
  <si>
    <t>B1500000152</t>
  </si>
  <si>
    <t xml:space="preserve">PRO GESTION GLOBAL SRL                   </t>
  </si>
  <si>
    <t>MANTENIMIENTO ACTIVOS</t>
  </si>
  <si>
    <t>PROCESO, C. POR A.</t>
  </si>
  <si>
    <t>1500000080</t>
  </si>
  <si>
    <t>B1500000016</t>
  </si>
  <si>
    <t xml:space="preserve">PRODUCCIONES COCOY SRL                   </t>
  </si>
  <si>
    <t>B1500000103</t>
  </si>
  <si>
    <t>PRODUCTORA SIN LIMITES, S.R. L.</t>
  </si>
  <si>
    <t xml:space="preserve">PRODUCTOS VALLE VERDE SRL                </t>
  </si>
  <si>
    <t xml:space="preserve">PROYECTO LA CRUZ DE MANZANILLO           </t>
  </si>
  <si>
    <t xml:space="preserve">PUBLICAREX, S. R. L.                     </t>
  </si>
  <si>
    <t>PEDRO PANIAGUA RAMON</t>
  </si>
  <si>
    <t>ALQUILER DE EQUIPO</t>
  </si>
  <si>
    <t>PEPAIMSA, S. R. L.</t>
  </si>
  <si>
    <t>B1500000005</t>
  </si>
  <si>
    <t>23/02/2021</t>
  </si>
  <si>
    <t>16/03/2021</t>
  </si>
  <si>
    <t>B1500000017</t>
  </si>
  <si>
    <t>24/03/2021</t>
  </si>
  <si>
    <t>B1500000018</t>
  </si>
  <si>
    <t>B1500000023</t>
  </si>
  <si>
    <t>125535</t>
  </si>
  <si>
    <t>PLASTICOS FLEXIBLES, C. POR A.</t>
  </si>
  <si>
    <t>PLANETA AZUL</t>
  </si>
  <si>
    <t>057-12</t>
  </si>
  <si>
    <t>PODIUM, S. A.</t>
  </si>
  <si>
    <t>065-12</t>
  </si>
  <si>
    <t>059-12</t>
  </si>
  <si>
    <t>1000000041</t>
  </si>
  <si>
    <t>PRODUCCIONES EQUILIBRIO</t>
  </si>
  <si>
    <t>1000000042</t>
  </si>
  <si>
    <t>100000042</t>
  </si>
  <si>
    <t>PRODUCCIONES F.M. Y/O FIRO SALINELIS M</t>
  </si>
  <si>
    <t>PRODUCCIONES MESA &amp; ASOC., S.A.</t>
  </si>
  <si>
    <t>1500000016</t>
  </si>
  <si>
    <t>1500000017</t>
  </si>
  <si>
    <t>1500000018</t>
  </si>
  <si>
    <t>1500000019</t>
  </si>
  <si>
    <t>1500000003</t>
  </si>
  <si>
    <t>PROMOCIONES  FORMENTERA, S,A.</t>
  </si>
  <si>
    <t>PUELLO BAEZ Y ASOC., S.A.</t>
  </si>
  <si>
    <t>1500000074</t>
  </si>
  <si>
    <t>QS SUPLIOFFICE</t>
  </si>
  <si>
    <t>PRODUCTOS  VARIOS</t>
  </si>
  <si>
    <t>B1500000188</t>
  </si>
  <si>
    <t xml:space="preserve">R TIRADO SOLUTION SERVICES SRL           </t>
  </si>
  <si>
    <t>B1500000196</t>
  </si>
  <si>
    <t>100444</t>
  </si>
  <si>
    <t>R.S. JHONSON &amp; CIA, S.A.</t>
  </si>
  <si>
    <t>MATERIAL MEDICO</t>
  </si>
  <si>
    <t>B1500002449</t>
  </si>
  <si>
    <t xml:space="preserve">R&amp;M RAMIREZ &amp; MOJICA ENVOY PACK COURIER  </t>
  </si>
  <si>
    <t>15/02/2024</t>
  </si>
  <si>
    <t xml:space="preserve">RAMCAS SUPLIDORES SRL                    </t>
  </si>
  <si>
    <t>16/03/2024</t>
  </si>
  <si>
    <t>15/04/2024</t>
  </si>
  <si>
    <t>14/05/2024</t>
  </si>
  <si>
    <t>13/05/2024</t>
  </si>
  <si>
    <t>RAYFI ALBERTO LUIS</t>
  </si>
  <si>
    <t>B1500000522</t>
  </si>
  <si>
    <t xml:space="preserve">RF COMUNICACIONES EDUCATIVAS SRL         </t>
  </si>
  <si>
    <t>B1500000549</t>
  </si>
  <si>
    <t xml:space="preserve">RICARDO ANTONIO RODRIGUEZ ROSA           </t>
  </si>
  <si>
    <t>B1500000092</t>
  </si>
  <si>
    <t>B1500000096</t>
  </si>
  <si>
    <t>B1500000097</t>
  </si>
  <si>
    <t>22/06/2023</t>
  </si>
  <si>
    <t xml:space="preserve">RISSEGA GROUP SRL                        </t>
  </si>
  <si>
    <t>B1500000068</t>
  </si>
  <si>
    <t>17/12/2024</t>
  </si>
  <si>
    <t>B1500000069</t>
  </si>
  <si>
    <t>B150000005</t>
  </si>
  <si>
    <t>FT0910</t>
  </si>
  <si>
    <t>RAMON ALFREDO ALMONTE SOLANO</t>
  </si>
  <si>
    <t>FT1010</t>
  </si>
  <si>
    <t>FT1110</t>
  </si>
  <si>
    <t>RAMON AUGUSTO VASQUEZ MARTE</t>
  </si>
  <si>
    <t>1100000007</t>
  </si>
  <si>
    <t>1100000015</t>
  </si>
  <si>
    <t>1100000023</t>
  </si>
  <si>
    <t>1100000031</t>
  </si>
  <si>
    <t>1100000039</t>
  </si>
  <si>
    <t>1100000046</t>
  </si>
  <si>
    <t>1100000054</t>
  </si>
  <si>
    <t>1100000062</t>
  </si>
  <si>
    <t>1501751608</t>
  </si>
  <si>
    <t>RAMON DE LA CRUZ SEVERINO</t>
  </si>
  <si>
    <t>1501313902</t>
  </si>
  <si>
    <t>RAMON JAQUEZ</t>
  </si>
  <si>
    <t>1500000032</t>
  </si>
  <si>
    <t>REPUESTOS Y GOMAS EL CONDUCTOR</t>
  </si>
  <si>
    <t>MANT. EQUIPO TRANSPORTE</t>
  </si>
  <si>
    <t>REGION AGRICOLA EAM</t>
  </si>
  <si>
    <t>800020295</t>
  </si>
  <si>
    <t>RHICA SERVICES</t>
  </si>
  <si>
    <t>800020416</t>
  </si>
  <si>
    <t>800020415</t>
  </si>
  <si>
    <t>800021655</t>
  </si>
  <si>
    <t>800021734</t>
  </si>
  <si>
    <t>800021656</t>
  </si>
  <si>
    <t xml:space="preserve">ROBINSON BELARMINIO CASTRO NUÑEZ        </t>
  </si>
  <si>
    <t xml:space="preserve">ROBINSON BELARMINIO CASTRO NUÑEZ         </t>
  </si>
  <si>
    <t>ROMERO LC, SRL</t>
  </si>
  <si>
    <t>RECOLECCION RESIDUOS SOLIDOS</t>
  </si>
  <si>
    <t>B1500000350</t>
  </si>
  <si>
    <t xml:space="preserve">ROMIER COMERCIAL SRL                     </t>
  </si>
  <si>
    <t>UNIFORME PARA PERSONAL</t>
  </si>
  <si>
    <t>ROMER BOCIO MENDEZ</t>
  </si>
  <si>
    <t xml:space="preserve">ROMIVA, S.R.L.                           </t>
  </si>
  <si>
    <t>RUDILANIA K. MEDRANO PARRIS/ EL INFORMADOR DEL SUR</t>
  </si>
  <si>
    <t>B1500000828</t>
  </si>
  <si>
    <t xml:space="preserve">SALUDOS COMUNICACIONES FRIAS SRL         </t>
  </si>
  <si>
    <t>B1500000829</t>
  </si>
  <si>
    <t>SAMUEL JONES WILLMORE</t>
  </si>
  <si>
    <t>ALQUILER CAMIONES</t>
  </si>
  <si>
    <t>1500000285</t>
  </si>
  <si>
    <t>SANIEL</t>
  </si>
  <si>
    <t>EQUIPOS DE OFICINA</t>
  </si>
  <si>
    <t>SAVI PARTES, S.R.L.</t>
  </si>
  <si>
    <t>B1500000221</t>
  </si>
  <si>
    <t>SERVICIOS MULTIPLES DE SEGURIDAD, C. POR A.</t>
  </si>
  <si>
    <t>SERVICIOS DE SEGURIDAD</t>
  </si>
  <si>
    <t>1500000020</t>
  </si>
  <si>
    <t>1500000021</t>
  </si>
  <si>
    <t>1500000231</t>
  </si>
  <si>
    <t>SERVICIOS SUERO DE LA CRUZ</t>
  </si>
  <si>
    <t>1500000236</t>
  </si>
  <si>
    <t>SEATS SERVICIOS EMPRESARIALES A TUS NECESIDADES, S.R.L.</t>
  </si>
  <si>
    <t>1500014013</t>
  </si>
  <si>
    <t>SEGUROS RESERVAS</t>
  </si>
  <si>
    <t>SEGURO DE VEHICULO</t>
  </si>
  <si>
    <t>1500014970</t>
  </si>
  <si>
    <t>E450000005482</t>
  </si>
  <si>
    <t>SEGURO NACIONAL DE SALUD-SENASA</t>
  </si>
  <si>
    <t>13/11/2021</t>
  </si>
  <si>
    <t>B150000216</t>
  </si>
  <si>
    <t xml:space="preserve">SENABRI HIRCANIA SILVESTRE CASTRO        </t>
  </si>
  <si>
    <t xml:space="preserve">SERVICIO AGROPECUARIO NACIONAL SAN SRL  </t>
  </si>
  <si>
    <t>20/02/2024</t>
  </si>
  <si>
    <t xml:space="preserve">SIGNIGO INVESTMENTS, S.R.L.              </t>
  </si>
  <si>
    <t>REPARACION Y MANTET. ACTIVOS</t>
  </si>
  <si>
    <t>1500000005</t>
  </si>
  <si>
    <t>SIEBER COMERCIAL, S. A.</t>
  </si>
  <si>
    <t>ALQUILER DE VEHICULOS</t>
  </si>
  <si>
    <t>1500000006</t>
  </si>
  <si>
    <t>24/05/2024</t>
  </si>
  <si>
    <t>B1500000767</t>
  </si>
  <si>
    <t xml:space="preserve">SOLDIER ELECTRONIC SECURITY SES, S.R.L.  </t>
  </si>
  <si>
    <t>MOBILIARIO DE OFICINA</t>
  </si>
  <si>
    <t>23/07/2024</t>
  </si>
  <si>
    <t>26/10/2023</t>
  </si>
  <si>
    <t>B1500000120</t>
  </si>
  <si>
    <t xml:space="preserve">SOLUCIONES 365 SRL                       </t>
  </si>
  <si>
    <t>B1500000138</t>
  </si>
  <si>
    <t xml:space="preserve">SOLUCIONES ABATIS SRL                    </t>
  </si>
  <si>
    <t xml:space="preserve">SOLUCIONES ROUSSARD, S.R.L.              </t>
  </si>
  <si>
    <t>MATERIALES Y UTILES VARIOS</t>
  </si>
  <si>
    <t xml:space="preserve">SOLUDIEM BY ROS SRL                      </t>
  </si>
  <si>
    <t>ALQUILER DE EQUPOS</t>
  </si>
  <si>
    <t xml:space="preserve">SOMMINT INGENIERIA Y CONSTRUCCIONES INTE </t>
  </si>
  <si>
    <t>20227</t>
  </si>
  <si>
    <t>SKAGEN, S. A.</t>
  </si>
  <si>
    <t>STRASUPLY, SRL</t>
  </si>
  <si>
    <t>B1500000465</t>
  </si>
  <si>
    <t xml:space="preserve">SBC SOCIAL BUSINESS EIRL                 </t>
  </si>
  <si>
    <t>B1500000571</t>
  </si>
  <si>
    <t>B1500000583</t>
  </si>
  <si>
    <t>B1500000480</t>
  </si>
  <si>
    <t>B1500000494</t>
  </si>
  <si>
    <t>B1500000537</t>
  </si>
  <si>
    <t>B1500000551</t>
  </si>
  <si>
    <t xml:space="preserve">ST TROPEZ SEAFOOD AND GRILL SRL          </t>
  </si>
  <si>
    <t>SU CARNE, S.R.L</t>
  </si>
  <si>
    <t>CARNES Y EMBUTIDOS</t>
  </si>
  <si>
    <t>SUPLIDORA DOMICUEN</t>
  </si>
  <si>
    <t>PRODUCTOS</t>
  </si>
  <si>
    <t>E4500000024</t>
  </si>
  <si>
    <t>SUPLIDORA RENMA</t>
  </si>
  <si>
    <t>SUPLIDORES Y SERVICIOS VR, S.R.L.</t>
  </si>
  <si>
    <t>ALQUILERES VARIOS</t>
  </si>
  <si>
    <t xml:space="preserve">SUINSA SUPLIDORA INSTITUCIONAL SSI SRL   </t>
  </si>
  <si>
    <t>B1500000223</t>
  </si>
  <si>
    <t>B15000000263</t>
  </si>
  <si>
    <t>SUINSA SUPLIDORA INSTITUCIONAL, SSI, SRL</t>
  </si>
  <si>
    <t>MANT. Y REP. DE EQ. TRANSPORTE</t>
  </si>
  <si>
    <t xml:space="preserve">SUPLIDORA MARIA Y JOSE, S.R.L.           </t>
  </si>
  <si>
    <t>ALIMENTOS  Y BEBIDAS PARA PERSONAS</t>
  </si>
  <si>
    <t xml:space="preserve">SURTICOM SRL                             </t>
  </si>
  <si>
    <t>MATERIALES MEDICOS</t>
  </si>
  <si>
    <t>1500245464</t>
  </si>
  <si>
    <t>TANAGRA, S.A.</t>
  </si>
  <si>
    <t>1500245465</t>
  </si>
  <si>
    <t>1500245466</t>
  </si>
  <si>
    <t>1500245467</t>
  </si>
  <si>
    <t>1500245471</t>
  </si>
  <si>
    <t>1500245476</t>
  </si>
  <si>
    <t>1500245478</t>
  </si>
  <si>
    <t>1500245481</t>
  </si>
  <si>
    <t>1500245489</t>
  </si>
  <si>
    <t>1500245491</t>
  </si>
  <si>
    <t>1500245494</t>
  </si>
  <si>
    <t xml:space="preserve">TRANSCON LOGISTIC SOLUTIONS EIRL         </t>
  </si>
  <si>
    <t>TRANSPORTE VIRAMICA, S. R. L.</t>
  </si>
  <si>
    <t>B1500000252</t>
  </si>
  <si>
    <t>B1500000253</t>
  </si>
  <si>
    <t>B1500000259</t>
  </si>
  <si>
    <t>B1500000315</t>
  </si>
  <si>
    <t>B1500000318</t>
  </si>
  <si>
    <t>B1500000321</t>
  </si>
  <si>
    <t xml:space="preserve">TRANSPORTE Y PROVISIONES SDQ CADN SRL   </t>
  </si>
  <si>
    <t>20/12/2024</t>
  </si>
  <si>
    <t>B1500000024</t>
  </si>
  <si>
    <t xml:space="preserve">TRANSPORTE Y PROVISIONES SDQ CADN SRL    </t>
  </si>
  <si>
    <t>TRANS-DIESEL DEL CARIBE, S.A.</t>
  </si>
  <si>
    <t>B1500000420</t>
  </si>
  <si>
    <t>TRANSOLUCION JR, SRL</t>
  </si>
  <si>
    <t>ADQUISICION DE CARPAS</t>
  </si>
  <si>
    <t>1500000721</t>
  </si>
  <si>
    <t>TECH SOLUTIONS, EKR, S. R.L.</t>
  </si>
  <si>
    <t>1500000474</t>
  </si>
  <si>
    <t>TELERADIO AMERICA, S.A.</t>
  </si>
  <si>
    <t>1500000491</t>
  </si>
  <si>
    <t>1500000500</t>
  </si>
  <si>
    <t>1500000511</t>
  </si>
  <si>
    <t>1500000518</t>
  </si>
  <si>
    <t>21/02/2024</t>
  </si>
  <si>
    <t>B1500000246</t>
  </si>
  <si>
    <t xml:space="preserve">TINGLEY BUSINESS SRL                     </t>
  </si>
  <si>
    <t>22/03/2024</t>
  </si>
  <si>
    <t>B1500000249</t>
  </si>
  <si>
    <t>THIAGGO EMMANUEL MARRERO PERALTA</t>
  </si>
  <si>
    <t>SERVICIOS LEGALES</t>
  </si>
  <si>
    <t>B1500001341</t>
  </si>
  <si>
    <t xml:space="preserve">TONOS &amp; COLORES S R L                    </t>
  </si>
  <si>
    <t>B1500000237</t>
  </si>
  <si>
    <t xml:space="preserve">TOP INMOBILIARIO SRL                     </t>
  </si>
  <si>
    <t>B1500000238</t>
  </si>
  <si>
    <t>B1500000239</t>
  </si>
  <si>
    <t>B1500000240</t>
  </si>
  <si>
    <t>B1500000242</t>
  </si>
  <si>
    <t>B1500000236</t>
  </si>
  <si>
    <t>B1500000243</t>
  </si>
  <si>
    <t>B1500246906</t>
  </si>
  <si>
    <t xml:space="preserve">TOTALENERGY MARKETING DOMINICANA, S.A.   </t>
  </si>
  <si>
    <t>19/06/2024</t>
  </si>
  <si>
    <t>E450000000238</t>
  </si>
  <si>
    <t>TORIA TRADING, C. POR A.</t>
  </si>
  <si>
    <t>TORRENTE AZUL, S. A.</t>
  </si>
  <si>
    <t>1500120785</t>
  </si>
  <si>
    <t>TRICOM</t>
  </si>
  <si>
    <t>SERVICIOS DE COMUNICACIÓN</t>
  </si>
  <si>
    <t xml:space="preserve">TRIM INVESTMENT SRL                      </t>
  </si>
  <si>
    <t>URBANELIA MOTA DE LA CRUZ</t>
  </si>
  <si>
    <t>FT-12-2011</t>
  </si>
  <si>
    <t>CONT-01</t>
  </si>
  <si>
    <t>CONT-05</t>
  </si>
  <si>
    <t>CONT-06</t>
  </si>
  <si>
    <t>CONT-07</t>
  </si>
  <si>
    <t>UVRO SOLUCIONES</t>
  </si>
  <si>
    <t>B1500000580</t>
  </si>
  <si>
    <t>1500000175</t>
  </si>
  <si>
    <t>X MEDIOS, S.R.L</t>
  </si>
  <si>
    <t>1500000183</t>
  </si>
  <si>
    <t>1500000230</t>
  </si>
  <si>
    <t>1500000240</t>
  </si>
  <si>
    <t>1500000260</t>
  </si>
  <si>
    <t>1500000263</t>
  </si>
  <si>
    <t>YOVANNY SOTO JIMENEZ</t>
  </si>
  <si>
    <t>26/05/2021</t>
  </si>
  <si>
    <t xml:space="preserve">VELEZ ALVARADO, OMAR ANTONIO             </t>
  </si>
  <si>
    <t xml:space="preserve">VIBIANO PAULINO DE LEON ALCANTARA        </t>
  </si>
  <si>
    <t>B1500000250</t>
  </si>
  <si>
    <t>B1500000276</t>
  </si>
  <si>
    <t>B1500000185</t>
  </si>
  <si>
    <t xml:space="preserve">VICTOR JOSE MAÑANA ADAMES                </t>
  </si>
  <si>
    <t>B1500000366</t>
  </si>
  <si>
    <t>101-107</t>
  </si>
  <si>
    <t>WEB CABLE TECHNOLOGY, SRL</t>
  </si>
  <si>
    <t>MANTENIMIENTO SISTEMAS</t>
  </si>
  <si>
    <t>1500000062</t>
  </si>
  <si>
    <t>WILLYS FRADYS ORTIZ / MANIEL INFORMATIVO</t>
  </si>
  <si>
    <t>B1500000174</t>
  </si>
  <si>
    <t xml:space="preserve">WILFREN MELO LORA                        </t>
  </si>
  <si>
    <t xml:space="preserve">ZAYCA INVERSIONES, S.R.L.                </t>
  </si>
  <si>
    <t>14/10/2024</t>
  </si>
  <si>
    <t xml:space="preserve">ZYGOS BUSINESS GROUP EIRL                </t>
  </si>
  <si>
    <t>B1500000047</t>
  </si>
  <si>
    <t>B1500000049</t>
  </si>
  <si>
    <t>TOTAL</t>
  </si>
  <si>
    <t>Lic. Carolina Méndez</t>
  </si>
  <si>
    <t>Licdo. Héctor  N. Marte Deschamps</t>
  </si>
  <si>
    <t>Ing. David Herrera Díaz</t>
  </si>
  <si>
    <t>Enc. Division de Contabilidad</t>
  </si>
  <si>
    <t>Director Administrativo Financiero</t>
  </si>
  <si>
    <t>Director Ejecutivo</t>
  </si>
  <si>
    <t>DEL 1 AL 30 DE ABRIL 2026</t>
  </si>
  <si>
    <t>.</t>
  </si>
  <si>
    <t>B1500002674</t>
  </si>
  <si>
    <t>ACTUALIDADES VD, SRL</t>
  </si>
  <si>
    <t>ELECTRODOMESTICOS</t>
  </si>
  <si>
    <t>ALEJANDRO RAMRIEZ BIDO</t>
  </si>
  <si>
    <t>ALIMENTOS Y BEBIDAS</t>
  </si>
  <si>
    <t>B1500009140</t>
  </si>
  <si>
    <t>AYUNTAMIENTO DEL MUNICIPIO DE SANTIAGO</t>
  </si>
  <si>
    <t>B15000002545</t>
  </si>
  <si>
    <t>BANDERAS GLOBAL HC,S RL</t>
  </si>
  <si>
    <t>ACABADO TEXTILES</t>
  </si>
  <si>
    <t>B1500001134</t>
  </si>
  <si>
    <t>CENTRO ARTE URIBE</t>
  </si>
  <si>
    <t>B1500001138</t>
  </si>
  <si>
    <t>E450000108996</t>
  </si>
  <si>
    <t>E450000109012</t>
  </si>
  <si>
    <t>E450000110174</t>
  </si>
  <si>
    <t>B1500000675</t>
  </si>
  <si>
    <t>E450000109235</t>
  </si>
  <si>
    <t>E450000109236</t>
  </si>
  <si>
    <t>E450000109237</t>
  </si>
  <si>
    <t>E450000113766</t>
  </si>
  <si>
    <t>E450000109239</t>
  </si>
  <si>
    <t>E450000109240</t>
  </si>
  <si>
    <t>E450000109241</t>
  </si>
  <si>
    <t>E450000090280</t>
  </si>
  <si>
    <t>E450000087381</t>
  </si>
  <si>
    <t>E450000090350</t>
  </si>
  <si>
    <t>E450000088187</t>
  </si>
  <si>
    <t>E450000087944</t>
  </si>
  <si>
    <t>E450000088831</t>
  </si>
  <si>
    <t>E450000121958</t>
  </si>
  <si>
    <t>EDENORTE DOMINICANA</t>
  </si>
  <si>
    <t>E4500000127153</t>
  </si>
  <si>
    <t>E4500000125600</t>
  </si>
  <si>
    <t>EVENTMAGIC PRILOP, SRL</t>
  </si>
  <si>
    <t>ENRIQUE HUMBERTO COLLADO VASQUEZ</t>
  </si>
  <si>
    <t>E45000000004</t>
  </si>
  <si>
    <t>E45000000005</t>
  </si>
  <si>
    <t>G3 INDUSTRIAL</t>
  </si>
  <si>
    <t>UTILES Y MATERIALES DE ESCRITORIO</t>
  </si>
  <si>
    <t>GTG INDUSTRIAL, SRL</t>
  </si>
  <si>
    <t>PAPEL Y CARTON</t>
  </si>
  <si>
    <t>E45000000267</t>
  </si>
  <si>
    <t>E45000000352</t>
  </si>
  <si>
    <t>E45000007859</t>
  </si>
  <si>
    <t>E45000008318</t>
  </si>
  <si>
    <t>E45000008103</t>
  </si>
  <si>
    <t>E4500000015</t>
  </si>
  <si>
    <t>IDEMESA, SRL</t>
  </si>
  <si>
    <t>PRODUCTOS MEDICINALES PARA USO HUMANO</t>
  </si>
  <si>
    <t>E450000206171</t>
  </si>
  <si>
    <t>ISLA DOMINICANA DE PETROLEO CORPORATION</t>
  </si>
  <si>
    <t>GASOIL</t>
  </si>
  <si>
    <t>E45000000009</t>
  </si>
  <si>
    <t>KHALICCO INVESTMENTS, SRL</t>
  </si>
  <si>
    <t>ACEITE Y GRASAS</t>
  </si>
  <si>
    <t>E45000000014</t>
  </si>
  <si>
    <t>E450000000046</t>
  </si>
  <si>
    <t>E450000000052</t>
  </si>
  <si>
    <t>B150000002</t>
  </si>
  <si>
    <t>B1500000125</t>
  </si>
  <si>
    <t>MIRAMAR EVENTOS</t>
  </si>
  <si>
    <t>OTROS ALQ. Y ARRENDAMIENTOS</t>
  </si>
  <si>
    <t>B1500001008</t>
  </si>
  <si>
    <t>B1500000504</t>
  </si>
  <si>
    <t>PRADOS DEL CAMPO</t>
  </si>
  <si>
    <t>B1500000355</t>
  </si>
  <si>
    <t>B1500000358</t>
  </si>
  <si>
    <t>E45000000002</t>
  </si>
  <si>
    <t>SANTO TRINIDAD ALVAREZ YSABEL</t>
  </si>
  <si>
    <t>B1500000222</t>
  </si>
  <si>
    <t>E450000005798</t>
  </si>
  <si>
    <t>SUFERDOM, SRL</t>
  </si>
  <si>
    <t>E450000000084</t>
  </si>
  <si>
    <t>SUPLIGENSA,SRL</t>
  </si>
  <si>
    <t>B1500000909</t>
  </si>
  <si>
    <t>TECNOFIJACIONES DE DOMINICANA, SRL</t>
  </si>
  <si>
    <t>B150000006</t>
  </si>
  <si>
    <t>B150000007</t>
  </si>
  <si>
    <t>MONTO PAGADO 30/04/26</t>
  </si>
  <si>
    <t>Informe de Cuentas por Pagar a Suplidores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</si>
</sst>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yy;@"/>
    <numFmt numFmtId="165" formatCode="d/mm/yyyy;@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68">
    <xf numFmtId="0" fontId="0" fillId="0" borderId="0" xfId="0"/>
    <xf numFmtId="164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/>
    </xf>
    <xf numFmtId="43" fontId="3" fillId="0" borderId="0" xfId="1" applyFont="1" applyFill="1" applyAlignment="1">
      <alignment horizontal="center"/>
    </xf>
    <xf numFmtId="40" fontId="0" fillId="0" borderId="0" xfId="0" applyNumberFormat="1" applyAlignment="1">
      <alignment horizontal="center"/>
    </xf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left"/>
    </xf>
    <xf numFmtId="43" fontId="3" fillId="0" borderId="0" xfId="1" applyFont="1" applyAlignment="1">
      <alignment horizontal="center"/>
    </xf>
    <xf numFmtId="164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43" fontId="7" fillId="3" borderId="1" xfId="1" applyFont="1" applyFill="1" applyBorder="1" applyAlignment="1">
      <alignment horizontal="center" vertical="center"/>
    </xf>
    <xf numFmtId="40" fontId="7" fillId="3" borderId="1" xfId="0" applyNumberFormat="1" applyFont="1" applyFill="1" applyBorder="1" applyAlignment="1">
      <alignment horizontal="center" vertical="center" wrapText="1"/>
    </xf>
    <xf numFmtId="43" fontId="6" fillId="0" borderId="0" xfId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10" fillId="0" borderId="0" xfId="1" applyFont="1"/>
    <xf numFmtId="0" fontId="10" fillId="0" borderId="0" xfId="0" applyFont="1"/>
    <xf numFmtId="0" fontId="11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40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43" fontId="12" fillId="0" borderId="0" xfId="1" applyFont="1" applyAlignment="1">
      <alignment horizontal="center"/>
    </xf>
    <xf numFmtId="43" fontId="9" fillId="0" borderId="0" xfId="1" applyFont="1" applyAlignment="1">
      <alignment horizontal="center"/>
    </xf>
    <xf numFmtId="0" fontId="13" fillId="0" borderId="0" xfId="0" applyFont="1" applyAlignment="1">
      <alignment horizontal="center"/>
    </xf>
    <xf numFmtId="40" fontId="13" fillId="0" borderId="0" xfId="0" applyNumberFormat="1" applyFont="1" applyAlignment="1">
      <alignment horizontal="center"/>
    </xf>
    <xf numFmtId="43" fontId="13" fillId="0" borderId="0" xfId="1" applyFont="1" applyAlignment="1">
      <alignment horizontal="center"/>
    </xf>
    <xf numFmtId="40" fontId="9" fillId="0" borderId="0" xfId="0" applyNumberFormat="1" applyFont="1" applyAlignment="1">
      <alignment horizontal="center"/>
    </xf>
    <xf numFmtId="43" fontId="1" fillId="0" borderId="0" xfId="1" applyFont="1"/>
    <xf numFmtId="43" fontId="17" fillId="0" borderId="0" xfId="1" applyFont="1"/>
    <xf numFmtId="0" fontId="17" fillId="0" borderId="0" xfId="0" applyFont="1"/>
    <xf numFmtId="43" fontId="18" fillId="0" borderId="4" xfId="1" applyFont="1" applyBorder="1" applyAlignment="1">
      <alignment horizontal="center"/>
    </xf>
    <xf numFmtId="40" fontId="18" fillId="0" borderId="4" xfId="0" applyNumberFormat="1" applyFont="1" applyBorder="1" applyAlignment="1">
      <alignment horizontal="center"/>
    </xf>
    <xf numFmtId="43" fontId="19" fillId="0" borderId="0" xfId="1" applyFont="1"/>
    <xf numFmtId="0" fontId="19" fillId="0" borderId="0" xfId="0" applyFont="1"/>
    <xf numFmtId="164" fontId="2" fillId="0" borderId="0" xfId="0" applyNumberFormat="1" applyFont="1"/>
    <xf numFmtId="164" fontId="7" fillId="3" borderId="2" xfId="0" applyNumberFormat="1" applyFont="1" applyFill="1" applyBorder="1" applyAlignment="1">
      <alignment horizontal="center" wrapText="1"/>
    </xf>
    <xf numFmtId="43" fontId="1" fillId="0" borderId="0" xfId="1" applyFont="1" applyAlignment="1"/>
    <xf numFmtId="164" fontId="8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/>
    <xf numFmtId="165" fontId="8" fillId="0" borderId="1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center"/>
    </xf>
    <xf numFmtId="43" fontId="8" fillId="0" borderId="1" xfId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 vertical="center" wrapText="1"/>
    </xf>
    <xf numFmtId="40" fontId="8" fillId="0" borderId="1" xfId="0" applyNumberFormat="1" applyFont="1" applyBorder="1" applyAlignment="1">
      <alignment horizontal="center"/>
    </xf>
    <xf numFmtId="0" fontId="8" fillId="0" borderId="0" xfId="0" applyFont="1"/>
    <xf numFmtId="165" fontId="8" fillId="0" borderId="0" xfId="0" applyNumberFormat="1" applyFont="1" applyAlignment="1">
      <alignment horizontal="left" wrapText="1"/>
    </xf>
    <xf numFmtId="0" fontId="8" fillId="0" borderId="0" xfId="0" applyFont="1" applyAlignment="1">
      <alignment horizontal="center"/>
    </xf>
    <xf numFmtId="43" fontId="8" fillId="0" borderId="0" xfId="1" applyFont="1" applyBorder="1" applyAlignment="1">
      <alignment horizontal="center"/>
    </xf>
    <xf numFmtId="43" fontId="0" fillId="0" borderId="1" xfId="1" applyFont="1" applyBorder="1"/>
    <xf numFmtId="164" fontId="0" fillId="0" borderId="1" xfId="1" applyNumberFormat="1" applyFont="1" applyBorder="1"/>
    <xf numFmtId="164" fontId="3" fillId="0" borderId="0" xfId="0" applyNumberFormat="1" applyFont="1" applyAlignment="1">
      <alignment horizontal="center"/>
    </xf>
    <xf numFmtId="2" fontId="2" fillId="0" borderId="0" xfId="0" applyNumberFormat="1" applyFont="1"/>
    <xf numFmtId="164" fontId="8" fillId="0" borderId="1" xfId="0" applyNumberFormat="1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left"/>
    </xf>
    <xf numFmtId="0" fontId="15" fillId="0" borderId="0" xfId="2" applyFont="1" applyAlignment="1">
      <alignment horizontal="center"/>
    </xf>
    <xf numFmtId="0" fontId="16" fillId="0" borderId="0" xfId="2" applyFon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14" fillId="0" borderId="0" xfId="2" applyFont="1" applyAlignment="1">
      <alignment horizontal="center"/>
    </xf>
  </cellXfs>
  <cellStyles count="3">
    <cellStyle name="Millares" xfId="1" builtinId="3"/>
    <cellStyle name="Normal" xfId="0" builtinId="0"/>
    <cellStyle name="Normal_Hoja1 (2)" xfId="2" xr:uid="{4FFF55FA-8EBF-4ECD-A3ED-191E56054B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1266825</xdr:colOff>
      <xdr:row>0</xdr:row>
      <xdr:rowOff>0</xdr:rowOff>
    </xdr:from>
    <xdr:to>
      <xdr:col>4</xdr:col>
      <xdr:colOff>2533650</xdr:colOff>
      <xdr:row>4</xdr:row>
      <xdr:rowOff>0</xdr:rowOff>
    </xdr:to>
    <xdr:pic>
      <xdr:nvPicPr>
        <xdr:cNvPr id="2" name="Picture 10">
          <a:extLst>
            <a:ext uri="{FF2B5EF4-FFF2-40B4-BE49-F238E27FC236}">
              <a16:creationId xmlns:a16="http://schemas.microsoft.com/office/drawing/2014/main" id="{A7C67984-B154-46F0-9350-28BD3B58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0225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1181099</xdr:colOff>
      <xdr:row>0</xdr:row>
      <xdr:rowOff>0</xdr:rowOff>
    </xdr:from>
    <xdr:to>
      <xdr:col>8</xdr:col>
      <xdr:colOff>1657350</xdr:colOff>
      <xdr:row>10</xdr:row>
      <xdr:rowOff>171450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511D086B-FADF-4C51-85A2-2D9CB2BA0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799" y="0"/>
          <a:ext cx="14325601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83FD0-3862-4E5A-9E73-7F5ABE5E0493}">
  <dimension ref="A1:AYS1686"/>
  <sheetViews>
    <sheetView tabSelected="1" topLeftCell="D1657" zoomScaleNormal="100" zoomScaleSheetLayoutView="50" zoomScalePageLayoutView="50" workbookViewId="0">
      <selection activeCell="H1674" sqref="H1674:I1674"/>
    </sheetView>
  </sheetViews>
  <sheetFormatPr baseColWidth="10" defaultColWidth="9.140625" defaultRowHeight="15" x14ac:dyDescent="0.25"/>
  <cols>
    <col min="1" max="1" width="15.28515625" style="1" bestFit="1" customWidth="1"/>
    <col min="2" max="2" width="19.7109375" style="2" customWidth="1"/>
    <col min="3" max="3" width="59.28515625" style="9" customWidth="1"/>
    <col min="4" max="4" width="39.5703125" style="10" customWidth="1"/>
    <col min="5" max="5" width="14.5703125" style="5" bestFit="1" customWidth="1"/>
    <col min="6" max="6" width="29.140625" style="11" bestFit="1" customWidth="1"/>
    <col min="7" max="7" width="18.28515625" style="39" bestFit="1" customWidth="1"/>
    <col min="8" max="8" width="26.7109375" style="7" bestFit="1" customWidth="1"/>
    <col min="9" max="9" width="29.5703125" style="7" bestFit="1" customWidth="1"/>
    <col min="10" max="10" width="17.85546875" bestFit="1" customWidth="1"/>
    <col min="11" max="11" width="13.85546875" style="8" bestFit="1" customWidth="1"/>
    <col min="12" max="12" width="11.28515625" style="8" bestFit="1" customWidth="1"/>
    <col min="228" max="228" width="11.5703125" bestFit="1" customWidth="1"/>
    <col min="229" max="229" width="13.7109375" customWidth="1"/>
    <col min="230" max="230" width="15.7109375" bestFit="1" customWidth="1"/>
    <col min="231" max="231" width="52.28515625" bestFit="1" customWidth="1"/>
    <col min="232" max="232" width="36.28515625" customWidth="1"/>
    <col min="233" max="233" width="14.140625" bestFit="1" customWidth="1"/>
    <col min="234" max="234" width="31.5703125" bestFit="1" customWidth="1"/>
    <col min="235" max="236" width="13" customWidth="1"/>
    <col min="237" max="237" width="18.140625" bestFit="1" customWidth="1"/>
    <col min="238" max="238" width="38.140625" bestFit="1" customWidth="1"/>
    <col min="239" max="239" width="17.28515625" customWidth="1"/>
    <col min="240" max="240" width="10.85546875" bestFit="1" customWidth="1"/>
    <col min="241" max="241" width="13.140625" bestFit="1" customWidth="1"/>
    <col min="242" max="242" width="11.5703125" bestFit="1" customWidth="1"/>
    <col min="484" max="484" width="11.5703125" bestFit="1" customWidth="1"/>
    <col min="485" max="485" width="13.7109375" customWidth="1"/>
    <col min="486" max="486" width="15.7109375" bestFit="1" customWidth="1"/>
    <col min="487" max="487" width="52.28515625" bestFit="1" customWidth="1"/>
    <col min="488" max="488" width="36.28515625" customWidth="1"/>
    <col min="489" max="489" width="14.140625" bestFit="1" customWidth="1"/>
    <col min="490" max="490" width="31.5703125" bestFit="1" customWidth="1"/>
    <col min="491" max="492" width="13" customWidth="1"/>
    <col min="493" max="493" width="18.140625" bestFit="1" customWidth="1"/>
    <col min="494" max="494" width="38.140625" bestFit="1" customWidth="1"/>
    <col min="495" max="495" width="17.28515625" customWidth="1"/>
    <col min="496" max="496" width="10.85546875" bestFit="1" customWidth="1"/>
    <col min="497" max="497" width="13.140625" bestFit="1" customWidth="1"/>
    <col min="498" max="498" width="11.5703125" bestFit="1" customWidth="1"/>
    <col min="740" max="740" width="11.5703125" bestFit="1" customWidth="1"/>
    <col min="741" max="741" width="13.7109375" customWidth="1"/>
    <col min="742" max="742" width="15.7109375" bestFit="1" customWidth="1"/>
    <col min="743" max="743" width="52.28515625" bestFit="1" customWidth="1"/>
    <col min="744" max="744" width="36.28515625" customWidth="1"/>
    <col min="745" max="745" width="14.140625" bestFit="1" customWidth="1"/>
    <col min="746" max="746" width="31.5703125" bestFit="1" customWidth="1"/>
    <col min="747" max="748" width="13" customWidth="1"/>
    <col min="749" max="749" width="18.140625" bestFit="1" customWidth="1"/>
    <col min="750" max="750" width="38.140625" bestFit="1" customWidth="1"/>
    <col min="751" max="751" width="17.28515625" customWidth="1"/>
    <col min="752" max="752" width="10.85546875" bestFit="1" customWidth="1"/>
    <col min="753" max="753" width="13.140625" bestFit="1" customWidth="1"/>
    <col min="754" max="754" width="11.5703125" bestFit="1" customWidth="1"/>
    <col min="996" max="996" width="11.5703125" bestFit="1" customWidth="1"/>
    <col min="997" max="997" width="13.7109375" customWidth="1"/>
    <col min="998" max="998" width="15.7109375" bestFit="1" customWidth="1"/>
    <col min="999" max="999" width="52.28515625" bestFit="1" customWidth="1"/>
    <col min="1000" max="1000" width="36.28515625" customWidth="1"/>
    <col min="1001" max="1001" width="14.140625" bestFit="1" customWidth="1"/>
    <col min="1002" max="1002" width="31.5703125" bestFit="1" customWidth="1"/>
    <col min="1003" max="1004" width="13" customWidth="1"/>
    <col min="1005" max="1005" width="18.140625" bestFit="1" customWidth="1"/>
    <col min="1006" max="1006" width="38.140625" bestFit="1" customWidth="1"/>
    <col min="1007" max="1007" width="17.28515625" customWidth="1"/>
    <col min="1008" max="1008" width="10.85546875" bestFit="1" customWidth="1"/>
    <col min="1009" max="1009" width="13.140625" bestFit="1" customWidth="1"/>
    <col min="1010" max="1010" width="11.5703125" bestFit="1" customWidth="1"/>
    <col min="1252" max="1252" width="11.5703125" bestFit="1" customWidth="1"/>
    <col min="1253" max="1253" width="13.7109375" customWidth="1"/>
    <col min="1254" max="1254" width="15.7109375" bestFit="1" customWidth="1"/>
    <col min="1255" max="1255" width="52.28515625" bestFit="1" customWidth="1"/>
    <col min="1256" max="1256" width="36.28515625" customWidth="1"/>
    <col min="1257" max="1257" width="14.140625" bestFit="1" customWidth="1"/>
    <col min="1258" max="1258" width="31.5703125" bestFit="1" customWidth="1"/>
    <col min="1259" max="1260" width="13" customWidth="1"/>
    <col min="1261" max="1261" width="18.140625" bestFit="1" customWidth="1"/>
    <col min="1262" max="1262" width="38.140625" bestFit="1" customWidth="1"/>
    <col min="1263" max="1263" width="17.28515625" customWidth="1"/>
    <col min="1264" max="1264" width="10.85546875" bestFit="1" customWidth="1"/>
    <col min="1265" max="1265" width="13.140625" bestFit="1" customWidth="1"/>
    <col min="1266" max="1266" width="11.5703125" bestFit="1" customWidth="1"/>
    <col min="1508" max="1508" width="11.5703125" bestFit="1" customWidth="1"/>
    <col min="1509" max="1509" width="13.7109375" customWidth="1"/>
    <col min="1510" max="1510" width="15.7109375" bestFit="1" customWidth="1"/>
    <col min="1511" max="1511" width="52.28515625" bestFit="1" customWidth="1"/>
    <col min="1512" max="1512" width="36.28515625" customWidth="1"/>
    <col min="1513" max="1513" width="14.140625" bestFit="1" customWidth="1"/>
    <col min="1514" max="1514" width="31.5703125" bestFit="1" customWidth="1"/>
    <col min="1515" max="1516" width="13" customWidth="1"/>
    <col min="1517" max="1517" width="18.140625" bestFit="1" customWidth="1"/>
    <col min="1518" max="1518" width="38.140625" bestFit="1" customWidth="1"/>
    <col min="1519" max="1519" width="17.28515625" customWidth="1"/>
    <col min="1520" max="1520" width="10.85546875" bestFit="1" customWidth="1"/>
    <col min="1521" max="1521" width="13.140625" bestFit="1" customWidth="1"/>
    <col min="1522" max="1522" width="11.5703125" bestFit="1" customWidth="1"/>
    <col min="1764" max="1764" width="11.5703125" bestFit="1" customWidth="1"/>
    <col min="1765" max="1765" width="13.7109375" customWidth="1"/>
    <col min="1766" max="1766" width="15.7109375" bestFit="1" customWidth="1"/>
    <col min="1767" max="1767" width="52.28515625" bestFit="1" customWidth="1"/>
    <col min="1768" max="1768" width="36.28515625" customWidth="1"/>
    <col min="1769" max="1769" width="14.140625" bestFit="1" customWidth="1"/>
    <col min="1770" max="1770" width="31.5703125" bestFit="1" customWidth="1"/>
    <col min="1771" max="1772" width="13" customWidth="1"/>
    <col min="1773" max="1773" width="18.140625" bestFit="1" customWidth="1"/>
    <col min="1774" max="1774" width="38.140625" bestFit="1" customWidth="1"/>
    <col min="1775" max="1775" width="17.28515625" customWidth="1"/>
    <col min="1776" max="1776" width="10.85546875" bestFit="1" customWidth="1"/>
    <col min="1777" max="1777" width="13.140625" bestFit="1" customWidth="1"/>
    <col min="1778" max="1778" width="11.5703125" bestFit="1" customWidth="1"/>
    <col min="2020" max="2020" width="11.5703125" bestFit="1" customWidth="1"/>
    <col min="2021" max="2021" width="13.7109375" customWidth="1"/>
    <col min="2022" max="2022" width="15.7109375" bestFit="1" customWidth="1"/>
    <col min="2023" max="2023" width="52.28515625" bestFit="1" customWidth="1"/>
    <col min="2024" max="2024" width="36.28515625" customWidth="1"/>
    <col min="2025" max="2025" width="14.140625" bestFit="1" customWidth="1"/>
    <col min="2026" max="2026" width="31.5703125" bestFit="1" customWidth="1"/>
    <col min="2027" max="2028" width="13" customWidth="1"/>
    <col min="2029" max="2029" width="18.140625" bestFit="1" customWidth="1"/>
    <col min="2030" max="2030" width="38.140625" bestFit="1" customWidth="1"/>
    <col min="2031" max="2031" width="17.28515625" customWidth="1"/>
    <col min="2032" max="2032" width="10.85546875" bestFit="1" customWidth="1"/>
    <col min="2033" max="2033" width="13.140625" bestFit="1" customWidth="1"/>
    <col min="2034" max="2034" width="11.5703125" bestFit="1" customWidth="1"/>
    <col min="2276" max="2276" width="11.5703125" bestFit="1" customWidth="1"/>
    <col min="2277" max="2277" width="13.7109375" customWidth="1"/>
    <col min="2278" max="2278" width="15.7109375" bestFit="1" customWidth="1"/>
    <col min="2279" max="2279" width="52.28515625" bestFit="1" customWidth="1"/>
    <col min="2280" max="2280" width="36.28515625" customWidth="1"/>
    <col min="2281" max="2281" width="14.140625" bestFit="1" customWidth="1"/>
    <col min="2282" max="2282" width="31.5703125" bestFit="1" customWidth="1"/>
    <col min="2283" max="2284" width="13" customWidth="1"/>
    <col min="2285" max="2285" width="18.140625" bestFit="1" customWidth="1"/>
    <col min="2286" max="2286" width="38.140625" bestFit="1" customWidth="1"/>
    <col min="2287" max="2287" width="17.28515625" customWidth="1"/>
    <col min="2288" max="2288" width="10.85546875" bestFit="1" customWidth="1"/>
    <col min="2289" max="2289" width="13.140625" bestFit="1" customWidth="1"/>
    <col min="2290" max="2290" width="11.5703125" bestFit="1" customWidth="1"/>
    <col min="2532" max="2532" width="11.5703125" bestFit="1" customWidth="1"/>
    <col min="2533" max="2533" width="13.7109375" customWidth="1"/>
    <col min="2534" max="2534" width="15.7109375" bestFit="1" customWidth="1"/>
    <col min="2535" max="2535" width="52.28515625" bestFit="1" customWidth="1"/>
    <col min="2536" max="2536" width="36.28515625" customWidth="1"/>
    <col min="2537" max="2537" width="14.140625" bestFit="1" customWidth="1"/>
    <col min="2538" max="2538" width="31.5703125" bestFit="1" customWidth="1"/>
    <col min="2539" max="2540" width="13" customWidth="1"/>
    <col min="2541" max="2541" width="18.140625" bestFit="1" customWidth="1"/>
    <col min="2542" max="2542" width="38.140625" bestFit="1" customWidth="1"/>
    <col min="2543" max="2543" width="17.28515625" customWidth="1"/>
    <col min="2544" max="2544" width="10.85546875" bestFit="1" customWidth="1"/>
    <col min="2545" max="2545" width="13.140625" bestFit="1" customWidth="1"/>
    <col min="2546" max="2546" width="11.5703125" bestFit="1" customWidth="1"/>
    <col min="2788" max="2788" width="11.5703125" bestFit="1" customWidth="1"/>
    <col min="2789" max="2789" width="13.7109375" customWidth="1"/>
    <col min="2790" max="2790" width="15.7109375" bestFit="1" customWidth="1"/>
    <col min="2791" max="2791" width="52.28515625" bestFit="1" customWidth="1"/>
    <col min="2792" max="2792" width="36.28515625" customWidth="1"/>
    <col min="2793" max="2793" width="14.140625" bestFit="1" customWidth="1"/>
    <col min="2794" max="2794" width="31.5703125" bestFit="1" customWidth="1"/>
    <col min="2795" max="2796" width="13" customWidth="1"/>
    <col min="2797" max="2797" width="18.140625" bestFit="1" customWidth="1"/>
    <col min="2798" max="2798" width="38.140625" bestFit="1" customWidth="1"/>
    <col min="2799" max="2799" width="17.28515625" customWidth="1"/>
    <col min="2800" max="2800" width="10.85546875" bestFit="1" customWidth="1"/>
    <col min="2801" max="2801" width="13.140625" bestFit="1" customWidth="1"/>
    <col min="2802" max="2802" width="11.5703125" bestFit="1" customWidth="1"/>
    <col min="3044" max="3044" width="11.5703125" bestFit="1" customWidth="1"/>
    <col min="3045" max="3045" width="13.7109375" customWidth="1"/>
    <col min="3046" max="3046" width="15.7109375" bestFit="1" customWidth="1"/>
    <col min="3047" max="3047" width="52.28515625" bestFit="1" customWidth="1"/>
    <col min="3048" max="3048" width="36.28515625" customWidth="1"/>
    <col min="3049" max="3049" width="14.140625" bestFit="1" customWidth="1"/>
    <col min="3050" max="3050" width="31.5703125" bestFit="1" customWidth="1"/>
    <col min="3051" max="3052" width="13" customWidth="1"/>
    <col min="3053" max="3053" width="18.140625" bestFit="1" customWidth="1"/>
    <col min="3054" max="3054" width="38.140625" bestFit="1" customWidth="1"/>
    <col min="3055" max="3055" width="17.28515625" customWidth="1"/>
    <col min="3056" max="3056" width="10.85546875" bestFit="1" customWidth="1"/>
    <col min="3057" max="3057" width="13.140625" bestFit="1" customWidth="1"/>
    <col min="3058" max="3058" width="11.5703125" bestFit="1" customWidth="1"/>
    <col min="3300" max="3300" width="11.5703125" bestFit="1" customWidth="1"/>
    <col min="3301" max="3301" width="13.7109375" customWidth="1"/>
    <col min="3302" max="3302" width="15.7109375" bestFit="1" customWidth="1"/>
    <col min="3303" max="3303" width="52.28515625" bestFit="1" customWidth="1"/>
    <col min="3304" max="3304" width="36.28515625" customWidth="1"/>
    <col min="3305" max="3305" width="14.140625" bestFit="1" customWidth="1"/>
    <col min="3306" max="3306" width="31.5703125" bestFit="1" customWidth="1"/>
    <col min="3307" max="3308" width="13" customWidth="1"/>
    <col min="3309" max="3309" width="18.140625" bestFit="1" customWidth="1"/>
    <col min="3310" max="3310" width="38.140625" bestFit="1" customWidth="1"/>
    <col min="3311" max="3311" width="17.28515625" customWidth="1"/>
    <col min="3312" max="3312" width="10.85546875" bestFit="1" customWidth="1"/>
    <col min="3313" max="3313" width="13.140625" bestFit="1" customWidth="1"/>
    <col min="3314" max="3314" width="11.5703125" bestFit="1" customWidth="1"/>
    <col min="3556" max="3556" width="11.5703125" bestFit="1" customWidth="1"/>
    <col min="3557" max="3557" width="13.7109375" customWidth="1"/>
    <col min="3558" max="3558" width="15.7109375" bestFit="1" customWidth="1"/>
    <col min="3559" max="3559" width="52.28515625" bestFit="1" customWidth="1"/>
    <col min="3560" max="3560" width="36.28515625" customWidth="1"/>
    <col min="3561" max="3561" width="14.140625" bestFit="1" customWidth="1"/>
    <col min="3562" max="3562" width="31.5703125" bestFit="1" customWidth="1"/>
    <col min="3563" max="3564" width="13" customWidth="1"/>
    <col min="3565" max="3565" width="18.140625" bestFit="1" customWidth="1"/>
    <col min="3566" max="3566" width="38.140625" bestFit="1" customWidth="1"/>
    <col min="3567" max="3567" width="17.28515625" customWidth="1"/>
    <col min="3568" max="3568" width="10.85546875" bestFit="1" customWidth="1"/>
    <col min="3569" max="3569" width="13.140625" bestFit="1" customWidth="1"/>
    <col min="3570" max="3570" width="11.5703125" bestFit="1" customWidth="1"/>
    <col min="3812" max="3812" width="11.5703125" bestFit="1" customWidth="1"/>
    <col min="3813" max="3813" width="13.7109375" customWidth="1"/>
    <col min="3814" max="3814" width="15.7109375" bestFit="1" customWidth="1"/>
    <col min="3815" max="3815" width="52.28515625" bestFit="1" customWidth="1"/>
    <col min="3816" max="3816" width="36.28515625" customWidth="1"/>
    <col min="3817" max="3817" width="14.140625" bestFit="1" customWidth="1"/>
    <col min="3818" max="3818" width="31.5703125" bestFit="1" customWidth="1"/>
    <col min="3819" max="3820" width="13" customWidth="1"/>
    <col min="3821" max="3821" width="18.140625" bestFit="1" customWidth="1"/>
    <col min="3822" max="3822" width="38.140625" bestFit="1" customWidth="1"/>
    <col min="3823" max="3823" width="17.28515625" customWidth="1"/>
    <col min="3824" max="3824" width="10.85546875" bestFit="1" customWidth="1"/>
    <col min="3825" max="3825" width="13.140625" bestFit="1" customWidth="1"/>
    <col min="3826" max="3826" width="11.5703125" bestFit="1" customWidth="1"/>
    <col min="4068" max="4068" width="11.5703125" bestFit="1" customWidth="1"/>
    <col min="4069" max="4069" width="13.7109375" customWidth="1"/>
    <col min="4070" max="4070" width="15.7109375" bestFit="1" customWidth="1"/>
    <col min="4071" max="4071" width="52.28515625" bestFit="1" customWidth="1"/>
    <col min="4072" max="4072" width="36.28515625" customWidth="1"/>
    <col min="4073" max="4073" width="14.140625" bestFit="1" customWidth="1"/>
    <col min="4074" max="4074" width="31.5703125" bestFit="1" customWidth="1"/>
    <col min="4075" max="4076" width="13" customWidth="1"/>
    <col min="4077" max="4077" width="18.140625" bestFit="1" customWidth="1"/>
    <col min="4078" max="4078" width="38.140625" bestFit="1" customWidth="1"/>
    <col min="4079" max="4079" width="17.28515625" customWidth="1"/>
    <col min="4080" max="4080" width="10.85546875" bestFit="1" customWidth="1"/>
    <col min="4081" max="4081" width="13.140625" bestFit="1" customWidth="1"/>
    <col min="4082" max="4082" width="11.5703125" bestFit="1" customWidth="1"/>
    <col min="4324" max="4324" width="11.5703125" bestFit="1" customWidth="1"/>
    <col min="4325" max="4325" width="13.7109375" customWidth="1"/>
    <col min="4326" max="4326" width="15.7109375" bestFit="1" customWidth="1"/>
    <col min="4327" max="4327" width="52.28515625" bestFit="1" customWidth="1"/>
    <col min="4328" max="4328" width="36.28515625" customWidth="1"/>
    <col min="4329" max="4329" width="14.140625" bestFit="1" customWidth="1"/>
    <col min="4330" max="4330" width="31.5703125" bestFit="1" customWidth="1"/>
    <col min="4331" max="4332" width="13" customWidth="1"/>
    <col min="4333" max="4333" width="18.140625" bestFit="1" customWidth="1"/>
    <col min="4334" max="4334" width="38.140625" bestFit="1" customWidth="1"/>
    <col min="4335" max="4335" width="17.28515625" customWidth="1"/>
    <col min="4336" max="4336" width="10.85546875" bestFit="1" customWidth="1"/>
    <col min="4337" max="4337" width="13.140625" bestFit="1" customWidth="1"/>
    <col min="4338" max="4338" width="11.5703125" bestFit="1" customWidth="1"/>
    <col min="4580" max="4580" width="11.5703125" bestFit="1" customWidth="1"/>
    <col min="4581" max="4581" width="13.7109375" customWidth="1"/>
    <col min="4582" max="4582" width="15.7109375" bestFit="1" customWidth="1"/>
    <col min="4583" max="4583" width="52.28515625" bestFit="1" customWidth="1"/>
    <col min="4584" max="4584" width="36.28515625" customWidth="1"/>
    <col min="4585" max="4585" width="14.140625" bestFit="1" customWidth="1"/>
    <col min="4586" max="4586" width="31.5703125" bestFit="1" customWidth="1"/>
    <col min="4587" max="4588" width="13" customWidth="1"/>
    <col min="4589" max="4589" width="18.140625" bestFit="1" customWidth="1"/>
    <col min="4590" max="4590" width="38.140625" bestFit="1" customWidth="1"/>
    <col min="4591" max="4591" width="17.28515625" customWidth="1"/>
    <col min="4592" max="4592" width="10.85546875" bestFit="1" customWidth="1"/>
    <col min="4593" max="4593" width="13.140625" bestFit="1" customWidth="1"/>
    <col min="4594" max="4594" width="11.5703125" bestFit="1" customWidth="1"/>
    <col min="4836" max="4836" width="11.5703125" bestFit="1" customWidth="1"/>
    <col min="4837" max="4837" width="13.7109375" customWidth="1"/>
    <col min="4838" max="4838" width="15.7109375" bestFit="1" customWidth="1"/>
    <col min="4839" max="4839" width="52.28515625" bestFit="1" customWidth="1"/>
    <col min="4840" max="4840" width="36.28515625" customWidth="1"/>
    <col min="4841" max="4841" width="14.140625" bestFit="1" customWidth="1"/>
    <col min="4842" max="4842" width="31.5703125" bestFit="1" customWidth="1"/>
    <col min="4843" max="4844" width="13" customWidth="1"/>
    <col min="4845" max="4845" width="18.140625" bestFit="1" customWidth="1"/>
    <col min="4846" max="4846" width="38.140625" bestFit="1" customWidth="1"/>
    <col min="4847" max="4847" width="17.28515625" customWidth="1"/>
    <col min="4848" max="4848" width="10.85546875" bestFit="1" customWidth="1"/>
    <col min="4849" max="4849" width="13.140625" bestFit="1" customWidth="1"/>
    <col min="4850" max="4850" width="11.5703125" bestFit="1" customWidth="1"/>
    <col min="5092" max="5092" width="11.5703125" bestFit="1" customWidth="1"/>
    <col min="5093" max="5093" width="13.7109375" customWidth="1"/>
    <col min="5094" max="5094" width="15.7109375" bestFit="1" customWidth="1"/>
    <col min="5095" max="5095" width="52.28515625" bestFit="1" customWidth="1"/>
    <col min="5096" max="5096" width="36.28515625" customWidth="1"/>
    <col min="5097" max="5097" width="14.140625" bestFit="1" customWidth="1"/>
    <col min="5098" max="5098" width="31.5703125" bestFit="1" customWidth="1"/>
    <col min="5099" max="5100" width="13" customWidth="1"/>
    <col min="5101" max="5101" width="18.140625" bestFit="1" customWidth="1"/>
    <col min="5102" max="5102" width="38.140625" bestFit="1" customWidth="1"/>
    <col min="5103" max="5103" width="17.28515625" customWidth="1"/>
    <col min="5104" max="5104" width="10.85546875" bestFit="1" customWidth="1"/>
    <col min="5105" max="5105" width="13.140625" bestFit="1" customWidth="1"/>
    <col min="5106" max="5106" width="11.5703125" bestFit="1" customWidth="1"/>
    <col min="5348" max="5348" width="11.5703125" bestFit="1" customWidth="1"/>
    <col min="5349" max="5349" width="13.7109375" customWidth="1"/>
    <col min="5350" max="5350" width="15.7109375" bestFit="1" customWidth="1"/>
    <col min="5351" max="5351" width="52.28515625" bestFit="1" customWidth="1"/>
    <col min="5352" max="5352" width="36.28515625" customWidth="1"/>
    <col min="5353" max="5353" width="14.140625" bestFit="1" customWidth="1"/>
    <col min="5354" max="5354" width="31.5703125" bestFit="1" customWidth="1"/>
    <col min="5355" max="5356" width="13" customWidth="1"/>
    <col min="5357" max="5357" width="18.140625" bestFit="1" customWidth="1"/>
    <col min="5358" max="5358" width="38.140625" bestFit="1" customWidth="1"/>
    <col min="5359" max="5359" width="17.28515625" customWidth="1"/>
    <col min="5360" max="5360" width="10.85546875" bestFit="1" customWidth="1"/>
    <col min="5361" max="5361" width="13.140625" bestFit="1" customWidth="1"/>
    <col min="5362" max="5362" width="11.5703125" bestFit="1" customWidth="1"/>
    <col min="5604" max="5604" width="11.5703125" bestFit="1" customWidth="1"/>
    <col min="5605" max="5605" width="13.7109375" customWidth="1"/>
    <col min="5606" max="5606" width="15.7109375" bestFit="1" customWidth="1"/>
    <col min="5607" max="5607" width="52.28515625" bestFit="1" customWidth="1"/>
    <col min="5608" max="5608" width="36.28515625" customWidth="1"/>
    <col min="5609" max="5609" width="14.140625" bestFit="1" customWidth="1"/>
    <col min="5610" max="5610" width="31.5703125" bestFit="1" customWidth="1"/>
    <col min="5611" max="5612" width="13" customWidth="1"/>
    <col min="5613" max="5613" width="18.140625" bestFit="1" customWidth="1"/>
    <col min="5614" max="5614" width="38.140625" bestFit="1" customWidth="1"/>
    <col min="5615" max="5615" width="17.28515625" customWidth="1"/>
    <col min="5616" max="5616" width="10.85546875" bestFit="1" customWidth="1"/>
    <col min="5617" max="5617" width="13.140625" bestFit="1" customWidth="1"/>
    <col min="5618" max="5618" width="11.5703125" bestFit="1" customWidth="1"/>
    <col min="5860" max="5860" width="11.5703125" bestFit="1" customWidth="1"/>
    <col min="5861" max="5861" width="13.7109375" customWidth="1"/>
    <col min="5862" max="5862" width="15.7109375" bestFit="1" customWidth="1"/>
    <col min="5863" max="5863" width="52.28515625" bestFit="1" customWidth="1"/>
    <col min="5864" max="5864" width="36.28515625" customWidth="1"/>
    <col min="5865" max="5865" width="14.140625" bestFit="1" customWidth="1"/>
    <col min="5866" max="5866" width="31.5703125" bestFit="1" customWidth="1"/>
    <col min="5867" max="5868" width="13" customWidth="1"/>
    <col min="5869" max="5869" width="18.140625" bestFit="1" customWidth="1"/>
    <col min="5870" max="5870" width="38.140625" bestFit="1" customWidth="1"/>
    <col min="5871" max="5871" width="17.28515625" customWidth="1"/>
    <col min="5872" max="5872" width="10.85546875" bestFit="1" customWidth="1"/>
    <col min="5873" max="5873" width="13.140625" bestFit="1" customWidth="1"/>
    <col min="5874" max="5874" width="11.5703125" bestFit="1" customWidth="1"/>
    <col min="6116" max="6116" width="11.5703125" bestFit="1" customWidth="1"/>
    <col min="6117" max="6117" width="13.7109375" customWidth="1"/>
    <col min="6118" max="6118" width="15.7109375" bestFit="1" customWidth="1"/>
    <col min="6119" max="6119" width="52.28515625" bestFit="1" customWidth="1"/>
    <col min="6120" max="6120" width="36.28515625" customWidth="1"/>
    <col min="6121" max="6121" width="14.140625" bestFit="1" customWidth="1"/>
    <col min="6122" max="6122" width="31.5703125" bestFit="1" customWidth="1"/>
    <col min="6123" max="6124" width="13" customWidth="1"/>
    <col min="6125" max="6125" width="18.140625" bestFit="1" customWidth="1"/>
    <col min="6126" max="6126" width="38.140625" bestFit="1" customWidth="1"/>
    <col min="6127" max="6127" width="17.28515625" customWidth="1"/>
    <col min="6128" max="6128" width="10.85546875" bestFit="1" customWidth="1"/>
    <col min="6129" max="6129" width="13.140625" bestFit="1" customWidth="1"/>
    <col min="6130" max="6130" width="11.5703125" bestFit="1" customWidth="1"/>
    <col min="6372" max="6372" width="11.5703125" bestFit="1" customWidth="1"/>
    <col min="6373" max="6373" width="13.7109375" customWidth="1"/>
    <col min="6374" max="6374" width="15.7109375" bestFit="1" customWidth="1"/>
    <col min="6375" max="6375" width="52.28515625" bestFit="1" customWidth="1"/>
    <col min="6376" max="6376" width="36.28515625" customWidth="1"/>
    <col min="6377" max="6377" width="14.140625" bestFit="1" customWidth="1"/>
    <col min="6378" max="6378" width="31.5703125" bestFit="1" customWidth="1"/>
    <col min="6379" max="6380" width="13" customWidth="1"/>
    <col min="6381" max="6381" width="18.140625" bestFit="1" customWidth="1"/>
    <col min="6382" max="6382" width="38.140625" bestFit="1" customWidth="1"/>
    <col min="6383" max="6383" width="17.28515625" customWidth="1"/>
    <col min="6384" max="6384" width="10.85546875" bestFit="1" customWidth="1"/>
    <col min="6385" max="6385" width="13.140625" bestFit="1" customWidth="1"/>
    <col min="6386" max="6386" width="11.5703125" bestFit="1" customWidth="1"/>
    <col min="6628" max="6628" width="11.5703125" bestFit="1" customWidth="1"/>
    <col min="6629" max="6629" width="13.7109375" customWidth="1"/>
    <col min="6630" max="6630" width="15.7109375" bestFit="1" customWidth="1"/>
    <col min="6631" max="6631" width="52.28515625" bestFit="1" customWidth="1"/>
    <col min="6632" max="6632" width="36.28515625" customWidth="1"/>
    <col min="6633" max="6633" width="14.140625" bestFit="1" customWidth="1"/>
    <col min="6634" max="6634" width="31.5703125" bestFit="1" customWidth="1"/>
    <col min="6635" max="6636" width="13" customWidth="1"/>
    <col min="6637" max="6637" width="18.140625" bestFit="1" customWidth="1"/>
    <col min="6638" max="6638" width="38.140625" bestFit="1" customWidth="1"/>
    <col min="6639" max="6639" width="17.28515625" customWidth="1"/>
    <col min="6640" max="6640" width="10.85546875" bestFit="1" customWidth="1"/>
    <col min="6641" max="6641" width="13.140625" bestFit="1" customWidth="1"/>
    <col min="6642" max="6642" width="11.5703125" bestFit="1" customWidth="1"/>
    <col min="6884" max="6884" width="11.5703125" bestFit="1" customWidth="1"/>
    <col min="6885" max="6885" width="13.7109375" customWidth="1"/>
    <col min="6886" max="6886" width="15.7109375" bestFit="1" customWidth="1"/>
    <col min="6887" max="6887" width="52.28515625" bestFit="1" customWidth="1"/>
    <col min="6888" max="6888" width="36.28515625" customWidth="1"/>
    <col min="6889" max="6889" width="14.140625" bestFit="1" customWidth="1"/>
    <col min="6890" max="6890" width="31.5703125" bestFit="1" customWidth="1"/>
    <col min="6891" max="6892" width="13" customWidth="1"/>
    <col min="6893" max="6893" width="18.140625" bestFit="1" customWidth="1"/>
    <col min="6894" max="6894" width="38.140625" bestFit="1" customWidth="1"/>
    <col min="6895" max="6895" width="17.28515625" customWidth="1"/>
    <col min="6896" max="6896" width="10.85546875" bestFit="1" customWidth="1"/>
    <col min="6897" max="6897" width="13.140625" bestFit="1" customWidth="1"/>
    <col min="6898" max="6898" width="11.5703125" bestFit="1" customWidth="1"/>
    <col min="7140" max="7140" width="11.5703125" bestFit="1" customWidth="1"/>
    <col min="7141" max="7141" width="13.7109375" customWidth="1"/>
    <col min="7142" max="7142" width="15.7109375" bestFit="1" customWidth="1"/>
    <col min="7143" max="7143" width="52.28515625" bestFit="1" customWidth="1"/>
    <col min="7144" max="7144" width="36.28515625" customWidth="1"/>
    <col min="7145" max="7145" width="14.140625" bestFit="1" customWidth="1"/>
    <col min="7146" max="7146" width="31.5703125" bestFit="1" customWidth="1"/>
    <col min="7147" max="7148" width="13" customWidth="1"/>
    <col min="7149" max="7149" width="18.140625" bestFit="1" customWidth="1"/>
    <col min="7150" max="7150" width="38.140625" bestFit="1" customWidth="1"/>
    <col min="7151" max="7151" width="17.28515625" customWidth="1"/>
    <col min="7152" max="7152" width="10.85546875" bestFit="1" customWidth="1"/>
    <col min="7153" max="7153" width="13.140625" bestFit="1" customWidth="1"/>
    <col min="7154" max="7154" width="11.5703125" bestFit="1" customWidth="1"/>
    <col min="7396" max="7396" width="11.5703125" bestFit="1" customWidth="1"/>
    <col min="7397" max="7397" width="13.7109375" customWidth="1"/>
    <col min="7398" max="7398" width="15.7109375" bestFit="1" customWidth="1"/>
    <col min="7399" max="7399" width="52.28515625" bestFit="1" customWidth="1"/>
    <col min="7400" max="7400" width="36.28515625" customWidth="1"/>
    <col min="7401" max="7401" width="14.140625" bestFit="1" customWidth="1"/>
    <col min="7402" max="7402" width="31.5703125" bestFit="1" customWidth="1"/>
    <col min="7403" max="7404" width="13" customWidth="1"/>
    <col min="7405" max="7405" width="18.140625" bestFit="1" customWidth="1"/>
    <col min="7406" max="7406" width="38.140625" bestFit="1" customWidth="1"/>
    <col min="7407" max="7407" width="17.28515625" customWidth="1"/>
    <col min="7408" max="7408" width="10.85546875" bestFit="1" customWidth="1"/>
    <col min="7409" max="7409" width="13.140625" bestFit="1" customWidth="1"/>
    <col min="7410" max="7410" width="11.5703125" bestFit="1" customWidth="1"/>
    <col min="7652" max="7652" width="11.5703125" bestFit="1" customWidth="1"/>
    <col min="7653" max="7653" width="13.7109375" customWidth="1"/>
    <col min="7654" max="7654" width="15.7109375" bestFit="1" customWidth="1"/>
    <col min="7655" max="7655" width="52.28515625" bestFit="1" customWidth="1"/>
    <col min="7656" max="7656" width="36.28515625" customWidth="1"/>
    <col min="7657" max="7657" width="14.140625" bestFit="1" customWidth="1"/>
    <col min="7658" max="7658" width="31.5703125" bestFit="1" customWidth="1"/>
    <col min="7659" max="7660" width="13" customWidth="1"/>
    <col min="7661" max="7661" width="18.140625" bestFit="1" customWidth="1"/>
    <col min="7662" max="7662" width="38.140625" bestFit="1" customWidth="1"/>
    <col min="7663" max="7663" width="17.28515625" customWidth="1"/>
    <col min="7664" max="7664" width="10.85546875" bestFit="1" customWidth="1"/>
    <col min="7665" max="7665" width="13.140625" bestFit="1" customWidth="1"/>
    <col min="7666" max="7666" width="11.5703125" bestFit="1" customWidth="1"/>
    <col min="7908" max="7908" width="11.5703125" bestFit="1" customWidth="1"/>
    <col min="7909" max="7909" width="13.7109375" customWidth="1"/>
    <col min="7910" max="7910" width="15.7109375" bestFit="1" customWidth="1"/>
    <col min="7911" max="7911" width="52.28515625" bestFit="1" customWidth="1"/>
    <col min="7912" max="7912" width="36.28515625" customWidth="1"/>
    <col min="7913" max="7913" width="14.140625" bestFit="1" customWidth="1"/>
    <col min="7914" max="7914" width="31.5703125" bestFit="1" customWidth="1"/>
    <col min="7915" max="7916" width="13" customWidth="1"/>
    <col min="7917" max="7917" width="18.140625" bestFit="1" customWidth="1"/>
    <col min="7918" max="7918" width="38.140625" bestFit="1" customWidth="1"/>
    <col min="7919" max="7919" width="17.28515625" customWidth="1"/>
    <col min="7920" max="7920" width="10.85546875" bestFit="1" customWidth="1"/>
    <col min="7921" max="7921" width="13.140625" bestFit="1" customWidth="1"/>
    <col min="7922" max="7922" width="11.5703125" bestFit="1" customWidth="1"/>
    <col min="8164" max="8164" width="11.5703125" bestFit="1" customWidth="1"/>
    <col min="8165" max="8165" width="13.7109375" customWidth="1"/>
    <col min="8166" max="8166" width="15.7109375" bestFit="1" customWidth="1"/>
    <col min="8167" max="8167" width="52.28515625" bestFit="1" customWidth="1"/>
    <col min="8168" max="8168" width="36.28515625" customWidth="1"/>
    <col min="8169" max="8169" width="14.140625" bestFit="1" customWidth="1"/>
    <col min="8170" max="8170" width="31.5703125" bestFit="1" customWidth="1"/>
    <col min="8171" max="8172" width="13" customWidth="1"/>
    <col min="8173" max="8173" width="18.140625" bestFit="1" customWidth="1"/>
    <col min="8174" max="8174" width="38.140625" bestFit="1" customWidth="1"/>
    <col min="8175" max="8175" width="17.28515625" customWidth="1"/>
    <col min="8176" max="8176" width="10.85546875" bestFit="1" customWidth="1"/>
    <col min="8177" max="8177" width="13.140625" bestFit="1" customWidth="1"/>
    <col min="8178" max="8178" width="11.5703125" bestFit="1" customWidth="1"/>
    <col min="8420" max="8420" width="11.5703125" bestFit="1" customWidth="1"/>
    <col min="8421" max="8421" width="13.7109375" customWidth="1"/>
    <col min="8422" max="8422" width="15.7109375" bestFit="1" customWidth="1"/>
    <col min="8423" max="8423" width="52.28515625" bestFit="1" customWidth="1"/>
    <col min="8424" max="8424" width="36.28515625" customWidth="1"/>
    <col min="8425" max="8425" width="14.140625" bestFit="1" customWidth="1"/>
    <col min="8426" max="8426" width="31.5703125" bestFit="1" customWidth="1"/>
    <col min="8427" max="8428" width="13" customWidth="1"/>
    <col min="8429" max="8429" width="18.140625" bestFit="1" customWidth="1"/>
    <col min="8430" max="8430" width="38.140625" bestFit="1" customWidth="1"/>
    <col min="8431" max="8431" width="17.28515625" customWidth="1"/>
    <col min="8432" max="8432" width="10.85546875" bestFit="1" customWidth="1"/>
    <col min="8433" max="8433" width="13.140625" bestFit="1" customWidth="1"/>
    <col min="8434" max="8434" width="11.5703125" bestFit="1" customWidth="1"/>
    <col min="8676" max="8676" width="11.5703125" bestFit="1" customWidth="1"/>
    <col min="8677" max="8677" width="13.7109375" customWidth="1"/>
    <col min="8678" max="8678" width="15.7109375" bestFit="1" customWidth="1"/>
    <col min="8679" max="8679" width="52.28515625" bestFit="1" customWidth="1"/>
    <col min="8680" max="8680" width="36.28515625" customWidth="1"/>
    <col min="8681" max="8681" width="14.140625" bestFit="1" customWidth="1"/>
    <col min="8682" max="8682" width="31.5703125" bestFit="1" customWidth="1"/>
    <col min="8683" max="8684" width="13" customWidth="1"/>
    <col min="8685" max="8685" width="18.140625" bestFit="1" customWidth="1"/>
    <col min="8686" max="8686" width="38.140625" bestFit="1" customWidth="1"/>
    <col min="8687" max="8687" width="17.28515625" customWidth="1"/>
    <col min="8688" max="8688" width="10.85546875" bestFit="1" customWidth="1"/>
    <col min="8689" max="8689" width="13.140625" bestFit="1" customWidth="1"/>
    <col min="8690" max="8690" width="11.5703125" bestFit="1" customWidth="1"/>
    <col min="8932" max="8932" width="11.5703125" bestFit="1" customWidth="1"/>
    <col min="8933" max="8933" width="13.7109375" customWidth="1"/>
    <col min="8934" max="8934" width="15.7109375" bestFit="1" customWidth="1"/>
    <col min="8935" max="8935" width="52.28515625" bestFit="1" customWidth="1"/>
    <col min="8936" max="8936" width="36.28515625" customWidth="1"/>
    <col min="8937" max="8937" width="14.140625" bestFit="1" customWidth="1"/>
    <col min="8938" max="8938" width="31.5703125" bestFit="1" customWidth="1"/>
    <col min="8939" max="8940" width="13" customWidth="1"/>
    <col min="8941" max="8941" width="18.140625" bestFit="1" customWidth="1"/>
    <col min="8942" max="8942" width="38.140625" bestFit="1" customWidth="1"/>
    <col min="8943" max="8943" width="17.28515625" customWidth="1"/>
    <col min="8944" max="8944" width="10.85546875" bestFit="1" customWidth="1"/>
    <col min="8945" max="8945" width="13.140625" bestFit="1" customWidth="1"/>
    <col min="8946" max="8946" width="11.5703125" bestFit="1" customWidth="1"/>
    <col min="9188" max="9188" width="11.5703125" bestFit="1" customWidth="1"/>
    <col min="9189" max="9189" width="13.7109375" customWidth="1"/>
    <col min="9190" max="9190" width="15.7109375" bestFit="1" customWidth="1"/>
    <col min="9191" max="9191" width="52.28515625" bestFit="1" customWidth="1"/>
    <col min="9192" max="9192" width="36.28515625" customWidth="1"/>
    <col min="9193" max="9193" width="14.140625" bestFit="1" customWidth="1"/>
    <col min="9194" max="9194" width="31.5703125" bestFit="1" customWidth="1"/>
    <col min="9195" max="9196" width="13" customWidth="1"/>
    <col min="9197" max="9197" width="18.140625" bestFit="1" customWidth="1"/>
    <col min="9198" max="9198" width="38.140625" bestFit="1" customWidth="1"/>
    <col min="9199" max="9199" width="17.28515625" customWidth="1"/>
    <col min="9200" max="9200" width="10.85546875" bestFit="1" customWidth="1"/>
    <col min="9201" max="9201" width="13.140625" bestFit="1" customWidth="1"/>
    <col min="9202" max="9202" width="11.5703125" bestFit="1" customWidth="1"/>
    <col min="9444" max="9444" width="11.5703125" bestFit="1" customWidth="1"/>
    <col min="9445" max="9445" width="13.7109375" customWidth="1"/>
    <col min="9446" max="9446" width="15.7109375" bestFit="1" customWidth="1"/>
    <col min="9447" max="9447" width="52.28515625" bestFit="1" customWidth="1"/>
    <col min="9448" max="9448" width="36.28515625" customWidth="1"/>
    <col min="9449" max="9449" width="14.140625" bestFit="1" customWidth="1"/>
    <col min="9450" max="9450" width="31.5703125" bestFit="1" customWidth="1"/>
    <col min="9451" max="9452" width="13" customWidth="1"/>
    <col min="9453" max="9453" width="18.140625" bestFit="1" customWidth="1"/>
    <col min="9454" max="9454" width="38.140625" bestFit="1" customWidth="1"/>
    <col min="9455" max="9455" width="17.28515625" customWidth="1"/>
    <col min="9456" max="9456" width="10.85546875" bestFit="1" customWidth="1"/>
    <col min="9457" max="9457" width="13.140625" bestFit="1" customWidth="1"/>
    <col min="9458" max="9458" width="11.5703125" bestFit="1" customWidth="1"/>
    <col min="9700" max="9700" width="11.5703125" bestFit="1" customWidth="1"/>
    <col min="9701" max="9701" width="13.7109375" customWidth="1"/>
    <col min="9702" max="9702" width="15.7109375" bestFit="1" customWidth="1"/>
    <col min="9703" max="9703" width="52.28515625" bestFit="1" customWidth="1"/>
    <col min="9704" max="9704" width="36.28515625" customWidth="1"/>
    <col min="9705" max="9705" width="14.140625" bestFit="1" customWidth="1"/>
    <col min="9706" max="9706" width="31.5703125" bestFit="1" customWidth="1"/>
    <col min="9707" max="9708" width="13" customWidth="1"/>
    <col min="9709" max="9709" width="18.140625" bestFit="1" customWidth="1"/>
    <col min="9710" max="9710" width="38.140625" bestFit="1" customWidth="1"/>
    <col min="9711" max="9711" width="17.28515625" customWidth="1"/>
    <col min="9712" max="9712" width="10.85546875" bestFit="1" customWidth="1"/>
    <col min="9713" max="9713" width="13.140625" bestFit="1" customWidth="1"/>
    <col min="9714" max="9714" width="11.5703125" bestFit="1" customWidth="1"/>
    <col min="9956" max="9956" width="11.5703125" bestFit="1" customWidth="1"/>
    <col min="9957" max="9957" width="13.7109375" customWidth="1"/>
    <col min="9958" max="9958" width="15.7109375" bestFit="1" customWidth="1"/>
    <col min="9959" max="9959" width="52.28515625" bestFit="1" customWidth="1"/>
    <col min="9960" max="9960" width="36.28515625" customWidth="1"/>
    <col min="9961" max="9961" width="14.140625" bestFit="1" customWidth="1"/>
    <col min="9962" max="9962" width="31.5703125" bestFit="1" customWidth="1"/>
    <col min="9963" max="9964" width="13" customWidth="1"/>
    <col min="9965" max="9965" width="18.140625" bestFit="1" customWidth="1"/>
    <col min="9966" max="9966" width="38.140625" bestFit="1" customWidth="1"/>
    <col min="9967" max="9967" width="17.28515625" customWidth="1"/>
    <col min="9968" max="9968" width="10.85546875" bestFit="1" customWidth="1"/>
    <col min="9969" max="9969" width="13.140625" bestFit="1" customWidth="1"/>
    <col min="9970" max="9970" width="11.5703125" bestFit="1" customWidth="1"/>
    <col min="10212" max="10212" width="11.5703125" bestFit="1" customWidth="1"/>
    <col min="10213" max="10213" width="13.7109375" customWidth="1"/>
    <col min="10214" max="10214" width="15.7109375" bestFit="1" customWidth="1"/>
    <col min="10215" max="10215" width="52.28515625" bestFit="1" customWidth="1"/>
    <col min="10216" max="10216" width="36.28515625" customWidth="1"/>
    <col min="10217" max="10217" width="14.140625" bestFit="1" customWidth="1"/>
    <col min="10218" max="10218" width="31.5703125" bestFit="1" customWidth="1"/>
    <col min="10219" max="10220" width="13" customWidth="1"/>
    <col min="10221" max="10221" width="18.140625" bestFit="1" customWidth="1"/>
    <col min="10222" max="10222" width="38.140625" bestFit="1" customWidth="1"/>
    <col min="10223" max="10223" width="17.28515625" customWidth="1"/>
    <col min="10224" max="10224" width="10.85546875" bestFit="1" customWidth="1"/>
    <col min="10225" max="10225" width="13.140625" bestFit="1" customWidth="1"/>
    <col min="10226" max="10226" width="11.5703125" bestFit="1" customWidth="1"/>
    <col min="10468" max="10468" width="11.5703125" bestFit="1" customWidth="1"/>
    <col min="10469" max="10469" width="13.7109375" customWidth="1"/>
    <col min="10470" max="10470" width="15.7109375" bestFit="1" customWidth="1"/>
    <col min="10471" max="10471" width="52.28515625" bestFit="1" customWidth="1"/>
    <col min="10472" max="10472" width="36.28515625" customWidth="1"/>
    <col min="10473" max="10473" width="14.140625" bestFit="1" customWidth="1"/>
    <col min="10474" max="10474" width="31.5703125" bestFit="1" customWidth="1"/>
    <col min="10475" max="10476" width="13" customWidth="1"/>
    <col min="10477" max="10477" width="18.140625" bestFit="1" customWidth="1"/>
    <col min="10478" max="10478" width="38.140625" bestFit="1" customWidth="1"/>
    <col min="10479" max="10479" width="17.28515625" customWidth="1"/>
    <col min="10480" max="10480" width="10.85546875" bestFit="1" customWidth="1"/>
    <col min="10481" max="10481" width="13.140625" bestFit="1" customWidth="1"/>
    <col min="10482" max="10482" width="11.5703125" bestFit="1" customWidth="1"/>
    <col min="10724" max="10724" width="11.5703125" bestFit="1" customWidth="1"/>
    <col min="10725" max="10725" width="13.7109375" customWidth="1"/>
    <col min="10726" max="10726" width="15.7109375" bestFit="1" customWidth="1"/>
    <col min="10727" max="10727" width="52.28515625" bestFit="1" customWidth="1"/>
    <col min="10728" max="10728" width="36.28515625" customWidth="1"/>
    <col min="10729" max="10729" width="14.140625" bestFit="1" customWidth="1"/>
    <col min="10730" max="10730" width="31.5703125" bestFit="1" customWidth="1"/>
    <col min="10731" max="10732" width="13" customWidth="1"/>
    <col min="10733" max="10733" width="18.140625" bestFit="1" customWidth="1"/>
    <col min="10734" max="10734" width="38.140625" bestFit="1" customWidth="1"/>
    <col min="10735" max="10735" width="17.28515625" customWidth="1"/>
    <col min="10736" max="10736" width="10.85546875" bestFit="1" customWidth="1"/>
    <col min="10737" max="10737" width="13.140625" bestFit="1" customWidth="1"/>
    <col min="10738" max="10738" width="11.5703125" bestFit="1" customWidth="1"/>
    <col min="10980" max="10980" width="11.5703125" bestFit="1" customWidth="1"/>
    <col min="10981" max="10981" width="13.7109375" customWidth="1"/>
    <col min="10982" max="10982" width="15.7109375" bestFit="1" customWidth="1"/>
    <col min="10983" max="10983" width="52.28515625" bestFit="1" customWidth="1"/>
    <col min="10984" max="10984" width="36.28515625" customWidth="1"/>
    <col min="10985" max="10985" width="14.140625" bestFit="1" customWidth="1"/>
    <col min="10986" max="10986" width="31.5703125" bestFit="1" customWidth="1"/>
    <col min="10987" max="10988" width="13" customWidth="1"/>
    <col min="10989" max="10989" width="18.140625" bestFit="1" customWidth="1"/>
    <col min="10990" max="10990" width="38.140625" bestFit="1" customWidth="1"/>
    <col min="10991" max="10991" width="17.28515625" customWidth="1"/>
    <col min="10992" max="10992" width="10.85546875" bestFit="1" customWidth="1"/>
    <col min="10993" max="10993" width="13.140625" bestFit="1" customWidth="1"/>
    <col min="10994" max="10994" width="11.5703125" bestFit="1" customWidth="1"/>
    <col min="11236" max="11236" width="11.5703125" bestFit="1" customWidth="1"/>
    <col min="11237" max="11237" width="13.7109375" customWidth="1"/>
    <col min="11238" max="11238" width="15.7109375" bestFit="1" customWidth="1"/>
    <col min="11239" max="11239" width="52.28515625" bestFit="1" customWidth="1"/>
    <col min="11240" max="11240" width="36.28515625" customWidth="1"/>
    <col min="11241" max="11241" width="14.140625" bestFit="1" customWidth="1"/>
    <col min="11242" max="11242" width="31.5703125" bestFit="1" customWidth="1"/>
    <col min="11243" max="11244" width="13" customWidth="1"/>
    <col min="11245" max="11245" width="18.140625" bestFit="1" customWidth="1"/>
    <col min="11246" max="11246" width="38.140625" bestFit="1" customWidth="1"/>
    <col min="11247" max="11247" width="17.28515625" customWidth="1"/>
    <col min="11248" max="11248" width="10.85546875" bestFit="1" customWidth="1"/>
    <col min="11249" max="11249" width="13.140625" bestFit="1" customWidth="1"/>
    <col min="11250" max="11250" width="11.5703125" bestFit="1" customWidth="1"/>
    <col min="11492" max="11492" width="11.5703125" bestFit="1" customWidth="1"/>
    <col min="11493" max="11493" width="13.7109375" customWidth="1"/>
    <col min="11494" max="11494" width="15.7109375" bestFit="1" customWidth="1"/>
    <col min="11495" max="11495" width="52.28515625" bestFit="1" customWidth="1"/>
    <col min="11496" max="11496" width="36.28515625" customWidth="1"/>
    <col min="11497" max="11497" width="14.140625" bestFit="1" customWidth="1"/>
    <col min="11498" max="11498" width="31.5703125" bestFit="1" customWidth="1"/>
    <col min="11499" max="11500" width="13" customWidth="1"/>
    <col min="11501" max="11501" width="18.140625" bestFit="1" customWidth="1"/>
    <col min="11502" max="11502" width="38.140625" bestFit="1" customWidth="1"/>
    <col min="11503" max="11503" width="17.28515625" customWidth="1"/>
    <col min="11504" max="11504" width="10.85546875" bestFit="1" customWidth="1"/>
    <col min="11505" max="11505" width="13.140625" bestFit="1" customWidth="1"/>
    <col min="11506" max="11506" width="11.5703125" bestFit="1" customWidth="1"/>
    <col min="11748" max="11748" width="11.5703125" bestFit="1" customWidth="1"/>
    <col min="11749" max="11749" width="13.7109375" customWidth="1"/>
    <col min="11750" max="11750" width="15.7109375" bestFit="1" customWidth="1"/>
    <col min="11751" max="11751" width="52.28515625" bestFit="1" customWidth="1"/>
    <col min="11752" max="11752" width="36.28515625" customWidth="1"/>
    <col min="11753" max="11753" width="14.140625" bestFit="1" customWidth="1"/>
    <col min="11754" max="11754" width="31.5703125" bestFit="1" customWidth="1"/>
    <col min="11755" max="11756" width="13" customWidth="1"/>
    <col min="11757" max="11757" width="18.140625" bestFit="1" customWidth="1"/>
    <col min="11758" max="11758" width="38.140625" bestFit="1" customWidth="1"/>
    <col min="11759" max="11759" width="17.28515625" customWidth="1"/>
    <col min="11760" max="11760" width="10.85546875" bestFit="1" customWidth="1"/>
    <col min="11761" max="11761" width="13.140625" bestFit="1" customWidth="1"/>
    <col min="11762" max="11762" width="11.5703125" bestFit="1" customWidth="1"/>
    <col min="12004" max="12004" width="11.5703125" bestFit="1" customWidth="1"/>
    <col min="12005" max="12005" width="13.7109375" customWidth="1"/>
    <col min="12006" max="12006" width="15.7109375" bestFit="1" customWidth="1"/>
    <col min="12007" max="12007" width="52.28515625" bestFit="1" customWidth="1"/>
    <col min="12008" max="12008" width="36.28515625" customWidth="1"/>
    <col min="12009" max="12009" width="14.140625" bestFit="1" customWidth="1"/>
    <col min="12010" max="12010" width="31.5703125" bestFit="1" customWidth="1"/>
    <col min="12011" max="12012" width="13" customWidth="1"/>
    <col min="12013" max="12013" width="18.140625" bestFit="1" customWidth="1"/>
    <col min="12014" max="12014" width="38.140625" bestFit="1" customWidth="1"/>
    <col min="12015" max="12015" width="17.28515625" customWidth="1"/>
    <col min="12016" max="12016" width="10.85546875" bestFit="1" customWidth="1"/>
    <col min="12017" max="12017" width="13.140625" bestFit="1" customWidth="1"/>
    <col min="12018" max="12018" width="11.5703125" bestFit="1" customWidth="1"/>
    <col min="12260" max="12260" width="11.5703125" bestFit="1" customWidth="1"/>
    <col min="12261" max="12261" width="13.7109375" customWidth="1"/>
    <col min="12262" max="12262" width="15.7109375" bestFit="1" customWidth="1"/>
    <col min="12263" max="12263" width="52.28515625" bestFit="1" customWidth="1"/>
    <col min="12264" max="12264" width="36.28515625" customWidth="1"/>
    <col min="12265" max="12265" width="14.140625" bestFit="1" customWidth="1"/>
    <col min="12266" max="12266" width="31.5703125" bestFit="1" customWidth="1"/>
    <col min="12267" max="12268" width="13" customWidth="1"/>
    <col min="12269" max="12269" width="18.140625" bestFit="1" customWidth="1"/>
    <col min="12270" max="12270" width="38.140625" bestFit="1" customWidth="1"/>
    <col min="12271" max="12271" width="17.28515625" customWidth="1"/>
    <col min="12272" max="12272" width="10.85546875" bestFit="1" customWidth="1"/>
    <col min="12273" max="12273" width="13.140625" bestFit="1" customWidth="1"/>
    <col min="12274" max="12274" width="11.5703125" bestFit="1" customWidth="1"/>
    <col min="12516" max="12516" width="11.5703125" bestFit="1" customWidth="1"/>
    <col min="12517" max="12517" width="13.7109375" customWidth="1"/>
    <col min="12518" max="12518" width="15.7109375" bestFit="1" customWidth="1"/>
    <col min="12519" max="12519" width="52.28515625" bestFit="1" customWidth="1"/>
    <col min="12520" max="12520" width="36.28515625" customWidth="1"/>
    <col min="12521" max="12521" width="14.140625" bestFit="1" customWidth="1"/>
    <col min="12522" max="12522" width="31.5703125" bestFit="1" customWidth="1"/>
    <col min="12523" max="12524" width="13" customWidth="1"/>
    <col min="12525" max="12525" width="18.140625" bestFit="1" customWidth="1"/>
    <col min="12526" max="12526" width="38.140625" bestFit="1" customWidth="1"/>
    <col min="12527" max="12527" width="17.28515625" customWidth="1"/>
    <col min="12528" max="12528" width="10.85546875" bestFit="1" customWidth="1"/>
    <col min="12529" max="12529" width="13.140625" bestFit="1" customWidth="1"/>
    <col min="12530" max="12530" width="11.5703125" bestFit="1" customWidth="1"/>
    <col min="12772" max="12772" width="11.5703125" bestFit="1" customWidth="1"/>
    <col min="12773" max="12773" width="13.7109375" customWidth="1"/>
    <col min="12774" max="12774" width="15.7109375" bestFit="1" customWidth="1"/>
    <col min="12775" max="12775" width="52.28515625" bestFit="1" customWidth="1"/>
    <col min="12776" max="12776" width="36.28515625" customWidth="1"/>
    <col min="12777" max="12777" width="14.140625" bestFit="1" customWidth="1"/>
    <col min="12778" max="12778" width="31.5703125" bestFit="1" customWidth="1"/>
    <col min="12779" max="12780" width="13" customWidth="1"/>
    <col min="12781" max="12781" width="18.140625" bestFit="1" customWidth="1"/>
    <col min="12782" max="12782" width="38.140625" bestFit="1" customWidth="1"/>
    <col min="12783" max="12783" width="17.28515625" customWidth="1"/>
    <col min="12784" max="12784" width="10.85546875" bestFit="1" customWidth="1"/>
    <col min="12785" max="12785" width="13.140625" bestFit="1" customWidth="1"/>
    <col min="12786" max="12786" width="11.5703125" bestFit="1" customWidth="1"/>
    <col min="13028" max="13028" width="11.5703125" bestFit="1" customWidth="1"/>
    <col min="13029" max="13029" width="13.7109375" customWidth="1"/>
    <col min="13030" max="13030" width="15.7109375" bestFit="1" customWidth="1"/>
    <col min="13031" max="13031" width="52.28515625" bestFit="1" customWidth="1"/>
    <col min="13032" max="13032" width="36.28515625" customWidth="1"/>
    <col min="13033" max="13033" width="14.140625" bestFit="1" customWidth="1"/>
    <col min="13034" max="13034" width="31.5703125" bestFit="1" customWidth="1"/>
    <col min="13035" max="13036" width="13" customWidth="1"/>
    <col min="13037" max="13037" width="18.140625" bestFit="1" customWidth="1"/>
    <col min="13038" max="13038" width="38.140625" bestFit="1" customWidth="1"/>
    <col min="13039" max="13039" width="17.28515625" customWidth="1"/>
    <col min="13040" max="13040" width="10.85546875" bestFit="1" customWidth="1"/>
    <col min="13041" max="13041" width="13.140625" bestFit="1" customWidth="1"/>
    <col min="13042" max="13042" width="11.5703125" bestFit="1" customWidth="1"/>
    <col min="13284" max="13284" width="11.5703125" bestFit="1" customWidth="1"/>
    <col min="13285" max="13285" width="13.7109375" customWidth="1"/>
    <col min="13286" max="13286" width="15.7109375" bestFit="1" customWidth="1"/>
    <col min="13287" max="13287" width="52.28515625" bestFit="1" customWidth="1"/>
    <col min="13288" max="13288" width="36.28515625" customWidth="1"/>
    <col min="13289" max="13289" width="14.140625" bestFit="1" customWidth="1"/>
    <col min="13290" max="13290" width="31.5703125" bestFit="1" customWidth="1"/>
    <col min="13291" max="13292" width="13" customWidth="1"/>
    <col min="13293" max="13293" width="18.140625" bestFit="1" customWidth="1"/>
    <col min="13294" max="13294" width="38.140625" bestFit="1" customWidth="1"/>
    <col min="13295" max="13295" width="17.28515625" customWidth="1"/>
    <col min="13296" max="13296" width="10.85546875" bestFit="1" customWidth="1"/>
    <col min="13297" max="13297" width="13.140625" bestFit="1" customWidth="1"/>
    <col min="13298" max="13298" width="11.5703125" bestFit="1" customWidth="1"/>
    <col min="13540" max="13540" width="11.5703125" bestFit="1" customWidth="1"/>
    <col min="13541" max="13541" width="13.7109375" customWidth="1"/>
    <col min="13542" max="13542" width="15.7109375" bestFit="1" customWidth="1"/>
    <col min="13543" max="13543" width="52.28515625" bestFit="1" customWidth="1"/>
    <col min="13544" max="13544" width="36.28515625" customWidth="1"/>
    <col min="13545" max="13545" width="14.140625" bestFit="1" customWidth="1"/>
    <col min="13546" max="13546" width="31.5703125" bestFit="1" customWidth="1"/>
    <col min="13547" max="13548" width="13" customWidth="1"/>
    <col min="13549" max="13549" width="18.140625" bestFit="1" customWidth="1"/>
    <col min="13550" max="13550" width="38.140625" bestFit="1" customWidth="1"/>
    <col min="13551" max="13551" width="17.28515625" customWidth="1"/>
    <col min="13552" max="13552" width="10.85546875" bestFit="1" customWidth="1"/>
    <col min="13553" max="13553" width="13.140625" bestFit="1" customWidth="1"/>
    <col min="13554" max="13554" width="11.5703125" bestFit="1" customWidth="1"/>
    <col min="13796" max="13796" width="11.5703125" bestFit="1" customWidth="1"/>
    <col min="13797" max="13797" width="13.7109375" customWidth="1"/>
    <col min="13798" max="13798" width="15.7109375" bestFit="1" customWidth="1"/>
    <col min="13799" max="13799" width="52.28515625" bestFit="1" customWidth="1"/>
    <col min="13800" max="13800" width="36.28515625" customWidth="1"/>
    <col min="13801" max="13801" width="14.140625" bestFit="1" customWidth="1"/>
    <col min="13802" max="13802" width="31.5703125" bestFit="1" customWidth="1"/>
    <col min="13803" max="13804" width="13" customWidth="1"/>
    <col min="13805" max="13805" width="18.140625" bestFit="1" customWidth="1"/>
    <col min="13806" max="13806" width="38.140625" bestFit="1" customWidth="1"/>
    <col min="13807" max="13807" width="17.28515625" customWidth="1"/>
    <col min="13808" max="13808" width="10.85546875" bestFit="1" customWidth="1"/>
    <col min="13809" max="13809" width="13.140625" bestFit="1" customWidth="1"/>
    <col min="13810" max="13810" width="11.5703125" bestFit="1" customWidth="1"/>
    <col min="14052" max="14052" width="11.5703125" bestFit="1" customWidth="1"/>
    <col min="14053" max="14053" width="13.7109375" customWidth="1"/>
    <col min="14054" max="14054" width="15.7109375" bestFit="1" customWidth="1"/>
    <col min="14055" max="14055" width="52.28515625" bestFit="1" customWidth="1"/>
    <col min="14056" max="14056" width="36.28515625" customWidth="1"/>
    <col min="14057" max="14057" width="14.140625" bestFit="1" customWidth="1"/>
    <col min="14058" max="14058" width="31.5703125" bestFit="1" customWidth="1"/>
    <col min="14059" max="14060" width="13" customWidth="1"/>
    <col min="14061" max="14061" width="18.140625" bestFit="1" customWidth="1"/>
    <col min="14062" max="14062" width="38.140625" bestFit="1" customWidth="1"/>
    <col min="14063" max="14063" width="17.28515625" customWidth="1"/>
    <col min="14064" max="14064" width="10.85546875" bestFit="1" customWidth="1"/>
    <col min="14065" max="14065" width="13.140625" bestFit="1" customWidth="1"/>
    <col min="14066" max="14066" width="11.5703125" bestFit="1" customWidth="1"/>
    <col min="14308" max="14308" width="11.5703125" bestFit="1" customWidth="1"/>
    <col min="14309" max="14309" width="13.7109375" customWidth="1"/>
    <col min="14310" max="14310" width="15.7109375" bestFit="1" customWidth="1"/>
    <col min="14311" max="14311" width="52.28515625" bestFit="1" customWidth="1"/>
    <col min="14312" max="14312" width="36.28515625" customWidth="1"/>
    <col min="14313" max="14313" width="14.140625" bestFit="1" customWidth="1"/>
    <col min="14314" max="14314" width="31.5703125" bestFit="1" customWidth="1"/>
    <col min="14315" max="14316" width="13" customWidth="1"/>
    <col min="14317" max="14317" width="18.140625" bestFit="1" customWidth="1"/>
    <col min="14318" max="14318" width="38.140625" bestFit="1" customWidth="1"/>
    <col min="14319" max="14319" width="17.28515625" customWidth="1"/>
    <col min="14320" max="14320" width="10.85546875" bestFit="1" customWidth="1"/>
    <col min="14321" max="14321" width="13.140625" bestFit="1" customWidth="1"/>
    <col min="14322" max="14322" width="11.5703125" bestFit="1" customWidth="1"/>
    <col min="14564" max="14564" width="11.5703125" bestFit="1" customWidth="1"/>
    <col min="14565" max="14565" width="13.7109375" customWidth="1"/>
    <col min="14566" max="14566" width="15.7109375" bestFit="1" customWidth="1"/>
    <col min="14567" max="14567" width="52.28515625" bestFit="1" customWidth="1"/>
    <col min="14568" max="14568" width="36.28515625" customWidth="1"/>
    <col min="14569" max="14569" width="14.140625" bestFit="1" customWidth="1"/>
    <col min="14570" max="14570" width="31.5703125" bestFit="1" customWidth="1"/>
    <col min="14571" max="14572" width="13" customWidth="1"/>
    <col min="14573" max="14573" width="18.140625" bestFit="1" customWidth="1"/>
    <col min="14574" max="14574" width="38.140625" bestFit="1" customWidth="1"/>
    <col min="14575" max="14575" width="17.28515625" customWidth="1"/>
    <col min="14576" max="14576" width="10.85546875" bestFit="1" customWidth="1"/>
    <col min="14577" max="14577" width="13.140625" bestFit="1" customWidth="1"/>
    <col min="14578" max="14578" width="11.5703125" bestFit="1" customWidth="1"/>
    <col min="14820" max="14820" width="11.5703125" bestFit="1" customWidth="1"/>
    <col min="14821" max="14821" width="13.7109375" customWidth="1"/>
    <col min="14822" max="14822" width="15.7109375" bestFit="1" customWidth="1"/>
    <col min="14823" max="14823" width="52.28515625" bestFit="1" customWidth="1"/>
    <col min="14824" max="14824" width="36.28515625" customWidth="1"/>
    <col min="14825" max="14825" width="14.140625" bestFit="1" customWidth="1"/>
    <col min="14826" max="14826" width="31.5703125" bestFit="1" customWidth="1"/>
    <col min="14827" max="14828" width="13" customWidth="1"/>
    <col min="14829" max="14829" width="18.140625" bestFit="1" customWidth="1"/>
    <col min="14830" max="14830" width="38.140625" bestFit="1" customWidth="1"/>
    <col min="14831" max="14831" width="17.28515625" customWidth="1"/>
    <col min="14832" max="14832" width="10.85546875" bestFit="1" customWidth="1"/>
    <col min="14833" max="14833" width="13.140625" bestFit="1" customWidth="1"/>
    <col min="14834" max="14834" width="11.5703125" bestFit="1" customWidth="1"/>
    <col min="15076" max="15076" width="11.5703125" bestFit="1" customWidth="1"/>
    <col min="15077" max="15077" width="13.7109375" customWidth="1"/>
    <col min="15078" max="15078" width="15.7109375" bestFit="1" customWidth="1"/>
    <col min="15079" max="15079" width="52.28515625" bestFit="1" customWidth="1"/>
    <col min="15080" max="15080" width="36.28515625" customWidth="1"/>
    <col min="15081" max="15081" width="14.140625" bestFit="1" customWidth="1"/>
    <col min="15082" max="15082" width="31.5703125" bestFit="1" customWidth="1"/>
    <col min="15083" max="15084" width="13" customWidth="1"/>
    <col min="15085" max="15085" width="18.140625" bestFit="1" customWidth="1"/>
    <col min="15086" max="15086" width="38.140625" bestFit="1" customWidth="1"/>
    <col min="15087" max="15087" width="17.28515625" customWidth="1"/>
    <col min="15088" max="15088" width="10.85546875" bestFit="1" customWidth="1"/>
    <col min="15089" max="15089" width="13.140625" bestFit="1" customWidth="1"/>
    <col min="15090" max="15090" width="11.5703125" bestFit="1" customWidth="1"/>
    <col min="15332" max="15332" width="11.5703125" bestFit="1" customWidth="1"/>
    <col min="15333" max="15333" width="13.7109375" customWidth="1"/>
    <col min="15334" max="15334" width="15.7109375" bestFit="1" customWidth="1"/>
    <col min="15335" max="15335" width="52.28515625" bestFit="1" customWidth="1"/>
    <col min="15336" max="15336" width="36.28515625" customWidth="1"/>
    <col min="15337" max="15337" width="14.140625" bestFit="1" customWidth="1"/>
    <col min="15338" max="15338" width="31.5703125" bestFit="1" customWidth="1"/>
    <col min="15339" max="15340" width="13" customWidth="1"/>
    <col min="15341" max="15341" width="18.140625" bestFit="1" customWidth="1"/>
    <col min="15342" max="15342" width="38.140625" bestFit="1" customWidth="1"/>
    <col min="15343" max="15343" width="17.28515625" customWidth="1"/>
    <col min="15344" max="15344" width="10.85546875" bestFit="1" customWidth="1"/>
    <col min="15345" max="15345" width="13.140625" bestFit="1" customWidth="1"/>
    <col min="15346" max="15346" width="11.5703125" bestFit="1" customWidth="1"/>
    <col min="15588" max="15588" width="11.5703125" bestFit="1" customWidth="1"/>
    <col min="15589" max="15589" width="13.7109375" customWidth="1"/>
    <col min="15590" max="15590" width="15.7109375" bestFit="1" customWidth="1"/>
    <col min="15591" max="15591" width="52.28515625" bestFit="1" customWidth="1"/>
    <col min="15592" max="15592" width="36.28515625" customWidth="1"/>
    <col min="15593" max="15593" width="14.140625" bestFit="1" customWidth="1"/>
    <col min="15594" max="15594" width="31.5703125" bestFit="1" customWidth="1"/>
    <col min="15595" max="15596" width="13" customWidth="1"/>
    <col min="15597" max="15597" width="18.140625" bestFit="1" customWidth="1"/>
    <col min="15598" max="15598" width="38.140625" bestFit="1" customWidth="1"/>
    <col min="15599" max="15599" width="17.28515625" customWidth="1"/>
    <col min="15600" max="15600" width="10.85546875" bestFit="1" customWidth="1"/>
    <col min="15601" max="15601" width="13.140625" bestFit="1" customWidth="1"/>
    <col min="15602" max="15602" width="11.5703125" bestFit="1" customWidth="1"/>
    <col min="15844" max="15844" width="11.5703125" bestFit="1" customWidth="1"/>
    <col min="15845" max="15845" width="13.7109375" customWidth="1"/>
    <col min="15846" max="15846" width="15.7109375" bestFit="1" customWidth="1"/>
    <col min="15847" max="15847" width="52.28515625" bestFit="1" customWidth="1"/>
    <col min="15848" max="15848" width="36.28515625" customWidth="1"/>
    <col min="15849" max="15849" width="14.140625" bestFit="1" customWidth="1"/>
    <col min="15850" max="15850" width="31.5703125" bestFit="1" customWidth="1"/>
    <col min="15851" max="15852" width="13" customWidth="1"/>
    <col min="15853" max="15853" width="18.140625" bestFit="1" customWidth="1"/>
    <col min="15854" max="15854" width="38.140625" bestFit="1" customWidth="1"/>
    <col min="15855" max="15855" width="17.28515625" customWidth="1"/>
    <col min="15856" max="15856" width="10.85546875" bestFit="1" customWidth="1"/>
    <col min="15857" max="15857" width="13.140625" bestFit="1" customWidth="1"/>
    <col min="15858" max="15858" width="11.5703125" bestFit="1" customWidth="1"/>
    <col min="16100" max="16100" width="11.5703125" bestFit="1" customWidth="1"/>
    <col min="16101" max="16101" width="13.7109375" customWidth="1"/>
    <col min="16102" max="16102" width="15.7109375" bestFit="1" customWidth="1"/>
    <col min="16103" max="16103" width="52.28515625" bestFit="1" customWidth="1"/>
    <col min="16104" max="16104" width="36.28515625" customWidth="1"/>
    <col min="16105" max="16105" width="14.140625" bestFit="1" customWidth="1"/>
    <col min="16106" max="16106" width="31.5703125" bestFit="1" customWidth="1"/>
    <col min="16107" max="16108" width="13" customWidth="1"/>
    <col min="16109" max="16109" width="18.140625" bestFit="1" customWidth="1"/>
    <col min="16110" max="16110" width="38.140625" bestFit="1" customWidth="1"/>
    <col min="16111" max="16111" width="17.28515625" customWidth="1"/>
    <col min="16112" max="16112" width="10.85546875" bestFit="1" customWidth="1"/>
    <col min="16113" max="16113" width="13.140625" bestFit="1" customWidth="1"/>
    <col min="16114" max="16114" width="11.5703125" bestFit="1" customWidth="1"/>
  </cols>
  <sheetData>
    <row r="1" spans="1:12" x14ac:dyDescent="0.25">
      <c r="C1" s="3"/>
      <c r="D1" s="4"/>
      <c r="F1" s="6"/>
    </row>
    <row r="2" spans="1:12" x14ac:dyDescent="0.25">
      <c r="C2" s="3"/>
      <c r="D2" s="4"/>
      <c r="F2" s="6"/>
    </row>
    <row r="3" spans="1:12" x14ac:dyDescent="0.25">
      <c r="C3" s="3"/>
      <c r="D3" s="4"/>
      <c r="F3" s="6"/>
    </row>
    <row r="4" spans="1:12" x14ac:dyDescent="0.25">
      <c r="C4" s="3"/>
      <c r="D4" s="4"/>
      <c r="F4" s="6"/>
    </row>
    <row r="5" spans="1:12" x14ac:dyDescent="0.25">
      <c r="C5" s="3"/>
      <c r="D5" s="4"/>
      <c r="F5" s="6"/>
    </row>
    <row r="6" spans="1:12" x14ac:dyDescent="0.25">
      <c r="C6" s="3"/>
      <c r="D6" s="4"/>
      <c r="F6" s="6"/>
    </row>
    <row r="7" spans="1:12" x14ac:dyDescent="0.25">
      <c r="C7" s="3"/>
      <c r="D7" s="4"/>
      <c r="F7" s="6"/>
    </row>
    <row r="8" spans="1:12" x14ac:dyDescent="0.25">
      <c r="C8" s="3"/>
      <c r="D8" s="4"/>
      <c r="F8" s="6"/>
    </row>
    <row r="9" spans="1:12" x14ac:dyDescent="0.25">
      <c r="C9" s="3"/>
      <c r="D9" s="4"/>
      <c r="F9" s="6"/>
    </row>
    <row r="10" spans="1:12" x14ac:dyDescent="0.25">
      <c r="C10" s="3"/>
      <c r="D10" s="4"/>
      <c r="F10" s="6"/>
    </row>
    <row r="11" spans="1:12" x14ac:dyDescent="0.25">
      <c r="C11" s="3"/>
      <c r="D11" s="4"/>
      <c r="F11" s="6"/>
    </row>
    <row r="12" spans="1:12" ht="20.25" x14ac:dyDescent="0.25">
      <c r="A12" s="63" t="s">
        <v>1386</v>
      </c>
      <c r="B12" s="63"/>
      <c r="C12" s="63"/>
      <c r="D12" s="63"/>
      <c r="E12" s="63"/>
      <c r="F12" s="63"/>
      <c r="G12" s="63"/>
      <c r="H12" s="63"/>
      <c r="I12" s="63"/>
      <c r="J12" s="63"/>
    </row>
    <row r="13" spans="1:12" ht="18.75" customHeight="1" x14ac:dyDescent="0.25">
      <c r="A13" s="64" t="s">
        <v>1304</v>
      </c>
      <c r="B13" s="64"/>
      <c r="C13" s="64"/>
      <c r="D13" s="64"/>
      <c r="E13" s="64"/>
      <c r="F13" s="64"/>
      <c r="G13" s="64"/>
      <c r="H13" s="64"/>
      <c r="I13" s="64"/>
      <c r="J13" s="64"/>
    </row>
    <row r="14" spans="1:12" ht="18.75" customHeight="1" x14ac:dyDescent="0.25">
      <c r="A14" s="65" t="s">
        <v>0</v>
      </c>
      <c r="B14" s="65"/>
      <c r="C14" s="65"/>
      <c r="D14" s="65"/>
      <c r="E14" s="65"/>
      <c r="F14" s="65"/>
      <c r="G14" s="65"/>
      <c r="H14" s="65"/>
      <c r="I14" s="65"/>
      <c r="J14" s="65"/>
    </row>
    <row r="15" spans="1:12" ht="3.75" customHeight="1" x14ac:dyDescent="0.25"/>
    <row r="16" spans="1:12" s="17" customFormat="1" ht="31.5" x14ac:dyDescent="0.25">
      <c r="A16" s="12" t="s">
        <v>1</v>
      </c>
      <c r="B16" s="13" t="s">
        <v>2</v>
      </c>
      <c r="C16" s="13" t="s">
        <v>3</v>
      </c>
      <c r="D16" s="13" t="s">
        <v>4</v>
      </c>
      <c r="E16" s="13" t="s">
        <v>5</v>
      </c>
      <c r="F16" s="14" t="s">
        <v>6</v>
      </c>
      <c r="G16" s="40" t="s">
        <v>7</v>
      </c>
      <c r="H16" s="15" t="s">
        <v>1385</v>
      </c>
      <c r="I16" s="15" t="s">
        <v>8</v>
      </c>
      <c r="J16" s="13" t="s">
        <v>9</v>
      </c>
      <c r="K16" s="16"/>
      <c r="L16" s="16"/>
    </row>
    <row r="17" spans="1:12" s="34" customFormat="1" ht="18" x14ac:dyDescent="0.25">
      <c r="A17" s="42">
        <v>45261</v>
      </c>
      <c r="B17" s="43" t="s">
        <v>10</v>
      </c>
      <c r="C17" s="44" t="s">
        <v>11</v>
      </c>
      <c r="D17" s="45" t="s">
        <v>12</v>
      </c>
      <c r="E17" s="46">
        <v>2221</v>
      </c>
      <c r="F17" s="47">
        <v>47200</v>
      </c>
      <c r="G17" s="48">
        <v>45261</v>
      </c>
      <c r="H17" s="49">
        <v>0</v>
      </c>
      <c r="I17" s="50">
        <v>47200</v>
      </c>
      <c r="J17" s="50" t="str">
        <f>IF(I17&gt;0,"ATRASADO","")</f>
        <v>ATRASADO</v>
      </c>
      <c r="K17" s="33"/>
      <c r="L17" s="33"/>
    </row>
    <row r="18" spans="1:12" s="34" customFormat="1" ht="18" x14ac:dyDescent="0.25">
      <c r="A18" s="42"/>
      <c r="B18" s="43"/>
      <c r="C18" s="44"/>
      <c r="D18" s="45"/>
      <c r="E18" s="46"/>
      <c r="F18" s="47"/>
      <c r="G18" s="48"/>
      <c r="H18" s="49" t="s">
        <v>1305</v>
      </c>
      <c r="I18" s="50"/>
      <c r="J18" s="50"/>
      <c r="K18" s="33"/>
      <c r="L18" s="33"/>
    </row>
    <row r="19" spans="1:12" s="34" customFormat="1" ht="18" x14ac:dyDescent="0.25">
      <c r="A19" s="42">
        <v>45352</v>
      </c>
      <c r="B19" s="43" t="s">
        <v>13</v>
      </c>
      <c r="C19" s="44" t="s">
        <v>14</v>
      </c>
      <c r="D19" s="45" t="s">
        <v>12</v>
      </c>
      <c r="E19" s="46">
        <v>2221</v>
      </c>
      <c r="F19" s="47">
        <v>29500</v>
      </c>
      <c r="G19" s="48">
        <v>45352</v>
      </c>
      <c r="H19" s="49">
        <v>0</v>
      </c>
      <c r="I19" s="50">
        <v>29500</v>
      </c>
      <c r="J19" s="50" t="str">
        <f>IF(I19&gt;0,"ATRASADO","")</f>
        <v>ATRASADO</v>
      </c>
      <c r="K19" s="33"/>
      <c r="L19" s="33"/>
    </row>
    <row r="20" spans="1:12" s="34" customFormat="1" ht="18" x14ac:dyDescent="0.25">
      <c r="A20" s="42">
        <v>45352</v>
      </c>
      <c r="B20" s="43" t="s">
        <v>15</v>
      </c>
      <c r="C20" s="44" t="s">
        <v>14</v>
      </c>
      <c r="D20" s="45" t="s">
        <v>12</v>
      </c>
      <c r="E20" s="46">
        <v>2221</v>
      </c>
      <c r="F20" s="47">
        <v>29500</v>
      </c>
      <c r="G20" s="48">
        <v>45352</v>
      </c>
      <c r="H20" s="49">
        <v>0</v>
      </c>
      <c r="I20" s="50">
        <v>29500</v>
      </c>
      <c r="J20" s="50" t="str">
        <f>IF(I20&gt;0,"ATRASADO","")</f>
        <v>ATRASADO</v>
      </c>
      <c r="K20" s="33"/>
      <c r="L20" s="33"/>
    </row>
    <row r="21" spans="1:12" s="34" customFormat="1" ht="18" x14ac:dyDescent="0.25">
      <c r="A21" s="42"/>
      <c r="B21" s="43"/>
      <c r="C21" s="44"/>
      <c r="D21" s="45"/>
      <c r="E21" s="46"/>
      <c r="F21" s="47"/>
      <c r="G21" s="48"/>
      <c r="H21" s="49"/>
      <c r="I21" s="50"/>
      <c r="J21" s="50"/>
      <c r="K21" s="33"/>
      <c r="L21" s="33"/>
    </row>
    <row r="22" spans="1:12" s="34" customFormat="1" ht="18" x14ac:dyDescent="0.25">
      <c r="A22" s="42">
        <v>40543</v>
      </c>
      <c r="B22" s="43" t="s">
        <v>16</v>
      </c>
      <c r="C22" s="44" t="s">
        <v>17</v>
      </c>
      <c r="D22" s="45" t="s">
        <v>18</v>
      </c>
      <c r="E22" s="46">
        <v>2671</v>
      </c>
      <c r="F22" s="47">
        <v>5875000</v>
      </c>
      <c r="G22" s="48">
        <v>40543</v>
      </c>
      <c r="H22" s="49">
        <f>IF(F22&gt;0,0,"")</f>
        <v>0</v>
      </c>
      <c r="I22" s="50">
        <v>5875000</v>
      </c>
      <c r="J22" s="50" t="str">
        <f>IF(I22&gt;0,"ATRASADO","")</f>
        <v>ATRASADO</v>
      </c>
      <c r="K22" s="33"/>
      <c r="L22" s="33"/>
    </row>
    <row r="23" spans="1:12" s="34" customFormat="1" ht="18" x14ac:dyDescent="0.25">
      <c r="A23" s="42"/>
      <c r="B23" s="43"/>
      <c r="C23" s="44"/>
      <c r="D23" s="45"/>
      <c r="E23" s="46"/>
      <c r="F23" s="47"/>
      <c r="G23" s="48"/>
      <c r="H23" s="49"/>
      <c r="I23" s="50"/>
      <c r="J23" s="50"/>
      <c r="K23" s="33"/>
      <c r="L23" s="33"/>
    </row>
    <row r="24" spans="1:12" s="34" customFormat="1" ht="18" x14ac:dyDescent="0.25">
      <c r="A24" s="42">
        <v>45413</v>
      </c>
      <c r="B24" s="43" t="s">
        <v>19</v>
      </c>
      <c r="C24" s="44" t="s">
        <v>20</v>
      </c>
      <c r="D24" s="45" t="s">
        <v>21</v>
      </c>
      <c r="E24" s="46">
        <v>2311</v>
      </c>
      <c r="F24" s="47">
        <v>522457.62</v>
      </c>
      <c r="G24" s="48">
        <v>45413</v>
      </c>
      <c r="H24" s="49">
        <v>0</v>
      </c>
      <c r="I24" s="50">
        <v>522457.62</v>
      </c>
      <c r="J24" s="50" t="str">
        <f>IF(I24&gt;0,"ATRASADO","")</f>
        <v>ATRASADO</v>
      </c>
      <c r="K24" s="33"/>
      <c r="L24" s="33"/>
    </row>
    <row r="25" spans="1:12" s="34" customFormat="1" ht="18" x14ac:dyDescent="0.25">
      <c r="A25" s="42"/>
      <c r="B25" s="43"/>
      <c r="C25" s="44"/>
      <c r="D25" s="45"/>
      <c r="E25" s="46"/>
      <c r="F25" s="47"/>
      <c r="G25" s="48"/>
      <c r="H25" s="49"/>
      <c r="I25" s="50"/>
      <c r="J25" s="50"/>
      <c r="K25" s="33"/>
      <c r="L25" s="33"/>
    </row>
    <row r="26" spans="1:12" s="34" customFormat="1" ht="18" x14ac:dyDescent="0.25">
      <c r="A26" s="42">
        <v>45957</v>
      </c>
      <c r="B26" s="43" t="s">
        <v>22</v>
      </c>
      <c r="C26" s="44" t="s">
        <v>23</v>
      </c>
      <c r="D26" s="45" t="s">
        <v>24</v>
      </c>
      <c r="E26" s="46">
        <v>2286</v>
      </c>
      <c r="F26" s="47">
        <v>60180</v>
      </c>
      <c r="G26" s="48">
        <v>45957</v>
      </c>
      <c r="H26" s="49">
        <v>0</v>
      </c>
      <c r="I26" s="50">
        <v>60180</v>
      </c>
      <c r="J26" s="50" t="s">
        <v>25</v>
      </c>
      <c r="K26" s="33"/>
      <c r="L26" s="33"/>
    </row>
    <row r="27" spans="1:12" s="34" customFormat="1" ht="18" x14ac:dyDescent="0.25">
      <c r="A27" s="42"/>
      <c r="B27" s="43"/>
      <c r="C27" s="44"/>
      <c r="D27" s="45"/>
      <c r="E27" s="46"/>
      <c r="F27" s="47"/>
      <c r="G27" s="48"/>
      <c r="H27" s="49"/>
      <c r="I27" s="50"/>
      <c r="J27" s="50"/>
      <c r="K27" s="33"/>
      <c r="L27" s="33"/>
    </row>
    <row r="28" spans="1:12" s="34" customFormat="1" ht="18" x14ac:dyDescent="0.25">
      <c r="A28" s="42">
        <v>45474</v>
      </c>
      <c r="B28" s="43" t="s">
        <v>26</v>
      </c>
      <c r="C28" s="44" t="s">
        <v>27</v>
      </c>
      <c r="D28" s="45" t="s">
        <v>12</v>
      </c>
      <c r="E28" s="46">
        <v>2221</v>
      </c>
      <c r="F28" s="47">
        <v>35400</v>
      </c>
      <c r="G28" s="48">
        <v>45474</v>
      </c>
      <c r="H28" s="49">
        <v>0</v>
      </c>
      <c r="I28" s="50">
        <v>35400</v>
      </c>
      <c r="J28" s="50" t="str">
        <f>IF(I28&gt;0,"ATRASADO","")</f>
        <v>ATRASADO</v>
      </c>
      <c r="K28" s="33"/>
      <c r="L28" s="33"/>
    </row>
    <row r="29" spans="1:12" s="34" customFormat="1" ht="18" x14ac:dyDescent="0.25">
      <c r="A29" s="42">
        <v>45474</v>
      </c>
      <c r="B29" s="43" t="s">
        <v>28</v>
      </c>
      <c r="C29" s="44" t="s">
        <v>27</v>
      </c>
      <c r="D29" s="45" t="s">
        <v>12</v>
      </c>
      <c r="E29" s="46">
        <v>2221</v>
      </c>
      <c r="F29" s="47">
        <v>35400</v>
      </c>
      <c r="G29" s="48">
        <v>45474</v>
      </c>
      <c r="H29" s="49">
        <v>0</v>
      </c>
      <c r="I29" s="50">
        <v>35400</v>
      </c>
      <c r="J29" s="50" t="str">
        <f>IF(I29&gt;0,"ATRASADO","")</f>
        <v>ATRASADO</v>
      </c>
      <c r="K29" s="33"/>
      <c r="L29" s="33"/>
    </row>
    <row r="30" spans="1:12" s="34" customFormat="1" ht="18" x14ac:dyDescent="0.25">
      <c r="A30" s="42">
        <v>45474</v>
      </c>
      <c r="B30" s="43" t="s">
        <v>29</v>
      </c>
      <c r="C30" s="44" t="s">
        <v>27</v>
      </c>
      <c r="D30" s="45" t="s">
        <v>12</v>
      </c>
      <c r="E30" s="46">
        <v>2221</v>
      </c>
      <c r="F30" s="47">
        <v>35400</v>
      </c>
      <c r="G30" s="48">
        <v>45474</v>
      </c>
      <c r="H30" s="49">
        <v>0</v>
      </c>
      <c r="I30" s="50">
        <v>35400</v>
      </c>
      <c r="J30" s="50" t="str">
        <f>IF(I30&gt;0,"ATRASADO","")</f>
        <v>ATRASADO</v>
      </c>
      <c r="K30" s="33"/>
      <c r="L30" s="33"/>
    </row>
    <row r="31" spans="1:12" s="34" customFormat="1" ht="18" x14ac:dyDescent="0.25">
      <c r="A31" s="42">
        <v>45474</v>
      </c>
      <c r="B31" s="43" t="s">
        <v>30</v>
      </c>
      <c r="C31" s="44" t="s">
        <v>27</v>
      </c>
      <c r="D31" s="45" t="s">
        <v>12</v>
      </c>
      <c r="E31" s="46">
        <v>2221</v>
      </c>
      <c r="F31" s="47">
        <v>35400</v>
      </c>
      <c r="G31" s="48">
        <v>45474</v>
      </c>
      <c r="H31" s="49">
        <v>0</v>
      </c>
      <c r="I31" s="50">
        <v>35400</v>
      </c>
      <c r="J31" s="50" t="str">
        <f>IF(I31&gt;0,"ATRASADO","")</f>
        <v>ATRASADO</v>
      </c>
      <c r="K31" s="33"/>
      <c r="L31" s="33"/>
    </row>
    <row r="32" spans="1:12" s="34" customFormat="1" ht="18" x14ac:dyDescent="0.25">
      <c r="A32" s="42"/>
      <c r="B32" s="43"/>
      <c r="C32" s="44"/>
      <c r="D32" s="45"/>
      <c r="E32" s="46"/>
      <c r="F32" s="47"/>
      <c r="G32" s="48"/>
      <c r="H32" s="49"/>
      <c r="I32" s="50"/>
      <c r="J32" s="50"/>
      <c r="K32" s="33"/>
      <c r="L32" s="33"/>
    </row>
    <row r="33" spans="1:12" s="34" customFormat="1" ht="18" x14ac:dyDescent="0.25">
      <c r="A33" s="42">
        <v>46129</v>
      </c>
      <c r="B33" s="43" t="s">
        <v>1306</v>
      </c>
      <c r="C33" s="44" t="s">
        <v>1307</v>
      </c>
      <c r="D33" s="45" t="s">
        <v>1308</v>
      </c>
      <c r="E33" s="46">
        <v>2614</v>
      </c>
      <c r="F33" s="47">
        <v>47624.800000000003</v>
      </c>
      <c r="G33" s="48">
        <v>46129</v>
      </c>
      <c r="H33" s="49">
        <v>0</v>
      </c>
      <c r="I33" s="47">
        <v>47624.800000000003</v>
      </c>
      <c r="J33" s="50" t="s">
        <v>25</v>
      </c>
      <c r="K33" s="33"/>
      <c r="L33" s="33"/>
    </row>
    <row r="34" spans="1:12" s="34" customFormat="1" ht="18" x14ac:dyDescent="0.25">
      <c r="A34" s="42"/>
      <c r="B34" s="43"/>
      <c r="C34" s="44"/>
      <c r="D34" s="45"/>
      <c r="E34" s="46"/>
      <c r="F34" s="47"/>
      <c r="G34" s="48"/>
      <c r="H34" s="49"/>
      <c r="I34" s="50"/>
      <c r="J34" s="50"/>
      <c r="K34" s="33"/>
      <c r="L34" s="33"/>
    </row>
    <row r="35" spans="1:12" s="34" customFormat="1" ht="18" x14ac:dyDescent="0.25">
      <c r="A35" s="42">
        <v>40298</v>
      </c>
      <c r="B35" s="43" t="s">
        <v>31</v>
      </c>
      <c r="C35" s="44" t="s">
        <v>32</v>
      </c>
      <c r="D35" s="45" t="s">
        <v>33</v>
      </c>
      <c r="E35" s="46">
        <v>2254</v>
      </c>
      <c r="F35" s="47">
        <v>57750</v>
      </c>
      <c r="G35" s="48">
        <v>40298</v>
      </c>
      <c r="H35" s="49">
        <f>IF(F35&gt;0,0,"")</f>
        <v>0</v>
      </c>
      <c r="I35" s="50">
        <v>57750</v>
      </c>
      <c r="J35" s="50" t="str">
        <f>IF(I35&gt;0,"ATRASADO","")</f>
        <v>ATRASADO</v>
      </c>
      <c r="K35" s="33"/>
      <c r="L35" s="33"/>
    </row>
    <row r="36" spans="1:12" s="34" customFormat="1" ht="18" x14ac:dyDescent="0.25">
      <c r="A36" s="42">
        <v>40329</v>
      </c>
      <c r="B36" s="43" t="s">
        <v>34</v>
      </c>
      <c r="C36" s="44" t="s">
        <v>32</v>
      </c>
      <c r="D36" s="45" t="s">
        <v>33</v>
      </c>
      <c r="E36" s="46">
        <v>2254</v>
      </c>
      <c r="F36" s="47">
        <v>55000</v>
      </c>
      <c r="G36" s="48">
        <v>40329</v>
      </c>
      <c r="H36" s="49">
        <f>IF(F36&gt;0,0,"")</f>
        <v>0</v>
      </c>
      <c r="I36" s="50">
        <v>55000</v>
      </c>
      <c r="J36" s="50" t="str">
        <f>IF(I36&gt;0,"ATRASADO","")</f>
        <v>ATRASADO</v>
      </c>
      <c r="K36" s="33"/>
      <c r="L36" s="33"/>
    </row>
    <row r="37" spans="1:12" s="34" customFormat="1" ht="18" x14ac:dyDescent="0.25">
      <c r="A37" s="42">
        <v>40359</v>
      </c>
      <c r="B37" s="43" t="s">
        <v>35</v>
      </c>
      <c r="C37" s="44" t="s">
        <v>32</v>
      </c>
      <c r="D37" s="45" t="s">
        <v>33</v>
      </c>
      <c r="E37" s="46">
        <v>2254</v>
      </c>
      <c r="F37" s="47">
        <v>60500</v>
      </c>
      <c r="G37" s="48">
        <v>40359</v>
      </c>
      <c r="H37" s="49">
        <f>IF(F37&gt;0,0,"")</f>
        <v>0</v>
      </c>
      <c r="I37" s="50">
        <v>60500</v>
      </c>
      <c r="J37" s="50" t="str">
        <f>IF(I37&gt;0,"ATRASADO","")</f>
        <v>ATRASADO</v>
      </c>
      <c r="K37" s="33"/>
      <c r="L37" s="33"/>
    </row>
    <row r="38" spans="1:12" s="34" customFormat="1" ht="18" x14ac:dyDescent="0.25">
      <c r="A38" s="42">
        <v>40390</v>
      </c>
      <c r="B38" s="43" t="s">
        <v>36</v>
      </c>
      <c r="C38" s="44" t="s">
        <v>32</v>
      </c>
      <c r="D38" s="45" t="s">
        <v>33</v>
      </c>
      <c r="E38" s="46">
        <v>2254</v>
      </c>
      <c r="F38" s="47">
        <v>22000</v>
      </c>
      <c r="G38" s="48">
        <v>40390</v>
      </c>
      <c r="H38" s="49">
        <f>IF(F38&gt;0,0,"")</f>
        <v>0</v>
      </c>
      <c r="I38" s="50">
        <v>22000</v>
      </c>
      <c r="J38" s="50" t="str">
        <f>IF(I38&gt;0,"ATRASADO","")</f>
        <v>ATRASADO</v>
      </c>
      <c r="K38" s="33"/>
      <c r="L38" s="33"/>
    </row>
    <row r="39" spans="1:12" s="34" customFormat="1" ht="18" x14ac:dyDescent="0.25">
      <c r="A39" s="42"/>
      <c r="B39" s="43"/>
      <c r="C39" s="44"/>
      <c r="D39" s="45"/>
      <c r="E39" s="46"/>
      <c r="F39" s="47"/>
      <c r="G39" s="48"/>
      <c r="H39" s="49"/>
      <c r="I39" s="50"/>
      <c r="J39" s="50"/>
      <c r="K39" s="33"/>
      <c r="L39" s="33"/>
    </row>
    <row r="40" spans="1:12" s="34" customFormat="1" ht="18" x14ac:dyDescent="0.25">
      <c r="A40" s="42">
        <v>44292</v>
      </c>
      <c r="B40" s="43" t="s">
        <v>37</v>
      </c>
      <c r="C40" s="44" t="s">
        <v>38</v>
      </c>
      <c r="D40" s="45" t="s">
        <v>39</v>
      </c>
      <c r="E40" s="46">
        <v>2323</v>
      </c>
      <c r="F40" s="47">
        <v>58233</v>
      </c>
      <c r="G40" s="48">
        <v>44292</v>
      </c>
      <c r="H40" s="49">
        <f>IF(F40&gt;0,0,"")</f>
        <v>0</v>
      </c>
      <c r="I40" s="50">
        <v>58233</v>
      </c>
      <c r="J40" s="50" t="str">
        <f>IF(I40&gt;0,"ATRASADO","")</f>
        <v>ATRASADO</v>
      </c>
      <c r="K40" s="33"/>
      <c r="L40" s="33"/>
    </row>
    <row r="41" spans="1:12" s="34" customFormat="1" ht="18" x14ac:dyDescent="0.25">
      <c r="A41" s="42"/>
      <c r="B41" s="43"/>
      <c r="C41" s="44"/>
      <c r="D41" s="45"/>
      <c r="E41" s="46"/>
      <c r="F41" s="47"/>
      <c r="G41" s="48"/>
      <c r="H41" s="49"/>
      <c r="I41" s="50"/>
      <c r="J41" s="50"/>
      <c r="K41" s="33"/>
      <c r="L41" s="33"/>
    </row>
    <row r="42" spans="1:12" s="34" customFormat="1" ht="18" x14ac:dyDescent="0.25">
      <c r="A42" s="42">
        <v>44208</v>
      </c>
      <c r="B42" s="43" t="s">
        <v>40</v>
      </c>
      <c r="C42" s="44" t="s">
        <v>41</v>
      </c>
      <c r="D42" s="45" t="s">
        <v>12</v>
      </c>
      <c r="E42" s="46">
        <v>2221</v>
      </c>
      <c r="F42" s="47">
        <v>23600</v>
      </c>
      <c r="G42" s="48">
        <v>44208</v>
      </c>
      <c r="H42" s="49">
        <f>IF(F42&gt;0,0,"")</f>
        <v>0</v>
      </c>
      <c r="I42" s="50">
        <v>23600</v>
      </c>
      <c r="J42" s="50" t="str">
        <f>IF(I42&gt;0,"ATRASADO","")</f>
        <v>ATRASADO</v>
      </c>
      <c r="K42" s="33"/>
      <c r="L42" s="33"/>
    </row>
    <row r="43" spans="1:12" s="34" customFormat="1" ht="18" x14ac:dyDescent="0.25">
      <c r="A43" s="42"/>
      <c r="B43" s="43"/>
      <c r="C43" s="44"/>
      <c r="D43" s="45"/>
      <c r="E43" s="46"/>
      <c r="F43" s="47"/>
      <c r="G43" s="48"/>
      <c r="H43" s="49"/>
      <c r="I43" s="50"/>
      <c r="J43" s="50"/>
      <c r="K43" s="33"/>
      <c r="L43" s="33"/>
    </row>
    <row r="44" spans="1:12" s="34" customFormat="1" ht="18" x14ac:dyDescent="0.25">
      <c r="A44" s="42">
        <v>45666</v>
      </c>
      <c r="B44" s="43" t="s">
        <v>42</v>
      </c>
      <c r="C44" s="44" t="s">
        <v>43</v>
      </c>
      <c r="D44" s="45" t="s">
        <v>21</v>
      </c>
      <c r="E44" s="46">
        <v>2311</v>
      </c>
      <c r="F44" s="47">
        <v>4275000</v>
      </c>
      <c r="G44" s="48">
        <v>45666</v>
      </c>
      <c r="H44" s="49">
        <v>0</v>
      </c>
      <c r="I44" s="50">
        <v>4275000</v>
      </c>
      <c r="J44" s="50" t="s">
        <v>25</v>
      </c>
      <c r="K44" s="33"/>
      <c r="L44" s="33"/>
    </row>
    <row r="45" spans="1:12" s="34" customFormat="1" ht="18" x14ac:dyDescent="0.25">
      <c r="A45" s="42">
        <v>45992</v>
      </c>
      <c r="B45" s="43" t="s">
        <v>44</v>
      </c>
      <c r="C45" s="44" t="s">
        <v>43</v>
      </c>
      <c r="D45" s="45" t="s">
        <v>21</v>
      </c>
      <c r="E45" s="46">
        <v>2311</v>
      </c>
      <c r="F45" s="47">
        <v>3937500</v>
      </c>
      <c r="G45" s="48">
        <v>45992</v>
      </c>
      <c r="H45" s="49">
        <v>0</v>
      </c>
      <c r="I45" s="50">
        <v>3937500</v>
      </c>
      <c r="J45" s="50" t="s">
        <v>25</v>
      </c>
      <c r="K45" s="33"/>
      <c r="L45" s="33"/>
    </row>
    <row r="46" spans="1:12" s="34" customFormat="1" ht="18" x14ac:dyDescent="0.25">
      <c r="A46" s="42"/>
      <c r="B46" s="43"/>
      <c r="C46" s="44"/>
      <c r="D46" s="45"/>
      <c r="E46" s="46"/>
      <c r="F46" s="47"/>
      <c r="G46" s="48"/>
      <c r="H46" s="49"/>
      <c r="I46" s="50"/>
      <c r="J46" s="50"/>
      <c r="K46" s="33"/>
      <c r="L46" s="33"/>
    </row>
    <row r="47" spans="1:12" s="34" customFormat="1" ht="18" x14ac:dyDescent="0.25">
      <c r="A47" s="42">
        <v>39987</v>
      </c>
      <c r="B47" s="43" t="s">
        <v>45</v>
      </c>
      <c r="C47" s="44" t="s">
        <v>46</v>
      </c>
      <c r="D47" s="45" t="s">
        <v>47</v>
      </c>
      <c r="E47" s="46">
        <v>2311</v>
      </c>
      <c r="F47" s="47">
        <v>220440</v>
      </c>
      <c r="G47" s="48">
        <v>39987</v>
      </c>
      <c r="H47" s="49">
        <f>IF(F47&gt;0,0,"")</f>
        <v>0</v>
      </c>
      <c r="I47" s="50">
        <v>220440</v>
      </c>
      <c r="J47" s="50" t="str">
        <f>IF(I47&gt;0,"ATRASADO","")</f>
        <v>ATRASADO</v>
      </c>
      <c r="K47" s="33"/>
      <c r="L47" s="33"/>
    </row>
    <row r="48" spans="1:12" s="34" customFormat="1" ht="18" x14ac:dyDescent="0.25">
      <c r="A48" s="42"/>
      <c r="B48" s="43"/>
      <c r="C48" s="44"/>
      <c r="D48" s="45"/>
      <c r="E48" s="46"/>
      <c r="F48" s="47"/>
      <c r="G48" s="48"/>
      <c r="H48" s="49"/>
      <c r="I48" s="50"/>
      <c r="J48" s="50"/>
      <c r="K48" s="33"/>
      <c r="L48" s="33"/>
    </row>
    <row r="49" spans="1:12" s="34" customFormat="1" ht="18" x14ac:dyDescent="0.25">
      <c r="A49" s="42">
        <v>41345</v>
      </c>
      <c r="B49" s="43">
        <v>100000531</v>
      </c>
      <c r="C49" s="44" t="s">
        <v>48</v>
      </c>
      <c r="D49" s="45" t="s">
        <v>49</v>
      </c>
      <c r="E49" s="46">
        <v>2323</v>
      </c>
      <c r="F49" s="47">
        <v>43630.5</v>
      </c>
      <c r="G49" s="48">
        <v>41345</v>
      </c>
      <c r="H49" s="49">
        <f>IF(F49&gt;0,0,"")</f>
        <v>0</v>
      </c>
      <c r="I49" s="50">
        <v>43630.5</v>
      </c>
      <c r="J49" s="50" t="str">
        <f>IF(I49&gt;0,"ATRASADO","")</f>
        <v>ATRASADO</v>
      </c>
      <c r="K49" s="33"/>
      <c r="L49" s="33"/>
    </row>
    <row r="50" spans="1:12" s="34" customFormat="1" ht="18" x14ac:dyDescent="0.25">
      <c r="A50" s="42"/>
      <c r="B50" s="43"/>
      <c r="C50" s="44"/>
      <c r="D50" s="45"/>
      <c r="E50" s="46"/>
      <c r="F50" s="47"/>
      <c r="G50" s="48"/>
      <c r="H50" s="49"/>
      <c r="I50" s="50"/>
      <c r="J50" s="50"/>
      <c r="K50" s="33"/>
      <c r="L50" s="33"/>
    </row>
    <row r="51" spans="1:12" s="34" customFormat="1" ht="18" x14ac:dyDescent="0.25">
      <c r="A51" s="42">
        <v>46017</v>
      </c>
      <c r="B51" s="43" t="s">
        <v>50</v>
      </c>
      <c r="C51" s="44" t="s">
        <v>51</v>
      </c>
      <c r="D51" s="45" t="s">
        <v>52</v>
      </c>
      <c r="E51" s="46">
        <v>2311</v>
      </c>
      <c r="F51" s="47">
        <v>11200000</v>
      </c>
      <c r="G51" s="48">
        <v>46017</v>
      </c>
      <c r="H51" s="49">
        <v>0</v>
      </c>
      <c r="I51" s="50">
        <v>11200000</v>
      </c>
      <c r="J51" s="50" t="s">
        <v>25</v>
      </c>
      <c r="K51" s="33"/>
      <c r="L51" s="33"/>
    </row>
    <row r="52" spans="1:12" s="34" customFormat="1" ht="18" x14ac:dyDescent="0.25">
      <c r="A52" s="42">
        <v>46083</v>
      </c>
      <c r="B52" s="43" t="s">
        <v>53</v>
      </c>
      <c r="C52" s="44" t="s">
        <v>51</v>
      </c>
      <c r="D52" s="45" t="s">
        <v>52</v>
      </c>
      <c r="E52" s="46">
        <v>2311</v>
      </c>
      <c r="F52" s="47">
        <v>10949400</v>
      </c>
      <c r="G52" s="48">
        <v>46083</v>
      </c>
      <c r="H52" s="49">
        <v>0</v>
      </c>
      <c r="I52" s="50">
        <v>10949400</v>
      </c>
      <c r="J52" s="50" t="s">
        <v>25</v>
      </c>
      <c r="K52" s="33"/>
      <c r="L52" s="33"/>
    </row>
    <row r="53" spans="1:12" s="34" customFormat="1" ht="18" x14ac:dyDescent="0.25">
      <c r="A53" s="42">
        <v>46101</v>
      </c>
      <c r="B53" s="43" t="s">
        <v>54</v>
      </c>
      <c r="C53" s="44" t="s">
        <v>51</v>
      </c>
      <c r="D53" s="45" t="s">
        <v>52</v>
      </c>
      <c r="E53" s="46">
        <v>2311</v>
      </c>
      <c r="F53" s="47">
        <v>4950000</v>
      </c>
      <c r="G53" s="48">
        <v>46101</v>
      </c>
      <c r="H53" s="49">
        <v>0</v>
      </c>
      <c r="I53" s="50">
        <v>4950000</v>
      </c>
      <c r="J53" s="50" t="s">
        <v>25</v>
      </c>
      <c r="K53" s="33"/>
      <c r="L53" s="33"/>
    </row>
    <row r="54" spans="1:12" s="34" customFormat="1" ht="18" x14ac:dyDescent="0.25">
      <c r="A54" s="42"/>
      <c r="B54" s="43"/>
      <c r="C54" s="44"/>
      <c r="D54" s="45"/>
      <c r="E54" s="46"/>
      <c r="F54" s="47"/>
      <c r="G54" s="48"/>
      <c r="H54" s="49"/>
      <c r="I54" s="50"/>
      <c r="J54" s="50"/>
      <c r="K54" s="33"/>
      <c r="L54" s="33"/>
    </row>
    <row r="55" spans="1:12" s="34" customFormat="1" ht="18" x14ac:dyDescent="0.25">
      <c r="A55" s="42">
        <v>45352</v>
      </c>
      <c r="B55" s="43" t="s">
        <v>55</v>
      </c>
      <c r="C55" s="44" t="s">
        <v>56</v>
      </c>
      <c r="D55" s="45" t="s">
        <v>21</v>
      </c>
      <c r="E55" s="46">
        <v>2311</v>
      </c>
      <c r="F55" s="47">
        <v>204600</v>
      </c>
      <c r="G55" s="48">
        <v>45384</v>
      </c>
      <c r="H55" s="49">
        <f>IF(F55&gt;0,0,"")</f>
        <v>0</v>
      </c>
      <c r="I55" s="50">
        <v>204600</v>
      </c>
      <c r="J55" s="50" t="str">
        <f>IF(I55&gt;0,"ATRASADO","")</f>
        <v>ATRASADO</v>
      </c>
      <c r="K55" s="33"/>
      <c r="L55" s="33"/>
    </row>
    <row r="56" spans="1:12" s="34" customFormat="1" ht="18" x14ac:dyDescent="0.25">
      <c r="A56" s="42"/>
      <c r="B56" s="43"/>
      <c r="C56" s="44"/>
      <c r="D56" s="45"/>
      <c r="E56" s="46"/>
      <c r="F56" s="47"/>
      <c r="G56" s="48"/>
      <c r="H56" s="49"/>
      <c r="I56" s="50"/>
      <c r="J56" s="50"/>
      <c r="K56" s="33"/>
      <c r="L56" s="33"/>
    </row>
    <row r="57" spans="1:12" s="34" customFormat="1" ht="18" x14ac:dyDescent="0.25">
      <c r="A57" s="42">
        <v>45204</v>
      </c>
      <c r="B57" s="43" t="s">
        <v>57</v>
      </c>
      <c r="C57" s="44" t="s">
        <v>58</v>
      </c>
      <c r="D57" s="45" t="s">
        <v>21</v>
      </c>
      <c r="E57" s="46">
        <v>2311</v>
      </c>
      <c r="F57" s="47">
        <v>395020.51</v>
      </c>
      <c r="G57" s="48">
        <v>45204</v>
      </c>
      <c r="H57" s="49">
        <f>IF(F57&gt;0,0,"")</f>
        <v>0</v>
      </c>
      <c r="I57" s="50">
        <v>395020.51</v>
      </c>
      <c r="J57" s="50" t="str">
        <f>IF(I57&gt;0,"ATRASADO","")</f>
        <v>ATRASADO</v>
      </c>
      <c r="K57" s="33"/>
      <c r="L57" s="33"/>
    </row>
    <row r="58" spans="1:12" s="34" customFormat="1" ht="18" x14ac:dyDescent="0.25">
      <c r="A58" s="42">
        <v>45204</v>
      </c>
      <c r="B58" s="43" t="s">
        <v>59</v>
      </c>
      <c r="C58" s="44" t="s">
        <v>58</v>
      </c>
      <c r="D58" s="45" t="s">
        <v>21</v>
      </c>
      <c r="E58" s="46">
        <v>2311</v>
      </c>
      <c r="F58" s="47">
        <v>216520.2</v>
      </c>
      <c r="G58" s="48">
        <v>45204</v>
      </c>
      <c r="H58" s="49">
        <f>IF(F58&gt;0,0,"")</f>
        <v>0</v>
      </c>
      <c r="I58" s="50">
        <v>216520.2</v>
      </c>
      <c r="J58" s="50" t="str">
        <f>IF(I58&gt;0,"ATRASADO","")</f>
        <v>ATRASADO</v>
      </c>
      <c r="K58" s="33"/>
      <c r="L58" s="33"/>
    </row>
    <row r="59" spans="1:12" s="34" customFormat="1" ht="18" x14ac:dyDescent="0.25">
      <c r="A59" s="42"/>
      <c r="B59" s="43"/>
      <c r="C59" s="44"/>
      <c r="D59" s="45"/>
      <c r="E59" s="46"/>
      <c r="F59" s="47"/>
      <c r="G59" s="48"/>
      <c r="H59" s="49"/>
      <c r="I59" s="50"/>
      <c r="J59" s="50"/>
      <c r="K59" s="33"/>
      <c r="L59" s="33"/>
    </row>
    <row r="60" spans="1:12" s="34" customFormat="1" ht="18" x14ac:dyDescent="0.25">
      <c r="A60" s="42">
        <v>45200</v>
      </c>
      <c r="B60" s="43" t="s">
        <v>60</v>
      </c>
      <c r="C60" s="44" t="s">
        <v>61</v>
      </c>
      <c r="D60" s="45" t="s">
        <v>62</v>
      </c>
      <c r="E60" s="46">
        <v>2332</v>
      </c>
      <c r="F60" s="47">
        <v>1260004</v>
      </c>
      <c r="G60" s="48">
        <v>45200</v>
      </c>
      <c r="H60" s="49">
        <v>0</v>
      </c>
      <c r="I60" s="50">
        <v>1260004</v>
      </c>
      <c r="J60" s="50" t="str">
        <f t="shared" ref="J60:J67" si="0">IF(I60&gt;0,"ATRASADO","")</f>
        <v>ATRASADO</v>
      </c>
      <c r="K60" s="33"/>
      <c r="L60" s="33"/>
    </row>
    <row r="61" spans="1:12" s="34" customFormat="1" ht="18" x14ac:dyDescent="0.25">
      <c r="A61" s="42">
        <v>45231</v>
      </c>
      <c r="B61" s="43" t="s">
        <v>63</v>
      </c>
      <c r="C61" s="44" t="s">
        <v>61</v>
      </c>
      <c r="D61" s="45" t="s">
        <v>62</v>
      </c>
      <c r="E61" s="46">
        <v>2332</v>
      </c>
      <c r="F61" s="47">
        <v>2520008</v>
      </c>
      <c r="G61" s="48">
        <v>45231</v>
      </c>
      <c r="H61" s="49">
        <v>0</v>
      </c>
      <c r="I61" s="50">
        <v>2520008</v>
      </c>
      <c r="J61" s="50" t="str">
        <f t="shared" si="0"/>
        <v>ATRASADO</v>
      </c>
      <c r="K61" s="33"/>
      <c r="L61" s="33"/>
    </row>
    <row r="62" spans="1:12" s="34" customFormat="1" ht="18" x14ac:dyDescent="0.25">
      <c r="A62" s="42" t="s">
        <v>64</v>
      </c>
      <c r="B62" s="43" t="s">
        <v>65</v>
      </c>
      <c r="C62" s="44" t="s">
        <v>61</v>
      </c>
      <c r="D62" s="45" t="s">
        <v>62</v>
      </c>
      <c r="E62" s="46">
        <v>2332</v>
      </c>
      <c r="F62" s="47">
        <v>1638005.2</v>
      </c>
      <c r="G62" s="48" t="s">
        <v>64</v>
      </c>
      <c r="H62" s="49">
        <v>0</v>
      </c>
      <c r="I62" s="50">
        <v>1638005.2</v>
      </c>
      <c r="J62" s="50" t="str">
        <f t="shared" si="0"/>
        <v>ATRASADO</v>
      </c>
      <c r="K62" s="33"/>
      <c r="L62" s="33"/>
    </row>
    <row r="63" spans="1:12" s="34" customFormat="1" ht="18" x14ac:dyDescent="0.25">
      <c r="A63" s="42">
        <v>45293</v>
      </c>
      <c r="B63" s="43" t="s">
        <v>66</v>
      </c>
      <c r="C63" s="44" t="s">
        <v>61</v>
      </c>
      <c r="D63" s="45" t="s">
        <v>62</v>
      </c>
      <c r="E63" s="46">
        <v>2332</v>
      </c>
      <c r="F63" s="47">
        <v>1260004</v>
      </c>
      <c r="G63" s="48">
        <v>45293</v>
      </c>
      <c r="H63" s="49">
        <v>0</v>
      </c>
      <c r="I63" s="50">
        <v>1260004</v>
      </c>
      <c r="J63" s="50" t="str">
        <f t="shared" si="0"/>
        <v>ATRASADO</v>
      </c>
      <c r="K63" s="33"/>
      <c r="L63" s="33"/>
    </row>
    <row r="64" spans="1:12" s="34" customFormat="1" ht="18" x14ac:dyDescent="0.25">
      <c r="A64" s="42">
        <v>45293</v>
      </c>
      <c r="B64" s="43" t="s">
        <v>67</v>
      </c>
      <c r="C64" s="44" t="s">
        <v>61</v>
      </c>
      <c r="D64" s="45" t="s">
        <v>62</v>
      </c>
      <c r="E64" s="46">
        <v>2332</v>
      </c>
      <c r="F64" s="47">
        <v>1512004.8</v>
      </c>
      <c r="G64" s="48">
        <v>45293</v>
      </c>
      <c r="H64" s="49">
        <v>0</v>
      </c>
      <c r="I64" s="50">
        <v>1512004.8</v>
      </c>
      <c r="J64" s="50" t="str">
        <f t="shared" si="0"/>
        <v>ATRASADO</v>
      </c>
      <c r="K64" s="33"/>
      <c r="L64" s="33"/>
    </row>
    <row r="65" spans="1:12" s="34" customFormat="1" ht="18" x14ac:dyDescent="0.25">
      <c r="A65" s="42">
        <v>45296</v>
      </c>
      <c r="B65" s="43" t="s">
        <v>68</v>
      </c>
      <c r="C65" s="44" t="s">
        <v>61</v>
      </c>
      <c r="D65" s="45" t="s">
        <v>62</v>
      </c>
      <c r="E65" s="46">
        <v>2332</v>
      </c>
      <c r="F65" s="47">
        <v>1159203.68</v>
      </c>
      <c r="G65" s="48">
        <v>45296</v>
      </c>
      <c r="H65" s="49">
        <v>0</v>
      </c>
      <c r="I65" s="50">
        <v>1159203.68</v>
      </c>
      <c r="J65" s="50" t="str">
        <f t="shared" si="0"/>
        <v>ATRASADO</v>
      </c>
      <c r="K65" s="33"/>
      <c r="L65" s="33"/>
    </row>
    <row r="66" spans="1:12" s="34" customFormat="1" ht="18" x14ac:dyDescent="0.25">
      <c r="A66" s="42">
        <v>45302</v>
      </c>
      <c r="B66" s="43" t="s">
        <v>69</v>
      </c>
      <c r="C66" s="44" t="s">
        <v>61</v>
      </c>
      <c r="D66" s="45" t="s">
        <v>62</v>
      </c>
      <c r="E66" s="46">
        <v>2332</v>
      </c>
      <c r="F66" s="47">
        <v>982803.12</v>
      </c>
      <c r="G66" s="48">
        <v>45302</v>
      </c>
      <c r="H66" s="49">
        <v>0</v>
      </c>
      <c r="I66" s="50">
        <v>982803.12</v>
      </c>
      <c r="J66" s="50" t="str">
        <f t="shared" si="0"/>
        <v>ATRASADO</v>
      </c>
      <c r="K66" s="33"/>
      <c r="L66" s="33"/>
    </row>
    <row r="67" spans="1:12" s="34" customFormat="1" ht="18" x14ac:dyDescent="0.25">
      <c r="A67" s="42">
        <v>45417</v>
      </c>
      <c r="B67" s="43" t="s">
        <v>70</v>
      </c>
      <c r="C67" s="44" t="s">
        <v>61</v>
      </c>
      <c r="D67" s="45" t="s">
        <v>62</v>
      </c>
      <c r="E67" s="46">
        <v>2332</v>
      </c>
      <c r="F67" s="47">
        <v>453601.44</v>
      </c>
      <c r="G67" s="48">
        <v>45417</v>
      </c>
      <c r="H67" s="49">
        <v>0</v>
      </c>
      <c r="I67" s="50">
        <v>453601.44</v>
      </c>
      <c r="J67" s="50" t="str">
        <f t="shared" si="0"/>
        <v>ATRASADO</v>
      </c>
      <c r="K67" s="33"/>
      <c r="L67" s="33"/>
    </row>
    <row r="68" spans="1:12" s="34" customFormat="1" ht="18" x14ac:dyDescent="0.25">
      <c r="A68" s="42"/>
      <c r="B68" s="43"/>
      <c r="C68" s="44"/>
      <c r="D68" s="45"/>
      <c r="E68" s="46"/>
      <c r="F68" s="47"/>
      <c r="G68" s="48"/>
      <c r="H68" s="49"/>
      <c r="I68" s="50"/>
      <c r="J68" s="50"/>
      <c r="K68" s="33"/>
      <c r="L68" s="33"/>
    </row>
    <row r="69" spans="1:12" s="34" customFormat="1" ht="18" x14ac:dyDescent="0.25">
      <c r="A69" s="42">
        <v>45323</v>
      </c>
      <c r="B69" s="43" t="s">
        <v>71</v>
      </c>
      <c r="C69" s="44" t="s">
        <v>72</v>
      </c>
      <c r="D69" s="45" t="s">
        <v>24</v>
      </c>
      <c r="E69" s="46">
        <v>2286</v>
      </c>
      <c r="F69" s="47">
        <v>52008.5</v>
      </c>
      <c r="G69" s="48">
        <v>44986</v>
      </c>
      <c r="H69" s="49">
        <f>IF(F69&gt;0,0,"")</f>
        <v>0</v>
      </c>
      <c r="I69" s="50">
        <v>52008.5</v>
      </c>
      <c r="J69" s="50" t="str">
        <f>IF(I69&gt;0,"ATRASADO","")</f>
        <v>ATRASADO</v>
      </c>
      <c r="K69" s="33"/>
      <c r="L69" s="33"/>
    </row>
    <row r="70" spans="1:12" s="34" customFormat="1" ht="18" x14ac:dyDescent="0.25">
      <c r="A70" s="42">
        <v>45323</v>
      </c>
      <c r="B70" s="43" t="s">
        <v>73</v>
      </c>
      <c r="C70" s="44" t="s">
        <v>72</v>
      </c>
      <c r="D70" s="45" t="s">
        <v>24</v>
      </c>
      <c r="E70" s="46">
        <v>2286</v>
      </c>
      <c r="F70" s="47">
        <v>39736.5</v>
      </c>
      <c r="G70" s="48">
        <v>44986</v>
      </c>
      <c r="H70" s="49">
        <f>IF(F70&gt;0,0,"")</f>
        <v>0</v>
      </c>
      <c r="I70" s="50">
        <v>39736.5</v>
      </c>
      <c r="J70" s="50" t="str">
        <f>IF(I70&gt;0,"ATRASADO","")</f>
        <v>ATRASADO</v>
      </c>
      <c r="K70" s="33"/>
      <c r="L70" s="33"/>
    </row>
    <row r="71" spans="1:12" s="34" customFormat="1" ht="18" x14ac:dyDescent="0.25">
      <c r="A71" s="42"/>
      <c r="B71" s="43"/>
      <c r="C71" s="44"/>
      <c r="D71" s="45"/>
      <c r="E71" s="46"/>
      <c r="F71" s="47"/>
      <c r="G71" s="48"/>
      <c r="H71" s="49"/>
      <c r="I71" s="50"/>
      <c r="J71" s="50"/>
      <c r="K71" s="33"/>
      <c r="L71" s="33"/>
    </row>
    <row r="72" spans="1:12" s="34" customFormat="1" ht="18" x14ac:dyDescent="0.25">
      <c r="A72" s="42" t="s">
        <v>74</v>
      </c>
      <c r="B72" s="43" t="s">
        <v>75</v>
      </c>
      <c r="C72" s="44" t="s">
        <v>76</v>
      </c>
      <c r="D72" s="45" t="s">
        <v>21</v>
      </c>
      <c r="E72" s="46">
        <v>2311</v>
      </c>
      <c r="F72" s="47">
        <v>227600</v>
      </c>
      <c r="G72" s="48" t="s">
        <v>74</v>
      </c>
      <c r="H72" s="49">
        <f>IF(F72&gt;0,0,"")</f>
        <v>0</v>
      </c>
      <c r="I72" s="50">
        <v>227600</v>
      </c>
      <c r="J72" s="50" t="str">
        <f>IF(I72&gt;0,"ATRASADO","")</f>
        <v>ATRASADO</v>
      </c>
      <c r="K72" s="33"/>
      <c r="L72" s="33"/>
    </row>
    <row r="73" spans="1:12" s="34" customFormat="1" ht="18" x14ac:dyDescent="0.25">
      <c r="A73" s="42">
        <v>45170</v>
      </c>
      <c r="B73" s="43" t="s">
        <v>77</v>
      </c>
      <c r="C73" s="44" t="s">
        <v>76</v>
      </c>
      <c r="D73" s="45" t="s">
        <v>21</v>
      </c>
      <c r="E73" s="46">
        <v>2311</v>
      </c>
      <c r="F73" s="47">
        <v>163564.74</v>
      </c>
      <c r="G73" s="48">
        <v>45170</v>
      </c>
      <c r="H73" s="49">
        <f>IF(F73&gt;0,0,"")</f>
        <v>0</v>
      </c>
      <c r="I73" s="50">
        <v>163564.74</v>
      </c>
      <c r="J73" s="50" t="str">
        <f>IF(I73&gt;0,"ATRASADO","")</f>
        <v>ATRASADO</v>
      </c>
      <c r="K73" s="33"/>
      <c r="L73" s="33"/>
    </row>
    <row r="74" spans="1:12" s="34" customFormat="1" ht="18" x14ac:dyDescent="0.25">
      <c r="A74" s="42">
        <v>45444</v>
      </c>
      <c r="B74" s="43" t="s">
        <v>78</v>
      </c>
      <c r="C74" s="44" t="s">
        <v>76</v>
      </c>
      <c r="D74" s="45" t="s">
        <v>79</v>
      </c>
      <c r="E74" s="46">
        <v>2263</v>
      </c>
      <c r="F74" s="47">
        <v>813918</v>
      </c>
      <c r="G74" s="48">
        <v>45444</v>
      </c>
      <c r="H74" s="49">
        <f>IF(F74&gt;0,0,"")</f>
        <v>0</v>
      </c>
      <c r="I74" s="50">
        <v>813918</v>
      </c>
      <c r="J74" s="50" t="str">
        <f>IF(I74&gt;0,"ATRASADO","")</f>
        <v>ATRASADO</v>
      </c>
      <c r="K74" s="33"/>
      <c r="L74" s="33"/>
    </row>
    <row r="75" spans="1:12" s="34" customFormat="1" ht="18" x14ac:dyDescent="0.25">
      <c r="A75" s="42"/>
      <c r="B75" s="43"/>
      <c r="C75" s="44"/>
      <c r="D75" s="45"/>
      <c r="E75" s="46"/>
      <c r="F75" s="47"/>
      <c r="G75" s="48"/>
      <c r="H75" s="49"/>
      <c r="I75" s="50"/>
      <c r="J75" s="50"/>
      <c r="K75" s="33"/>
      <c r="L75" s="33"/>
    </row>
    <row r="76" spans="1:12" s="34" customFormat="1" ht="18" x14ac:dyDescent="0.25">
      <c r="A76" s="42">
        <v>40633</v>
      </c>
      <c r="B76" s="43">
        <v>127193</v>
      </c>
      <c r="C76" s="44" t="s">
        <v>80</v>
      </c>
      <c r="D76" s="45" t="s">
        <v>81</v>
      </c>
      <c r="E76" s="46">
        <v>2243</v>
      </c>
      <c r="F76" s="47">
        <v>285304.7</v>
      </c>
      <c r="G76" s="48">
        <v>40633</v>
      </c>
      <c r="H76" s="49">
        <f t="shared" ref="H76:H81" si="1">IF(F76&gt;0,0,"")</f>
        <v>0</v>
      </c>
      <c r="I76" s="50">
        <v>285304.7</v>
      </c>
      <c r="J76" s="50" t="str">
        <f t="shared" ref="J76:J81" si="2">IF(I76&gt;0,"ATRASADO","")</f>
        <v>ATRASADO</v>
      </c>
      <c r="K76" s="33"/>
      <c r="L76" s="33"/>
    </row>
    <row r="77" spans="1:12" s="34" customFormat="1" ht="18" x14ac:dyDescent="0.25">
      <c r="A77" s="42">
        <v>40651</v>
      </c>
      <c r="B77" s="43" t="s">
        <v>82</v>
      </c>
      <c r="C77" s="44" t="s">
        <v>80</v>
      </c>
      <c r="D77" s="45" t="s">
        <v>81</v>
      </c>
      <c r="E77" s="46">
        <v>2243</v>
      </c>
      <c r="F77" s="47">
        <v>13273.82</v>
      </c>
      <c r="G77" s="48">
        <v>40651</v>
      </c>
      <c r="H77" s="49">
        <f t="shared" si="1"/>
        <v>0</v>
      </c>
      <c r="I77" s="50">
        <v>13273.82</v>
      </c>
      <c r="J77" s="50" t="str">
        <f t="shared" si="2"/>
        <v>ATRASADO</v>
      </c>
      <c r="K77" s="33"/>
      <c r="L77" s="33"/>
    </row>
    <row r="78" spans="1:12" s="34" customFormat="1" ht="18" x14ac:dyDescent="0.25">
      <c r="A78" s="42">
        <v>40651</v>
      </c>
      <c r="B78" s="43">
        <v>127304</v>
      </c>
      <c r="C78" s="44" t="s">
        <v>80</v>
      </c>
      <c r="D78" s="45" t="s">
        <v>81</v>
      </c>
      <c r="E78" s="46">
        <v>2243</v>
      </c>
      <c r="F78" s="47">
        <v>276101.34000000003</v>
      </c>
      <c r="G78" s="48">
        <v>40651</v>
      </c>
      <c r="H78" s="49">
        <f t="shared" si="1"/>
        <v>0</v>
      </c>
      <c r="I78" s="50">
        <v>276101.34000000003</v>
      </c>
      <c r="J78" s="50" t="str">
        <f t="shared" si="2"/>
        <v>ATRASADO</v>
      </c>
      <c r="K78" s="33"/>
      <c r="L78" s="33"/>
    </row>
    <row r="79" spans="1:12" s="34" customFormat="1" ht="18" x14ac:dyDescent="0.25">
      <c r="A79" s="42">
        <v>40663</v>
      </c>
      <c r="B79" s="43">
        <v>127058</v>
      </c>
      <c r="C79" s="44" t="s">
        <v>80</v>
      </c>
      <c r="D79" s="45" t="s">
        <v>81</v>
      </c>
      <c r="E79" s="46">
        <v>2243</v>
      </c>
      <c r="F79" s="47">
        <v>276101.33</v>
      </c>
      <c r="G79" s="48">
        <v>40663</v>
      </c>
      <c r="H79" s="49">
        <f t="shared" si="1"/>
        <v>0</v>
      </c>
      <c r="I79" s="50">
        <v>276101.33</v>
      </c>
      <c r="J79" s="50" t="str">
        <f t="shared" si="2"/>
        <v>ATRASADO</v>
      </c>
      <c r="K79" s="33"/>
      <c r="L79" s="33"/>
    </row>
    <row r="80" spans="1:12" s="34" customFormat="1" ht="18" x14ac:dyDescent="0.25">
      <c r="A80" s="42">
        <v>40683</v>
      </c>
      <c r="B80" s="43" t="s">
        <v>83</v>
      </c>
      <c r="C80" s="44" t="s">
        <v>80</v>
      </c>
      <c r="D80" s="45" t="s">
        <v>81</v>
      </c>
      <c r="E80" s="46">
        <v>2243</v>
      </c>
      <c r="F80" s="47">
        <f>6624.54+399.99</f>
        <v>7024.53</v>
      </c>
      <c r="G80" s="48">
        <v>40683</v>
      </c>
      <c r="H80" s="49">
        <f t="shared" si="1"/>
        <v>0</v>
      </c>
      <c r="I80" s="50">
        <v>7024.53</v>
      </c>
      <c r="J80" s="50" t="str">
        <f t="shared" si="2"/>
        <v>ATRASADO</v>
      </c>
      <c r="K80" s="33"/>
      <c r="L80" s="33"/>
    </row>
    <row r="81" spans="1:12" s="34" customFormat="1" ht="18" x14ac:dyDescent="0.25">
      <c r="A81" s="42">
        <v>40724</v>
      </c>
      <c r="B81" s="43" t="s">
        <v>84</v>
      </c>
      <c r="C81" s="44" t="s">
        <v>80</v>
      </c>
      <c r="D81" s="45" t="s">
        <v>81</v>
      </c>
      <c r="E81" s="46">
        <v>2243</v>
      </c>
      <c r="F81" s="47">
        <v>1160</v>
      </c>
      <c r="G81" s="48">
        <v>40724</v>
      </c>
      <c r="H81" s="49">
        <f t="shared" si="1"/>
        <v>0</v>
      </c>
      <c r="I81" s="50">
        <v>1160</v>
      </c>
      <c r="J81" s="50" t="str">
        <f t="shared" si="2"/>
        <v>ATRASADO</v>
      </c>
      <c r="K81" s="33"/>
      <c r="L81" s="33"/>
    </row>
    <row r="82" spans="1:12" s="34" customFormat="1" ht="18" x14ac:dyDescent="0.25">
      <c r="A82" s="42"/>
      <c r="B82" s="43"/>
      <c r="C82" s="44"/>
      <c r="D82" s="45"/>
      <c r="E82" s="46"/>
      <c r="F82" s="47"/>
      <c r="G82" s="48"/>
      <c r="H82" s="49"/>
      <c r="I82" s="50"/>
      <c r="J82" s="50"/>
      <c r="K82" s="33"/>
      <c r="L82" s="33"/>
    </row>
    <row r="83" spans="1:12" s="34" customFormat="1" ht="18" x14ac:dyDescent="0.25">
      <c r="A83" s="42">
        <v>42545</v>
      </c>
      <c r="B83" s="43" t="s">
        <v>85</v>
      </c>
      <c r="C83" s="44" t="s">
        <v>86</v>
      </c>
      <c r="D83" s="45" t="s">
        <v>87</v>
      </c>
      <c r="E83" s="46">
        <v>2332</v>
      </c>
      <c r="F83" s="47">
        <v>169235.39</v>
      </c>
      <c r="G83" s="48">
        <v>42545</v>
      </c>
      <c r="H83" s="49">
        <f>IF(F83&gt;0,0,"")</f>
        <v>0</v>
      </c>
      <c r="I83" s="50">
        <v>169235.39</v>
      </c>
      <c r="J83" s="50" t="str">
        <f>IF(I83&gt;0,"ATRASADO","")</f>
        <v>ATRASADO</v>
      </c>
      <c r="K83" s="33"/>
      <c r="L83" s="33"/>
    </row>
    <row r="84" spans="1:12" s="34" customFormat="1" ht="18" x14ac:dyDescent="0.25">
      <c r="A84" s="42">
        <v>42545</v>
      </c>
      <c r="B84" s="43" t="s">
        <v>88</v>
      </c>
      <c r="C84" s="44" t="s">
        <v>86</v>
      </c>
      <c r="D84" s="45" t="s">
        <v>87</v>
      </c>
      <c r="E84" s="46">
        <v>2332</v>
      </c>
      <c r="F84" s="47">
        <v>119551.7</v>
      </c>
      <c r="G84" s="48">
        <v>42545</v>
      </c>
      <c r="H84" s="49">
        <f>IF(F84&gt;0,0,"")</f>
        <v>0</v>
      </c>
      <c r="I84" s="50">
        <v>119551.7</v>
      </c>
      <c r="J84" s="50" t="str">
        <f>IF(I84&gt;0,"ATRASADO","")</f>
        <v>ATRASADO</v>
      </c>
      <c r="K84" s="33"/>
      <c r="L84" s="33"/>
    </row>
    <row r="85" spans="1:12" s="34" customFormat="1" ht="18" x14ac:dyDescent="0.25">
      <c r="A85" s="42"/>
      <c r="B85" s="43"/>
      <c r="C85" s="44"/>
      <c r="D85" s="45"/>
      <c r="E85" s="46"/>
      <c r="F85" s="47"/>
      <c r="G85" s="48"/>
      <c r="H85" s="49"/>
      <c r="I85" s="50"/>
      <c r="J85" s="50"/>
      <c r="K85" s="33"/>
      <c r="L85" s="33"/>
    </row>
    <row r="86" spans="1:12" s="34" customFormat="1" ht="18" x14ac:dyDescent="0.25">
      <c r="A86" s="42">
        <v>43470</v>
      </c>
      <c r="B86" s="43" t="s">
        <v>89</v>
      </c>
      <c r="C86" s="44" t="s">
        <v>90</v>
      </c>
      <c r="D86" s="45" t="s">
        <v>91</v>
      </c>
      <c r="E86" s="46">
        <v>2213</v>
      </c>
      <c r="F86" s="47">
        <v>16972.2</v>
      </c>
      <c r="G86" s="48">
        <v>43470</v>
      </c>
      <c r="H86" s="49">
        <f>IF(F86&gt;0,0,"")</f>
        <v>0</v>
      </c>
      <c r="I86" s="50">
        <v>16972.2</v>
      </c>
      <c r="J86" s="50" t="str">
        <f>IF(I86&gt;0,"ATRASADO","")</f>
        <v>ATRASADO</v>
      </c>
      <c r="K86" s="33"/>
      <c r="L86" s="33"/>
    </row>
    <row r="87" spans="1:12" s="34" customFormat="1" ht="18" x14ac:dyDescent="0.25">
      <c r="A87" s="42">
        <v>43501</v>
      </c>
      <c r="B87" s="43" t="s">
        <v>92</v>
      </c>
      <c r="C87" s="44" t="s">
        <v>90</v>
      </c>
      <c r="D87" s="45" t="s">
        <v>91</v>
      </c>
      <c r="E87" s="46">
        <v>2213</v>
      </c>
      <c r="F87" s="47">
        <v>5945.08</v>
      </c>
      <c r="G87" s="48">
        <v>43501</v>
      </c>
      <c r="H87" s="49">
        <f>IF(F87&gt;0,0,"")</f>
        <v>0</v>
      </c>
      <c r="I87" s="50">
        <v>5945.08</v>
      </c>
      <c r="J87" s="50" t="str">
        <f>IF(I87&gt;0,"ATRASADO","")</f>
        <v>ATRASADO</v>
      </c>
      <c r="K87" s="33"/>
      <c r="L87" s="33"/>
    </row>
    <row r="88" spans="1:12" s="34" customFormat="1" ht="18" x14ac:dyDescent="0.25">
      <c r="A88" s="42">
        <v>43529</v>
      </c>
      <c r="B88" s="43" t="s">
        <v>93</v>
      </c>
      <c r="C88" s="44" t="s">
        <v>90</v>
      </c>
      <c r="D88" s="45" t="s">
        <v>91</v>
      </c>
      <c r="E88" s="46">
        <v>2213</v>
      </c>
      <c r="F88" s="47">
        <v>6224.29</v>
      </c>
      <c r="G88" s="48">
        <v>43529</v>
      </c>
      <c r="H88" s="49">
        <f>IF(F88&gt;0,0,"")</f>
        <v>0</v>
      </c>
      <c r="I88" s="50">
        <v>6224.29</v>
      </c>
      <c r="J88" s="50" t="str">
        <f>IF(I88&gt;0,"ATRASADO","")</f>
        <v>ATRASADO</v>
      </c>
      <c r="K88" s="33"/>
      <c r="L88" s="33"/>
    </row>
    <row r="89" spans="1:12" s="34" customFormat="1" ht="18" x14ac:dyDescent="0.25">
      <c r="A89" s="42">
        <v>43560</v>
      </c>
      <c r="B89" s="43" t="s">
        <v>94</v>
      </c>
      <c r="C89" s="44" t="s">
        <v>90</v>
      </c>
      <c r="D89" s="45" t="s">
        <v>91</v>
      </c>
      <c r="E89" s="46">
        <v>2213</v>
      </c>
      <c r="F89" s="47">
        <v>6001.8</v>
      </c>
      <c r="G89" s="48">
        <v>43560</v>
      </c>
      <c r="H89" s="49">
        <f>IF(F89&gt;0,0,"")</f>
        <v>0</v>
      </c>
      <c r="I89" s="50">
        <v>6001.8</v>
      </c>
      <c r="J89" s="50" t="str">
        <f>IF(I89&gt;0,"ATRASADO","")</f>
        <v>ATRASADO</v>
      </c>
      <c r="K89" s="33"/>
      <c r="L89" s="33"/>
    </row>
    <row r="90" spans="1:12" s="34" customFormat="1" ht="18" x14ac:dyDescent="0.25">
      <c r="A90" s="42"/>
      <c r="B90" s="43"/>
      <c r="C90" s="44"/>
      <c r="D90" s="45"/>
      <c r="E90" s="46"/>
      <c r="F90" s="47"/>
      <c r="G90" s="48"/>
      <c r="H90" s="49"/>
      <c r="I90" s="50"/>
      <c r="J90" s="50"/>
      <c r="K90" s="33"/>
      <c r="L90" s="33"/>
    </row>
    <row r="91" spans="1:12" s="34" customFormat="1" ht="18" x14ac:dyDescent="0.25">
      <c r="A91" s="42">
        <v>40440</v>
      </c>
      <c r="B91" s="43">
        <v>1500892235</v>
      </c>
      <c r="C91" s="44" t="s">
        <v>95</v>
      </c>
      <c r="D91" s="45" t="s">
        <v>96</v>
      </c>
      <c r="E91" s="46">
        <v>2221</v>
      </c>
      <c r="F91" s="47">
        <v>87000</v>
      </c>
      <c r="G91" s="48">
        <v>40440</v>
      </c>
      <c r="H91" s="49">
        <f>IF(F91&gt;0,0,"")</f>
        <v>0</v>
      </c>
      <c r="I91" s="50">
        <v>87000</v>
      </c>
      <c r="J91" s="50" t="str">
        <f>IF(I91&gt;0,"ATRASADO","")</f>
        <v>ATRASADO</v>
      </c>
      <c r="K91" s="33"/>
      <c r="L91" s="33"/>
    </row>
    <row r="92" spans="1:12" s="34" customFormat="1" ht="18" x14ac:dyDescent="0.25">
      <c r="A92" s="42"/>
      <c r="B92" s="43"/>
      <c r="C92" s="44"/>
      <c r="D92" s="45"/>
      <c r="E92" s="46"/>
      <c r="F92" s="47"/>
      <c r="G92" s="48"/>
      <c r="H92" s="49"/>
      <c r="I92" s="50"/>
      <c r="J92" s="50"/>
      <c r="K92" s="33"/>
      <c r="L92" s="33"/>
    </row>
    <row r="93" spans="1:12" s="34" customFormat="1" ht="18" x14ac:dyDescent="0.25">
      <c r="A93" s="42">
        <v>40544</v>
      </c>
      <c r="B93" s="43" t="s">
        <v>97</v>
      </c>
      <c r="C93" s="44" t="s">
        <v>98</v>
      </c>
      <c r="D93" s="45" t="s">
        <v>99</v>
      </c>
      <c r="E93" s="46">
        <v>2251</v>
      </c>
      <c r="F93" s="47">
        <v>41863.230000000003</v>
      </c>
      <c r="G93" s="48">
        <v>40544</v>
      </c>
      <c r="H93" s="49">
        <f>IF(F93&gt;0,0,"")</f>
        <v>0</v>
      </c>
      <c r="I93" s="50">
        <v>41863.230000000003</v>
      </c>
      <c r="J93" s="50" t="str">
        <f>IF(I93&gt;0,"ATRASADO","")</f>
        <v>ATRASADO</v>
      </c>
      <c r="K93" s="33"/>
      <c r="L93" s="33"/>
    </row>
    <row r="94" spans="1:12" s="34" customFormat="1" ht="18" x14ac:dyDescent="0.25">
      <c r="A94" s="42"/>
      <c r="B94" s="43"/>
      <c r="C94" s="44"/>
      <c r="D94" s="45"/>
      <c r="E94" s="46"/>
      <c r="F94" s="47"/>
      <c r="G94" s="48"/>
      <c r="H94" s="49"/>
      <c r="I94" s="50"/>
      <c r="J94" s="50"/>
      <c r="K94" s="33"/>
      <c r="L94" s="33"/>
    </row>
    <row r="95" spans="1:12" s="34" customFormat="1" ht="18" x14ac:dyDescent="0.25">
      <c r="A95" s="1">
        <v>46135</v>
      </c>
      <c r="B95" s="2" t="s">
        <v>660</v>
      </c>
      <c r="C95" s="51" t="s">
        <v>1309</v>
      </c>
      <c r="D95" s="52" t="s">
        <v>1310</v>
      </c>
      <c r="E95" s="53">
        <v>2311</v>
      </c>
      <c r="F95" s="11">
        <v>14600000</v>
      </c>
      <c r="G95" s="1">
        <v>46135</v>
      </c>
      <c r="H95" s="49">
        <v>0</v>
      </c>
      <c r="I95" s="50">
        <v>14600000</v>
      </c>
      <c r="J95" s="50" t="s">
        <v>25</v>
      </c>
      <c r="K95" s="33"/>
      <c r="L95" s="33"/>
    </row>
    <row r="96" spans="1:12" s="34" customFormat="1" ht="18" x14ac:dyDescent="0.25">
      <c r="A96" s="42"/>
      <c r="B96" s="43"/>
      <c r="C96" s="44"/>
      <c r="D96" s="45"/>
      <c r="E96" s="46"/>
      <c r="F96" s="47"/>
      <c r="G96" s="48"/>
      <c r="H96" s="49"/>
      <c r="I96" s="50"/>
      <c r="J96" s="50"/>
      <c r="K96" s="33"/>
      <c r="L96" s="33"/>
    </row>
    <row r="97" spans="1:12" s="34" customFormat="1" ht="18" x14ac:dyDescent="0.25">
      <c r="A97" s="42">
        <v>39955</v>
      </c>
      <c r="B97" s="43" t="s">
        <v>100</v>
      </c>
      <c r="C97" s="44" t="s">
        <v>101</v>
      </c>
      <c r="D97" s="45" t="s">
        <v>47</v>
      </c>
      <c r="E97" s="46">
        <v>2311</v>
      </c>
      <c r="F97" s="47">
        <v>40000</v>
      </c>
      <c r="G97" s="48">
        <v>39955</v>
      </c>
      <c r="H97" s="49">
        <f>IF(F97&gt;0,0,"")</f>
        <v>0</v>
      </c>
      <c r="I97" s="50">
        <v>40000</v>
      </c>
      <c r="J97" s="50" t="str">
        <f>IF(I97&gt;0,"ATRASADO","")</f>
        <v>ATRASADO</v>
      </c>
      <c r="K97" s="33"/>
      <c r="L97" s="33"/>
    </row>
    <row r="98" spans="1:12" s="34" customFormat="1" ht="18" x14ac:dyDescent="0.25">
      <c r="A98" s="42"/>
      <c r="B98" s="43"/>
      <c r="C98" s="44"/>
      <c r="D98" s="45"/>
      <c r="E98" s="46"/>
      <c r="F98" s="47"/>
      <c r="G98" s="48"/>
      <c r="H98" s="49"/>
      <c r="I98" s="50"/>
      <c r="J98" s="50"/>
      <c r="K98" s="33"/>
      <c r="L98" s="33"/>
    </row>
    <row r="99" spans="1:12" s="34" customFormat="1" ht="18" x14ac:dyDescent="0.25">
      <c r="A99" s="42">
        <v>43838</v>
      </c>
      <c r="B99" s="43" t="s">
        <v>102</v>
      </c>
      <c r="C99" s="44" t="s">
        <v>103</v>
      </c>
      <c r="D99" s="45" t="s">
        <v>12</v>
      </c>
      <c r="E99" s="46">
        <v>2221</v>
      </c>
      <c r="F99" s="47">
        <v>23600</v>
      </c>
      <c r="G99" s="48">
        <v>43838</v>
      </c>
      <c r="H99" s="49">
        <f>IF(F99&gt;0,0,"")</f>
        <v>0</v>
      </c>
      <c r="I99" s="50">
        <v>23600</v>
      </c>
      <c r="J99" s="50" t="str">
        <f>IF(I99&gt;0,"ATRASADO","")</f>
        <v>ATRASADO</v>
      </c>
      <c r="K99" s="33"/>
      <c r="L99" s="33"/>
    </row>
    <row r="100" spans="1:12" s="34" customFormat="1" ht="18" x14ac:dyDescent="0.25">
      <c r="A100" s="42"/>
      <c r="B100" s="43"/>
      <c r="C100" s="44"/>
      <c r="D100" s="45"/>
      <c r="E100" s="46"/>
      <c r="F100" s="47"/>
      <c r="G100" s="48"/>
      <c r="H100" s="49"/>
      <c r="I100" s="50"/>
      <c r="J100" s="50"/>
      <c r="K100" s="33"/>
      <c r="L100" s="33"/>
    </row>
    <row r="101" spans="1:12" s="34" customFormat="1" ht="18" x14ac:dyDescent="0.25">
      <c r="A101" s="42">
        <v>44652</v>
      </c>
      <c r="B101" s="43" t="s">
        <v>104</v>
      </c>
      <c r="C101" s="44" t="s">
        <v>105</v>
      </c>
      <c r="D101" s="45" t="s">
        <v>12</v>
      </c>
      <c r="E101" s="46">
        <v>2221</v>
      </c>
      <c r="F101" s="47">
        <v>59000</v>
      </c>
      <c r="G101" s="48">
        <v>44652</v>
      </c>
      <c r="H101" s="49">
        <f>IF(F101&gt;0,0,"")</f>
        <v>0</v>
      </c>
      <c r="I101" s="50">
        <v>59000</v>
      </c>
      <c r="J101" s="50" t="str">
        <f>IF(I101&gt;0,"ATRASADO","")</f>
        <v>ATRASADO</v>
      </c>
      <c r="K101" s="33"/>
      <c r="L101" s="33"/>
    </row>
    <row r="102" spans="1:12" s="34" customFormat="1" ht="18" x14ac:dyDescent="0.25">
      <c r="A102" s="42"/>
      <c r="B102" s="43"/>
      <c r="C102" s="44"/>
      <c r="D102" s="45"/>
      <c r="E102" s="46"/>
      <c r="F102" s="47"/>
      <c r="G102" s="48"/>
      <c r="H102" s="49"/>
      <c r="I102" s="50"/>
      <c r="J102" s="50"/>
      <c r="K102" s="33"/>
      <c r="L102" s="33"/>
    </row>
    <row r="103" spans="1:12" s="34" customFormat="1" ht="18" x14ac:dyDescent="0.25">
      <c r="A103" s="42">
        <v>45413</v>
      </c>
      <c r="B103" s="43" t="s">
        <v>106</v>
      </c>
      <c r="C103" s="44" t="s">
        <v>107</v>
      </c>
      <c r="D103" s="45" t="s">
        <v>12</v>
      </c>
      <c r="E103" s="46">
        <v>2221</v>
      </c>
      <c r="F103" s="47">
        <v>29500</v>
      </c>
      <c r="G103" s="48">
        <v>45413</v>
      </c>
      <c r="H103" s="49">
        <f>IF(F103&gt;0,0,"")</f>
        <v>0</v>
      </c>
      <c r="I103" s="50">
        <v>29500</v>
      </c>
      <c r="J103" s="50" t="str">
        <f>IF(I103&gt;0,"ATRASADO","")</f>
        <v>ATRASADO</v>
      </c>
      <c r="K103" s="33"/>
      <c r="L103" s="33"/>
    </row>
    <row r="104" spans="1:12" s="34" customFormat="1" ht="18" x14ac:dyDescent="0.25">
      <c r="A104" s="42"/>
      <c r="B104" s="43"/>
      <c r="C104" s="44"/>
      <c r="D104" s="45"/>
      <c r="E104" s="46"/>
      <c r="F104" s="47"/>
      <c r="G104" s="48"/>
      <c r="H104" s="49"/>
      <c r="I104" s="50"/>
      <c r="J104" s="50"/>
      <c r="K104" s="33"/>
      <c r="L104" s="33"/>
    </row>
    <row r="105" spans="1:12" s="34" customFormat="1" ht="18" x14ac:dyDescent="0.25">
      <c r="A105" s="42">
        <v>40196</v>
      </c>
      <c r="B105" s="43" t="s">
        <v>53</v>
      </c>
      <c r="C105" s="44" t="s">
        <v>108</v>
      </c>
      <c r="D105" s="45" t="s">
        <v>96</v>
      </c>
      <c r="E105" s="46">
        <v>2221</v>
      </c>
      <c r="F105" s="47">
        <v>20000</v>
      </c>
      <c r="G105" s="48">
        <v>40196</v>
      </c>
      <c r="H105" s="49">
        <f>IF(F105&gt;0,0,"")</f>
        <v>0</v>
      </c>
      <c r="I105" s="50">
        <v>20000</v>
      </c>
      <c r="J105" s="50" t="str">
        <f>IF(I105&gt;0,"ATRASADO","")</f>
        <v>ATRASADO</v>
      </c>
      <c r="K105" s="33"/>
      <c r="L105" s="33"/>
    </row>
    <row r="106" spans="1:12" s="34" customFormat="1" ht="18" x14ac:dyDescent="0.25">
      <c r="A106" s="42"/>
      <c r="B106" s="43"/>
      <c r="C106" s="44"/>
      <c r="D106" s="45"/>
      <c r="E106" s="46"/>
      <c r="F106" s="47"/>
      <c r="G106" s="48"/>
      <c r="H106" s="49"/>
      <c r="I106" s="50"/>
      <c r="J106" s="50"/>
      <c r="K106" s="33"/>
      <c r="L106" s="33"/>
    </row>
    <row r="107" spans="1:12" s="34" customFormat="1" ht="18" x14ac:dyDescent="0.25">
      <c r="A107" s="42">
        <v>41470</v>
      </c>
      <c r="B107" s="43" t="s">
        <v>109</v>
      </c>
      <c r="C107" s="44" t="s">
        <v>110</v>
      </c>
      <c r="D107" s="45" t="s">
        <v>111</v>
      </c>
      <c r="E107" s="46">
        <v>2311</v>
      </c>
      <c r="F107" s="47">
        <v>213626</v>
      </c>
      <c r="G107" s="48">
        <v>41470</v>
      </c>
      <c r="H107" s="49">
        <f>IF(F107&gt;0,0,"")</f>
        <v>0</v>
      </c>
      <c r="I107" s="50">
        <v>213626</v>
      </c>
      <c r="J107" s="50" t="str">
        <f>IF(I107&gt;0,"ATRASADO","")</f>
        <v>ATRASADO</v>
      </c>
      <c r="K107" s="33"/>
      <c r="L107" s="33"/>
    </row>
    <row r="108" spans="1:12" s="34" customFormat="1" ht="18" x14ac:dyDescent="0.25">
      <c r="A108" s="42"/>
      <c r="B108" s="43"/>
      <c r="C108" s="44"/>
      <c r="D108" s="45"/>
      <c r="E108" s="46"/>
      <c r="F108" s="47"/>
      <c r="G108" s="48"/>
      <c r="H108" s="49"/>
      <c r="I108" s="50"/>
      <c r="J108" s="50"/>
      <c r="K108" s="33"/>
      <c r="L108" s="33"/>
    </row>
    <row r="109" spans="1:12" s="34" customFormat="1" ht="18" x14ac:dyDescent="0.25">
      <c r="A109" s="42">
        <v>45293</v>
      </c>
      <c r="B109" s="43" t="s">
        <v>112</v>
      </c>
      <c r="C109" s="44" t="s">
        <v>113</v>
      </c>
      <c r="D109" s="45" t="s">
        <v>114</v>
      </c>
      <c r="E109" s="46">
        <v>2611</v>
      </c>
      <c r="F109" s="47">
        <v>1177640</v>
      </c>
      <c r="G109" s="48">
        <v>45293</v>
      </c>
      <c r="H109" s="49">
        <f>IF(F109&gt;0,0,"")</f>
        <v>0</v>
      </c>
      <c r="I109" s="50">
        <v>1177640</v>
      </c>
      <c r="J109" s="50" t="str">
        <f>IF(I109&gt;0,"ATRASADO","")</f>
        <v>ATRASADO</v>
      </c>
      <c r="K109" s="33"/>
      <c r="L109" s="33"/>
    </row>
    <row r="110" spans="1:12" s="34" customFormat="1" ht="18" x14ac:dyDescent="0.25">
      <c r="A110" s="42">
        <v>45483</v>
      </c>
      <c r="B110" s="43" t="s">
        <v>115</v>
      </c>
      <c r="C110" s="44" t="s">
        <v>113</v>
      </c>
      <c r="D110" s="45" t="s">
        <v>62</v>
      </c>
      <c r="E110" s="46">
        <v>2355</v>
      </c>
      <c r="F110" s="47">
        <v>233640</v>
      </c>
      <c r="G110" s="48">
        <v>45483</v>
      </c>
      <c r="H110" s="49">
        <f>IF(F110&gt;0,0,"")</f>
        <v>0</v>
      </c>
      <c r="I110" s="50">
        <v>233640</v>
      </c>
      <c r="J110" s="50" t="str">
        <f>IF(I110&gt;0,"ATRASADO","")</f>
        <v>ATRASADO</v>
      </c>
      <c r="K110" s="33"/>
      <c r="L110" s="33"/>
    </row>
    <row r="111" spans="1:12" s="34" customFormat="1" ht="18" x14ac:dyDescent="0.25">
      <c r="A111" s="42"/>
      <c r="B111" s="43"/>
      <c r="C111" s="44"/>
      <c r="D111" s="45"/>
      <c r="E111" s="46"/>
      <c r="F111" s="47"/>
      <c r="G111" s="48"/>
      <c r="H111" s="49"/>
      <c r="I111" s="50"/>
      <c r="J111" s="50"/>
      <c r="K111" s="33"/>
      <c r="L111" s="33"/>
    </row>
    <row r="112" spans="1:12" s="34" customFormat="1" ht="18" x14ac:dyDescent="0.25">
      <c r="A112" s="42">
        <v>46118</v>
      </c>
      <c r="B112" s="43" t="s">
        <v>1311</v>
      </c>
      <c r="C112" s="44" t="s">
        <v>1312</v>
      </c>
      <c r="D112" s="45" t="s">
        <v>118</v>
      </c>
      <c r="E112" s="46">
        <v>2218</v>
      </c>
      <c r="F112" s="47">
        <v>7520</v>
      </c>
      <c r="G112" s="48">
        <v>46118</v>
      </c>
      <c r="H112" s="49">
        <f>IF(F112&gt;0,0,"")</f>
        <v>0</v>
      </c>
      <c r="I112" s="50">
        <v>7520</v>
      </c>
      <c r="J112" s="50" t="s">
        <v>25</v>
      </c>
      <c r="K112" s="33"/>
      <c r="L112" s="33"/>
    </row>
    <row r="113" spans="1:12" s="34" customFormat="1" ht="18" x14ac:dyDescent="0.25">
      <c r="A113" s="42"/>
      <c r="B113" s="43"/>
      <c r="C113" s="44"/>
      <c r="D113" s="45"/>
      <c r="E113" s="46"/>
      <c r="F113" s="47"/>
      <c r="G113" s="48"/>
      <c r="H113" s="49"/>
      <c r="I113" s="50"/>
      <c r="J113" s="50"/>
      <c r="K113" s="33"/>
      <c r="L113" s="33"/>
    </row>
    <row r="114" spans="1:12" s="34" customFormat="1" ht="18" x14ac:dyDescent="0.25">
      <c r="A114" s="42">
        <v>45536</v>
      </c>
      <c r="B114" s="43" t="s">
        <v>116</v>
      </c>
      <c r="C114" s="44" t="s">
        <v>117</v>
      </c>
      <c r="D114" s="45" t="s">
        <v>118</v>
      </c>
      <c r="E114" s="46">
        <v>2218</v>
      </c>
      <c r="F114" s="47">
        <v>5000</v>
      </c>
      <c r="G114" s="48">
        <v>45536</v>
      </c>
      <c r="H114" s="49">
        <f t="shared" ref="H114:H119" si="3">IF(F114&gt;0,0,"")</f>
        <v>0</v>
      </c>
      <c r="I114" s="50">
        <v>5000</v>
      </c>
      <c r="J114" s="50" t="str">
        <f t="shared" ref="J114:J119" si="4">IF(I114&gt;0,"ATRASADO","")</f>
        <v>ATRASADO</v>
      </c>
      <c r="K114" s="33"/>
      <c r="L114" s="33"/>
    </row>
    <row r="115" spans="1:12" s="34" customFormat="1" ht="18" x14ac:dyDescent="0.25">
      <c r="A115" s="42">
        <v>45536</v>
      </c>
      <c r="B115" s="43" t="s">
        <v>119</v>
      </c>
      <c r="C115" s="44" t="s">
        <v>117</v>
      </c>
      <c r="D115" s="45" t="s">
        <v>118</v>
      </c>
      <c r="E115" s="46">
        <v>2218</v>
      </c>
      <c r="F115" s="47">
        <v>5000</v>
      </c>
      <c r="G115" s="48">
        <v>45536</v>
      </c>
      <c r="H115" s="49">
        <f t="shared" si="3"/>
        <v>0</v>
      </c>
      <c r="I115" s="50">
        <v>5000</v>
      </c>
      <c r="J115" s="50" t="str">
        <f t="shared" si="4"/>
        <v>ATRASADO</v>
      </c>
      <c r="K115" s="33"/>
      <c r="L115" s="33"/>
    </row>
    <row r="116" spans="1:12" s="34" customFormat="1" ht="18" x14ac:dyDescent="0.25">
      <c r="A116" s="42">
        <v>45546</v>
      </c>
      <c r="B116" s="43" t="s">
        <v>120</v>
      </c>
      <c r="C116" s="44" t="s">
        <v>117</v>
      </c>
      <c r="D116" s="45" t="s">
        <v>118</v>
      </c>
      <c r="E116" s="46">
        <v>2218</v>
      </c>
      <c r="F116" s="47">
        <v>5000</v>
      </c>
      <c r="G116" s="48">
        <v>45546</v>
      </c>
      <c r="H116" s="49">
        <f t="shared" si="3"/>
        <v>0</v>
      </c>
      <c r="I116" s="50">
        <v>5000</v>
      </c>
      <c r="J116" s="50" t="str">
        <f t="shared" si="4"/>
        <v>ATRASADO</v>
      </c>
      <c r="K116" s="33"/>
      <c r="L116" s="33"/>
    </row>
    <row r="117" spans="1:12" s="34" customFormat="1" ht="18" x14ac:dyDescent="0.25">
      <c r="A117" s="42">
        <v>45597</v>
      </c>
      <c r="B117" s="43" t="s">
        <v>121</v>
      </c>
      <c r="C117" s="44" t="s">
        <v>117</v>
      </c>
      <c r="D117" s="45" t="s">
        <v>118</v>
      </c>
      <c r="E117" s="46">
        <v>2218</v>
      </c>
      <c r="F117" s="47">
        <v>5000</v>
      </c>
      <c r="G117" s="48">
        <v>45597</v>
      </c>
      <c r="H117" s="49">
        <f t="shared" si="3"/>
        <v>0</v>
      </c>
      <c r="I117" s="50">
        <v>5000</v>
      </c>
      <c r="J117" s="50" t="str">
        <f t="shared" si="4"/>
        <v>ATRASADO</v>
      </c>
      <c r="K117" s="33"/>
      <c r="L117" s="33"/>
    </row>
    <row r="118" spans="1:12" s="34" customFormat="1" ht="18" x14ac:dyDescent="0.25">
      <c r="A118" s="42">
        <v>45627</v>
      </c>
      <c r="B118" s="43" t="s">
        <v>122</v>
      </c>
      <c r="C118" s="44" t="s">
        <v>117</v>
      </c>
      <c r="D118" s="45" t="s">
        <v>118</v>
      </c>
      <c r="E118" s="46">
        <v>2218</v>
      </c>
      <c r="F118" s="47">
        <v>5000</v>
      </c>
      <c r="G118" s="48">
        <v>45627</v>
      </c>
      <c r="H118" s="49">
        <f t="shared" si="3"/>
        <v>0</v>
      </c>
      <c r="I118" s="50">
        <v>5000</v>
      </c>
      <c r="J118" s="50" t="str">
        <f t="shared" si="4"/>
        <v>ATRASADO</v>
      </c>
      <c r="K118" s="33"/>
      <c r="L118" s="33"/>
    </row>
    <row r="119" spans="1:12" s="34" customFormat="1" ht="18" x14ac:dyDescent="0.25">
      <c r="A119" s="42">
        <v>45635</v>
      </c>
      <c r="B119" s="43" t="s">
        <v>123</v>
      </c>
      <c r="C119" s="44" t="s">
        <v>117</v>
      </c>
      <c r="D119" s="45" t="s">
        <v>118</v>
      </c>
      <c r="E119" s="46">
        <v>2218</v>
      </c>
      <c r="F119" s="47">
        <v>5000</v>
      </c>
      <c r="G119" s="48">
        <v>45635</v>
      </c>
      <c r="H119" s="49">
        <f t="shared" si="3"/>
        <v>0</v>
      </c>
      <c r="I119" s="50">
        <v>5000</v>
      </c>
      <c r="J119" s="50" t="str">
        <f t="shared" si="4"/>
        <v>ATRASADO</v>
      </c>
      <c r="K119" s="33"/>
      <c r="L119" s="33"/>
    </row>
    <row r="120" spans="1:12" s="34" customFormat="1" ht="18" x14ac:dyDescent="0.25">
      <c r="A120" s="42"/>
      <c r="B120" s="43"/>
      <c r="C120" s="44"/>
      <c r="D120" s="45"/>
      <c r="E120" s="46"/>
      <c r="F120" s="47"/>
      <c r="G120" s="48"/>
      <c r="H120" s="49"/>
      <c r="I120" s="50"/>
      <c r="J120" s="50"/>
      <c r="K120" s="33"/>
      <c r="L120" s="33"/>
    </row>
    <row r="121" spans="1:12" s="34" customFormat="1" ht="18" x14ac:dyDescent="0.25">
      <c r="A121" s="42">
        <v>40968</v>
      </c>
      <c r="B121" s="43">
        <v>723870002</v>
      </c>
      <c r="C121" s="44" t="s">
        <v>124</v>
      </c>
      <c r="D121" s="45" t="s">
        <v>118</v>
      </c>
      <c r="E121" s="46">
        <v>2218</v>
      </c>
      <c r="F121" s="47">
        <v>30000</v>
      </c>
      <c r="G121" s="48">
        <v>40968</v>
      </c>
      <c r="H121" s="49">
        <f>IF(F121&gt;0,0,"")</f>
        <v>0</v>
      </c>
      <c r="I121" s="50">
        <v>30000</v>
      </c>
      <c r="J121" s="50" t="str">
        <f>IF(I121&gt;0,"ATRASADO","")</f>
        <v>ATRASADO</v>
      </c>
      <c r="K121" s="33"/>
      <c r="L121" s="33"/>
    </row>
    <row r="122" spans="1:12" s="34" customFormat="1" ht="18" x14ac:dyDescent="0.25">
      <c r="A122" s="42">
        <v>40999</v>
      </c>
      <c r="B122" s="43">
        <v>12310523</v>
      </c>
      <c r="C122" s="44" t="s">
        <v>124</v>
      </c>
      <c r="D122" s="45" t="s">
        <v>118</v>
      </c>
      <c r="E122" s="46">
        <v>2218</v>
      </c>
      <c r="F122" s="47">
        <v>13150</v>
      </c>
      <c r="G122" s="48">
        <v>40999</v>
      </c>
      <c r="H122" s="49">
        <f>IF(F122&gt;0,0,"")</f>
        <v>0</v>
      </c>
      <c r="I122" s="50">
        <v>13150</v>
      </c>
      <c r="J122" s="50" t="str">
        <f>IF(I122&gt;0,"ATRASADO","")</f>
        <v>ATRASADO</v>
      </c>
      <c r="K122" s="33"/>
      <c r="L122" s="33"/>
    </row>
    <row r="123" spans="1:12" s="34" customFormat="1" ht="18" x14ac:dyDescent="0.25">
      <c r="A123" s="42">
        <v>41060</v>
      </c>
      <c r="B123" s="43">
        <v>13319967</v>
      </c>
      <c r="C123" s="44" t="s">
        <v>124</v>
      </c>
      <c r="D123" s="45" t="s">
        <v>118</v>
      </c>
      <c r="E123" s="46">
        <v>2218</v>
      </c>
      <c r="F123" s="47">
        <v>4681</v>
      </c>
      <c r="G123" s="48">
        <v>41060</v>
      </c>
      <c r="H123" s="49">
        <f>IF(F123&gt;0,0,"")</f>
        <v>0</v>
      </c>
      <c r="I123" s="50">
        <v>4681</v>
      </c>
      <c r="J123" s="50" t="str">
        <f>IF(I123&gt;0,"ATRASADO","")</f>
        <v>ATRASADO</v>
      </c>
      <c r="K123" s="33"/>
      <c r="L123" s="33"/>
    </row>
    <row r="124" spans="1:12" s="34" customFormat="1" ht="18" x14ac:dyDescent="0.25">
      <c r="A124" s="42">
        <v>41676</v>
      </c>
      <c r="B124" s="43">
        <v>12145594</v>
      </c>
      <c r="C124" s="44" t="s">
        <v>124</v>
      </c>
      <c r="D124" s="45" t="s">
        <v>118</v>
      </c>
      <c r="E124" s="46">
        <v>2218</v>
      </c>
      <c r="F124" s="47">
        <v>1200</v>
      </c>
      <c r="G124" s="48">
        <v>41676</v>
      </c>
      <c r="H124" s="49">
        <f>IF(F124&gt;0,0,"")</f>
        <v>0</v>
      </c>
      <c r="I124" s="50">
        <v>1200</v>
      </c>
      <c r="J124" s="50" t="str">
        <f>IF(I124&gt;0,"ATRASADO","")</f>
        <v>ATRASADO</v>
      </c>
      <c r="K124" s="33"/>
      <c r="L124" s="33"/>
    </row>
    <row r="125" spans="1:12" s="34" customFormat="1" ht="18" x14ac:dyDescent="0.25">
      <c r="A125" s="42"/>
      <c r="B125" s="43"/>
      <c r="C125" s="44"/>
      <c r="D125" s="45"/>
      <c r="E125" s="46"/>
      <c r="F125" s="47"/>
      <c r="G125" s="48"/>
      <c r="H125" s="49"/>
      <c r="I125" s="50"/>
      <c r="J125" s="50"/>
      <c r="K125" s="33"/>
      <c r="L125" s="33"/>
    </row>
    <row r="126" spans="1:12" s="34" customFormat="1" ht="18" x14ac:dyDescent="0.25">
      <c r="A126" s="42">
        <v>41579</v>
      </c>
      <c r="B126" s="43" t="s">
        <v>125</v>
      </c>
      <c r="C126" s="44" t="s">
        <v>126</v>
      </c>
      <c r="D126" s="45" t="s">
        <v>118</v>
      </c>
      <c r="E126" s="46">
        <v>2218</v>
      </c>
      <c r="F126" s="47">
        <v>3000</v>
      </c>
      <c r="G126" s="48">
        <v>41579</v>
      </c>
      <c r="H126" s="49">
        <f>IF(F126&gt;0,0,"")</f>
        <v>0</v>
      </c>
      <c r="I126" s="50">
        <v>3000</v>
      </c>
      <c r="J126" s="50" t="str">
        <f>IF(I126&gt;0,"ATRASADO","")</f>
        <v>ATRASADO</v>
      </c>
      <c r="K126" s="33"/>
      <c r="L126" s="33"/>
    </row>
    <row r="127" spans="1:12" s="34" customFormat="1" ht="18" x14ac:dyDescent="0.25">
      <c r="A127" s="42">
        <v>41609</v>
      </c>
      <c r="B127" s="43" t="s">
        <v>127</v>
      </c>
      <c r="C127" s="44" t="s">
        <v>126</v>
      </c>
      <c r="D127" s="45" t="s">
        <v>118</v>
      </c>
      <c r="E127" s="46">
        <v>2218</v>
      </c>
      <c r="F127" s="47">
        <v>3000</v>
      </c>
      <c r="G127" s="48">
        <v>41609</v>
      </c>
      <c r="H127" s="49">
        <f>IF(F127&gt;0,0,"")</f>
        <v>0</v>
      </c>
      <c r="I127" s="50">
        <v>3000</v>
      </c>
      <c r="J127" s="50" t="str">
        <f>IF(I127&gt;0,"ATRASADO","")</f>
        <v>ATRASADO</v>
      </c>
      <c r="K127" s="33"/>
      <c r="L127" s="33"/>
    </row>
    <row r="128" spans="1:12" s="34" customFormat="1" ht="18" x14ac:dyDescent="0.25">
      <c r="A128" s="42">
        <v>41684</v>
      </c>
      <c r="B128" s="43" t="s">
        <v>128</v>
      </c>
      <c r="C128" s="44" t="s">
        <v>126</v>
      </c>
      <c r="D128" s="45" t="s">
        <v>118</v>
      </c>
      <c r="E128" s="46">
        <v>2218</v>
      </c>
      <c r="F128" s="47">
        <v>3145</v>
      </c>
      <c r="G128" s="48">
        <v>41684</v>
      </c>
      <c r="H128" s="49">
        <f>IF(F128&gt;0,0,"")</f>
        <v>0</v>
      </c>
      <c r="I128" s="50">
        <v>3145</v>
      </c>
      <c r="J128" s="50" t="str">
        <f>IF(I128&gt;0,"ATRASADO","")</f>
        <v>ATRASADO</v>
      </c>
      <c r="K128" s="33"/>
      <c r="L128" s="33"/>
    </row>
    <row r="129" spans="1:12" s="34" customFormat="1" ht="18" x14ac:dyDescent="0.25">
      <c r="A129" s="42"/>
      <c r="B129" s="43"/>
      <c r="C129" s="44"/>
      <c r="D129" s="45"/>
      <c r="E129" s="46"/>
      <c r="F129" s="47"/>
      <c r="G129" s="48"/>
      <c r="H129" s="49"/>
      <c r="I129" s="50"/>
      <c r="J129" s="50"/>
      <c r="K129" s="33"/>
      <c r="L129" s="33"/>
    </row>
    <row r="130" spans="1:12" s="34" customFormat="1" ht="18" x14ac:dyDescent="0.25">
      <c r="A130" s="42">
        <v>46009</v>
      </c>
      <c r="B130" s="43" t="s">
        <v>129</v>
      </c>
      <c r="C130" s="44" t="s">
        <v>130</v>
      </c>
      <c r="D130" s="45" t="s">
        <v>52</v>
      </c>
      <c r="E130" s="46">
        <v>2311</v>
      </c>
      <c r="F130" s="47">
        <v>1532889</v>
      </c>
      <c r="G130" s="48">
        <v>46009</v>
      </c>
      <c r="H130" s="49">
        <v>0</v>
      </c>
      <c r="I130" s="50">
        <v>1532889</v>
      </c>
      <c r="J130" s="50" t="s">
        <v>25</v>
      </c>
      <c r="K130" s="33"/>
      <c r="L130" s="33"/>
    </row>
    <row r="131" spans="1:12" s="34" customFormat="1" ht="18" x14ac:dyDescent="0.25">
      <c r="A131" s="42"/>
      <c r="B131" s="43"/>
      <c r="C131" s="44"/>
      <c r="D131" s="45"/>
      <c r="E131" s="46"/>
      <c r="F131" s="47"/>
      <c r="G131" s="48"/>
      <c r="H131" s="49"/>
      <c r="I131" s="50"/>
      <c r="J131" s="50"/>
      <c r="K131" s="33"/>
      <c r="L131" s="33"/>
    </row>
    <row r="132" spans="1:12" s="34" customFormat="1" ht="18" x14ac:dyDescent="0.25">
      <c r="A132" s="42" t="s">
        <v>131</v>
      </c>
      <c r="B132" s="43" t="s">
        <v>132</v>
      </c>
      <c r="C132" s="44" t="s">
        <v>133</v>
      </c>
      <c r="D132" s="45" t="s">
        <v>21</v>
      </c>
      <c r="E132" s="46">
        <v>2311</v>
      </c>
      <c r="F132" s="47">
        <v>592760</v>
      </c>
      <c r="G132" s="48" t="s">
        <v>131</v>
      </c>
      <c r="H132" s="49">
        <f>IF(F132&gt;0,0,"")</f>
        <v>0</v>
      </c>
      <c r="I132" s="50">
        <v>592760</v>
      </c>
      <c r="J132" s="50" t="str">
        <f>IF(I132&gt;0,"ATRASADO","")</f>
        <v>ATRASADO</v>
      </c>
      <c r="K132" s="33"/>
      <c r="L132" s="33"/>
    </row>
    <row r="133" spans="1:12" s="34" customFormat="1" ht="18" x14ac:dyDescent="0.25">
      <c r="A133" s="42"/>
      <c r="B133" s="43"/>
      <c r="C133" s="44"/>
      <c r="D133" s="45"/>
      <c r="E133" s="46"/>
      <c r="F133" s="47"/>
      <c r="G133" s="48"/>
      <c r="H133" s="49"/>
      <c r="I133" s="50"/>
      <c r="J133" s="50"/>
      <c r="K133" s="33"/>
      <c r="L133" s="33"/>
    </row>
    <row r="134" spans="1:12" s="34" customFormat="1" ht="18" x14ac:dyDescent="0.25">
      <c r="A134" s="42">
        <v>45505</v>
      </c>
      <c r="B134" s="43" t="s">
        <v>134</v>
      </c>
      <c r="C134" s="44" t="s">
        <v>135</v>
      </c>
      <c r="D134" s="45" t="s">
        <v>136</v>
      </c>
      <c r="E134" s="46">
        <v>2611</v>
      </c>
      <c r="F134" s="47">
        <v>307767.59999999998</v>
      </c>
      <c r="G134" s="48">
        <v>45505</v>
      </c>
      <c r="H134" s="49">
        <f>IF(F134&gt;0,0,"")</f>
        <v>0</v>
      </c>
      <c r="I134" s="50">
        <v>307767.59999999998</v>
      </c>
      <c r="J134" s="50" t="str">
        <f>IF(I134&gt;0,"ATRASADO","")</f>
        <v>ATRASADO</v>
      </c>
      <c r="K134" s="33"/>
      <c r="L134" s="33"/>
    </row>
    <row r="135" spans="1:12" s="34" customFormat="1" ht="18" x14ac:dyDescent="0.25">
      <c r="A135" s="42"/>
      <c r="B135" s="43"/>
      <c r="C135" s="44"/>
      <c r="D135" s="45"/>
      <c r="E135" s="46"/>
      <c r="F135" s="47"/>
      <c r="G135" s="48"/>
      <c r="H135" s="49"/>
      <c r="I135" s="50"/>
      <c r="J135" s="50"/>
      <c r="K135" s="33"/>
      <c r="L135" s="33"/>
    </row>
    <row r="136" spans="1:12" s="34" customFormat="1" ht="18" x14ac:dyDescent="0.25">
      <c r="A136" s="42">
        <v>46142</v>
      </c>
      <c r="B136" s="43" t="s">
        <v>1313</v>
      </c>
      <c r="C136" s="44" t="s">
        <v>1314</v>
      </c>
      <c r="D136" s="45" t="s">
        <v>1315</v>
      </c>
      <c r="E136" s="46">
        <v>2322</v>
      </c>
      <c r="F136" s="54">
        <v>139240</v>
      </c>
      <c r="G136" s="48">
        <v>46142</v>
      </c>
      <c r="H136" s="49">
        <v>0</v>
      </c>
      <c r="I136" s="50">
        <v>139240</v>
      </c>
      <c r="J136" s="50" t="s">
        <v>25</v>
      </c>
      <c r="K136" s="33"/>
      <c r="L136" s="33"/>
    </row>
    <row r="137" spans="1:12" s="34" customFormat="1" ht="18" x14ac:dyDescent="0.25">
      <c r="A137" s="42"/>
      <c r="B137" s="43"/>
      <c r="C137" s="44"/>
      <c r="D137" s="45"/>
      <c r="E137" s="46"/>
      <c r="F137" s="54"/>
      <c r="G137" s="48"/>
      <c r="H137" s="49"/>
      <c r="I137" s="50"/>
      <c r="J137" s="50"/>
      <c r="K137" s="33"/>
      <c r="L137" s="33"/>
    </row>
    <row r="138" spans="1:12" s="34" customFormat="1" ht="18" x14ac:dyDescent="0.25">
      <c r="A138" s="42">
        <v>45413</v>
      </c>
      <c r="B138" s="43" t="s">
        <v>137</v>
      </c>
      <c r="C138" s="44" t="s">
        <v>138</v>
      </c>
      <c r="D138" s="45" t="s">
        <v>139</v>
      </c>
      <c r="E138" s="46">
        <v>2396</v>
      </c>
      <c r="F138" s="47">
        <v>234117.9</v>
      </c>
      <c r="G138" s="48">
        <v>45413</v>
      </c>
      <c r="H138" s="49">
        <f>IF(F138&gt;0,0,"")</f>
        <v>0</v>
      </c>
      <c r="I138" s="50">
        <v>234117.9</v>
      </c>
      <c r="J138" s="50" t="str">
        <f>IF(I138&gt;0,"ATRASADO","")</f>
        <v>ATRASADO</v>
      </c>
      <c r="K138" s="33"/>
      <c r="L138" s="33"/>
    </row>
    <row r="139" spans="1:12" s="34" customFormat="1" ht="18" x14ac:dyDescent="0.25">
      <c r="A139" s="42"/>
      <c r="B139" s="43"/>
      <c r="C139" s="44"/>
      <c r="D139" s="45"/>
      <c r="E139" s="46"/>
      <c r="F139" s="47"/>
      <c r="G139" s="48"/>
      <c r="H139" s="49"/>
      <c r="I139" s="50"/>
      <c r="J139" s="50"/>
      <c r="K139" s="33"/>
      <c r="L139" s="33"/>
    </row>
    <row r="140" spans="1:12" s="34" customFormat="1" ht="18" x14ac:dyDescent="0.25">
      <c r="A140" s="42">
        <v>45118</v>
      </c>
      <c r="B140" s="43" t="s">
        <v>140</v>
      </c>
      <c r="C140" s="44" t="s">
        <v>141</v>
      </c>
      <c r="D140" s="45" t="s">
        <v>96</v>
      </c>
      <c r="E140" s="46">
        <v>2221</v>
      </c>
      <c r="F140" s="47">
        <v>29500</v>
      </c>
      <c r="G140" s="48">
        <v>45118</v>
      </c>
      <c r="H140" s="49">
        <f>IF(F140&gt;0,0,"")</f>
        <v>0</v>
      </c>
      <c r="I140" s="50">
        <v>29500</v>
      </c>
      <c r="J140" s="50" t="str">
        <f>IF(I140&gt;0,"ATRASADO","")</f>
        <v>ATRASADO</v>
      </c>
      <c r="K140" s="33"/>
      <c r="L140" s="33"/>
    </row>
    <row r="141" spans="1:12" s="34" customFormat="1" ht="18" x14ac:dyDescent="0.25">
      <c r="A141" s="42"/>
      <c r="B141" s="43"/>
      <c r="C141" s="44"/>
      <c r="D141" s="45"/>
      <c r="E141" s="46"/>
      <c r="F141" s="47"/>
      <c r="G141" s="48"/>
      <c r="H141" s="49"/>
      <c r="I141" s="50"/>
      <c r="J141" s="50"/>
      <c r="K141" s="33"/>
      <c r="L141" s="33"/>
    </row>
    <row r="142" spans="1:12" s="34" customFormat="1" ht="18" x14ac:dyDescent="0.25">
      <c r="A142" s="42">
        <v>45506</v>
      </c>
      <c r="B142" s="43" t="s">
        <v>134</v>
      </c>
      <c r="C142" s="44" t="s">
        <v>142</v>
      </c>
      <c r="D142" s="45" t="s">
        <v>143</v>
      </c>
      <c r="E142" s="46">
        <v>2242</v>
      </c>
      <c r="F142" s="47">
        <v>2771633.97</v>
      </c>
      <c r="G142" s="48">
        <v>45506</v>
      </c>
      <c r="H142" s="49">
        <v>0</v>
      </c>
      <c r="I142" s="50">
        <v>2771633.97</v>
      </c>
      <c r="J142" s="50" t="str">
        <f t="shared" ref="J142:J149" si="5">IF(I142&gt;0,"ATRASADO","")</f>
        <v>ATRASADO</v>
      </c>
      <c r="K142" s="33"/>
      <c r="L142" s="33"/>
    </row>
    <row r="143" spans="1:12" s="34" customFormat="1" ht="18" x14ac:dyDescent="0.25">
      <c r="A143" s="42">
        <v>45538</v>
      </c>
      <c r="B143" s="43" t="s">
        <v>144</v>
      </c>
      <c r="C143" s="44" t="s">
        <v>142</v>
      </c>
      <c r="D143" s="45" t="s">
        <v>143</v>
      </c>
      <c r="E143" s="46">
        <v>2242</v>
      </c>
      <c r="F143" s="47">
        <v>2771633.97</v>
      </c>
      <c r="G143" s="48">
        <v>45538</v>
      </c>
      <c r="H143" s="49">
        <v>0</v>
      </c>
      <c r="I143" s="50">
        <v>2771633.97</v>
      </c>
      <c r="J143" s="50" t="str">
        <f t="shared" si="5"/>
        <v>ATRASADO</v>
      </c>
      <c r="K143" s="33"/>
      <c r="L143" s="33"/>
    </row>
    <row r="144" spans="1:12" s="34" customFormat="1" ht="18" x14ac:dyDescent="0.25">
      <c r="A144" s="42" t="s">
        <v>145</v>
      </c>
      <c r="B144" s="43" t="s">
        <v>146</v>
      </c>
      <c r="C144" s="44" t="s">
        <v>142</v>
      </c>
      <c r="D144" s="45" t="s">
        <v>143</v>
      </c>
      <c r="E144" s="46">
        <v>2242</v>
      </c>
      <c r="F144" s="47">
        <v>1293429.19</v>
      </c>
      <c r="G144" s="48" t="s">
        <v>145</v>
      </c>
      <c r="H144" s="49">
        <v>0</v>
      </c>
      <c r="I144" s="50">
        <v>1293429.19</v>
      </c>
      <c r="J144" s="50" t="str">
        <f t="shared" si="5"/>
        <v>ATRASADO</v>
      </c>
      <c r="K144" s="33"/>
      <c r="L144" s="33"/>
    </row>
    <row r="145" spans="1:12" s="34" customFormat="1" ht="18" x14ac:dyDescent="0.25">
      <c r="A145" s="42" t="s">
        <v>147</v>
      </c>
      <c r="B145" s="43" t="s">
        <v>112</v>
      </c>
      <c r="C145" s="44" t="s">
        <v>142</v>
      </c>
      <c r="D145" s="45" t="s">
        <v>143</v>
      </c>
      <c r="E145" s="46">
        <v>2242</v>
      </c>
      <c r="F145" s="47">
        <v>1478204.78</v>
      </c>
      <c r="G145" s="48" t="s">
        <v>147</v>
      </c>
      <c r="H145" s="49">
        <v>0</v>
      </c>
      <c r="I145" s="50">
        <v>1478204.78</v>
      </c>
      <c r="J145" s="50" t="str">
        <f t="shared" si="5"/>
        <v>ATRASADO</v>
      </c>
      <c r="K145" s="33"/>
      <c r="L145" s="33"/>
    </row>
    <row r="146" spans="1:12" s="34" customFormat="1" ht="18" x14ac:dyDescent="0.25">
      <c r="A146" s="42">
        <v>45627</v>
      </c>
      <c r="B146" s="43" t="s">
        <v>148</v>
      </c>
      <c r="C146" s="44" t="s">
        <v>142</v>
      </c>
      <c r="D146" s="45" t="s">
        <v>143</v>
      </c>
      <c r="E146" s="46">
        <v>2242</v>
      </c>
      <c r="F146" s="47">
        <v>2771633.97</v>
      </c>
      <c r="G146" s="48">
        <v>45627</v>
      </c>
      <c r="H146" s="49">
        <v>0</v>
      </c>
      <c r="I146" s="50">
        <v>2771633.97</v>
      </c>
      <c r="J146" s="50" t="str">
        <f t="shared" si="5"/>
        <v>ATRASADO</v>
      </c>
      <c r="K146" s="33"/>
      <c r="L146" s="33"/>
    </row>
    <row r="147" spans="1:12" s="34" customFormat="1" ht="18" x14ac:dyDescent="0.25">
      <c r="A147" s="42">
        <v>45628</v>
      </c>
      <c r="B147" s="43" t="s">
        <v>115</v>
      </c>
      <c r="C147" s="44" t="s">
        <v>142</v>
      </c>
      <c r="D147" s="45" t="s">
        <v>143</v>
      </c>
      <c r="E147" s="46">
        <v>2242</v>
      </c>
      <c r="F147" s="47">
        <v>2771633.97</v>
      </c>
      <c r="G147" s="48">
        <v>45628</v>
      </c>
      <c r="H147" s="49">
        <v>0</v>
      </c>
      <c r="I147" s="50">
        <v>2771633.97</v>
      </c>
      <c r="J147" s="50" t="str">
        <f t="shared" si="5"/>
        <v>ATRASADO</v>
      </c>
      <c r="K147" s="33"/>
      <c r="L147" s="33"/>
    </row>
    <row r="148" spans="1:12" s="34" customFormat="1" ht="18" x14ac:dyDescent="0.25">
      <c r="A148" s="42" t="s">
        <v>149</v>
      </c>
      <c r="B148" s="43" t="s">
        <v>150</v>
      </c>
      <c r="C148" s="44" t="s">
        <v>142</v>
      </c>
      <c r="D148" s="45" t="s">
        <v>143</v>
      </c>
      <c r="E148" s="46">
        <v>2242</v>
      </c>
      <c r="F148" s="47">
        <v>1293429.19</v>
      </c>
      <c r="G148" s="48" t="s">
        <v>149</v>
      </c>
      <c r="H148" s="49">
        <v>0</v>
      </c>
      <c r="I148" s="50">
        <v>1293429.19</v>
      </c>
      <c r="J148" s="50" t="str">
        <f t="shared" si="5"/>
        <v>ATRASADO</v>
      </c>
      <c r="K148" s="33"/>
      <c r="L148" s="33"/>
    </row>
    <row r="149" spans="1:12" s="34" customFormat="1" ht="18" x14ac:dyDescent="0.25">
      <c r="A149" s="42" t="s">
        <v>152</v>
      </c>
      <c r="B149" s="43" t="s">
        <v>153</v>
      </c>
      <c r="C149" s="44" t="s">
        <v>142</v>
      </c>
      <c r="D149" s="45" t="s">
        <v>143</v>
      </c>
      <c r="E149" s="46">
        <v>2242</v>
      </c>
      <c r="F149" s="47">
        <v>295640.96000000002</v>
      </c>
      <c r="G149" s="48" t="s">
        <v>152</v>
      </c>
      <c r="H149" s="49">
        <v>0</v>
      </c>
      <c r="I149" s="50">
        <v>295640.96000000002</v>
      </c>
      <c r="J149" s="50" t="str">
        <f t="shared" si="5"/>
        <v>ATRASADO</v>
      </c>
      <c r="K149" s="33"/>
      <c r="L149" s="33"/>
    </row>
    <row r="150" spans="1:12" s="34" customFormat="1" ht="18" x14ac:dyDescent="0.25">
      <c r="A150" s="42">
        <v>45748</v>
      </c>
      <c r="B150" s="43" t="s">
        <v>154</v>
      </c>
      <c r="C150" s="44" t="s">
        <v>142</v>
      </c>
      <c r="D150" s="45" t="s">
        <v>143</v>
      </c>
      <c r="E150" s="46">
        <v>2242</v>
      </c>
      <c r="F150" s="47">
        <v>2374205.85</v>
      </c>
      <c r="G150" s="48">
        <v>45748</v>
      </c>
      <c r="H150" s="49">
        <v>0</v>
      </c>
      <c r="I150" s="50">
        <v>2374205.85</v>
      </c>
      <c r="J150" s="50" t="s">
        <v>25</v>
      </c>
      <c r="K150" s="33"/>
      <c r="L150" s="33"/>
    </row>
    <row r="151" spans="1:12" s="34" customFormat="1" ht="18" x14ac:dyDescent="0.25">
      <c r="A151" s="42">
        <v>45748</v>
      </c>
      <c r="B151" s="43" t="s">
        <v>155</v>
      </c>
      <c r="C151" s="44" t="s">
        <v>142</v>
      </c>
      <c r="D151" s="45" t="s">
        <v>143</v>
      </c>
      <c r="E151" s="46">
        <v>2242</v>
      </c>
      <c r="F151" s="47">
        <v>2374205.84</v>
      </c>
      <c r="G151" s="48">
        <v>45748</v>
      </c>
      <c r="H151" s="49"/>
      <c r="I151" s="50">
        <v>2374205.84</v>
      </c>
      <c r="J151" s="50" t="s">
        <v>25</v>
      </c>
      <c r="K151" s="33"/>
      <c r="L151" s="33"/>
    </row>
    <row r="152" spans="1:12" s="34" customFormat="1" ht="18" x14ac:dyDescent="0.25">
      <c r="A152" s="42"/>
      <c r="B152" s="43"/>
      <c r="C152" s="44"/>
      <c r="D152" s="45"/>
      <c r="E152" s="46"/>
      <c r="F152" s="47"/>
      <c r="G152" s="48"/>
      <c r="H152" s="49"/>
      <c r="I152" s="50"/>
      <c r="J152" s="50"/>
      <c r="K152" s="33"/>
      <c r="L152" s="33"/>
    </row>
    <row r="153" spans="1:12" s="34" customFormat="1" ht="18" x14ac:dyDescent="0.25">
      <c r="A153" s="42">
        <v>40679</v>
      </c>
      <c r="B153" s="43" t="s">
        <v>156</v>
      </c>
      <c r="C153" s="44" t="s">
        <v>157</v>
      </c>
      <c r="D153" s="45" t="s">
        <v>47</v>
      </c>
      <c r="E153" s="46">
        <v>2311</v>
      </c>
      <c r="F153" s="47">
        <v>5340</v>
      </c>
      <c r="G153" s="48">
        <v>40679</v>
      </c>
      <c r="H153" s="49">
        <f t="shared" ref="H153:H165" si="6">IF(F153&gt;0,0,"")</f>
        <v>0</v>
      </c>
      <c r="I153" s="50">
        <v>5340</v>
      </c>
      <c r="J153" s="50" t="str">
        <f t="shared" ref="J153:J165" si="7">IF(I153&gt;0,"ATRASADO","")</f>
        <v>ATRASADO</v>
      </c>
      <c r="K153" s="33"/>
      <c r="L153" s="33"/>
    </row>
    <row r="154" spans="1:12" s="34" customFormat="1" ht="18" x14ac:dyDescent="0.25">
      <c r="A154" s="42">
        <v>40679</v>
      </c>
      <c r="B154" s="43" t="s">
        <v>158</v>
      </c>
      <c r="C154" s="44" t="s">
        <v>157</v>
      </c>
      <c r="D154" s="45" t="s">
        <v>47</v>
      </c>
      <c r="E154" s="46">
        <v>2311</v>
      </c>
      <c r="F154" s="47">
        <v>5340</v>
      </c>
      <c r="G154" s="48">
        <v>40679</v>
      </c>
      <c r="H154" s="49">
        <f t="shared" si="6"/>
        <v>0</v>
      </c>
      <c r="I154" s="50">
        <v>5340</v>
      </c>
      <c r="J154" s="50" t="str">
        <f t="shared" si="7"/>
        <v>ATRASADO</v>
      </c>
      <c r="K154" s="33"/>
      <c r="L154" s="33"/>
    </row>
    <row r="155" spans="1:12" s="34" customFormat="1" ht="18" x14ac:dyDescent="0.25">
      <c r="A155" s="42">
        <v>40679</v>
      </c>
      <c r="B155" s="43" t="s">
        <v>159</v>
      </c>
      <c r="C155" s="44" t="s">
        <v>157</v>
      </c>
      <c r="D155" s="45" t="s">
        <v>47</v>
      </c>
      <c r="E155" s="46">
        <v>2311</v>
      </c>
      <c r="F155" s="47">
        <v>5340</v>
      </c>
      <c r="G155" s="48">
        <v>40679</v>
      </c>
      <c r="H155" s="49">
        <f t="shared" si="6"/>
        <v>0</v>
      </c>
      <c r="I155" s="50">
        <v>5340</v>
      </c>
      <c r="J155" s="50" t="str">
        <f t="shared" si="7"/>
        <v>ATRASADO</v>
      </c>
      <c r="K155" s="33"/>
      <c r="L155" s="33"/>
    </row>
    <row r="156" spans="1:12" s="34" customFormat="1" ht="18" x14ac:dyDescent="0.25">
      <c r="A156" s="42">
        <v>40679</v>
      </c>
      <c r="B156" s="43" t="s">
        <v>160</v>
      </c>
      <c r="C156" s="44" t="s">
        <v>157</v>
      </c>
      <c r="D156" s="45" t="s">
        <v>47</v>
      </c>
      <c r="E156" s="46">
        <v>2311</v>
      </c>
      <c r="F156" s="47">
        <v>5340</v>
      </c>
      <c r="G156" s="48">
        <v>40679</v>
      </c>
      <c r="H156" s="49">
        <f t="shared" si="6"/>
        <v>0</v>
      </c>
      <c r="I156" s="50">
        <v>5340</v>
      </c>
      <c r="J156" s="50" t="str">
        <f t="shared" si="7"/>
        <v>ATRASADO</v>
      </c>
      <c r="K156" s="33"/>
      <c r="L156" s="33"/>
    </row>
    <row r="157" spans="1:12" s="34" customFormat="1" ht="18" x14ac:dyDescent="0.25">
      <c r="A157" s="42">
        <v>40679</v>
      </c>
      <c r="B157" s="43" t="s">
        <v>161</v>
      </c>
      <c r="C157" s="44" t="s">
        <v>157</v>
      </c>
      <c r="D157" s="45" t="s">
        <v>47</v>
      </c>
      <c r="E157" s="46">
        <v>2311</v>
      </c>
      <c r="F157" s="47">
        <v>5550</v>
      </c>
      <c r="G157" s="48">
        <v>40679</v>
      </c>
      <c r="H157" s="49">
        <f t="shared" si="6"/>
        <v>0</v>
      </c>
      <c r="I157" s="50">
        <v>5550</v>
      </c>
      <c r="J157" s="50" t="str">
        <f t="shared" si="7"/>
        <v>ATRASADO</v>
      </c>
      <c r="K157" s="33"/>
      <c r="L157" s="33"/>
    </row>
    <row r="158" spans="1:12" s="34" customFormat="1" ht="18" x14ac:dyDescent="0.25">
      <c r="A158" s="42">
        <v>40809</v>
      </c>
      <c r="B158" s="43" t="s">
        <v>162</v>
      </c>
      <c r="C158" s="44" t="s">
        <v>157</v>
      </c>
      <c r="D158" s="45" t="s">
        <v>47</v>
      </c>
      <c r="E158" s="46">
        <v>2311</v>
      </c>
      <c r="F158" s="47">
        <v>5250</v>
      </c>
      <c r="G158" s="48">
        <v>40809</v>
      </c>
      <c r="H158" s="49">
        <f t="shared" si="6"/>
        <v>0</v>
      </c>
      <c r="I158" s="50">
        <v>5250</v>
      </c>
      <c r="J158" s="50" t="str">
        <f t="shared" si="7"/>
        <v>ATRASADO</v>
      </c>
      <c r="K158" s="33"/>
      <c r="L158" s="33"/>
    </row>
    <row r="159" spans="1:12" s="34" customFormat="1" ht="18" x14ac:dyDescent="0.25">
      <c r="A159" s="42">
        <v>40809</v>
      </c>
      <c r="B159" s="43" t="s">
        <v>163</v>
      </c>
      <c r="C159" s="44" t="s">
        <v>157</v>
      </c>
      <c r="D159" s="45" t="s">
        <v>47</v>
      </c>
      <c r="E159" s="46">
        <v>2311</v>
      </c>
      <c r="F159" s="47">
        <v>5250</v>
      </c>
      <c r="G159" s="48">
        <v>40809</v>
      </c>
      <c r="H159" s="49">
        <f t="shared" si="6"/>
        <v>0</v>
      </c>
      <c r="I159" s="50">
        <v>5250</v>
      </c>
      <c r="J159" s="50" t="str">
        <f t="shared" si="7"/>
        <v>ATRASADO</v>
      </c>
      <c r="K159" s="33"/>
      <c r="L159" s="33"/>
    </row>
    <row r="160" spans="1:12" s="34" customFormat="1" ht="18" x14ac:dyDescent="0.25">
      <c r="A160" s="42">
        <v>40809</v>
      </c>
      <c r="B160" s="43" t="s">
        <v>164</v>
      </c>
      <c r="C160" s="44" t="s">
        <v>157</v>
      </c>
      <c r="D160" s="45" t="s">
        <v>47</v>
      </c>
      <c r="E160" s="46">
        <v>2311</v>
      </c>
      <c r="F160" s="47">
        <v>5250</v>
      </c>
      <c r="G160" s="48">
        <v>40809</v>
      </c>
      <c r="H160" s="49">
        <f t="shared" si="6"/>
        <v>0</v>
      </c>
      <c r="I160" s="50">
        <v>5250</v>
      </c>
      <c r="J160" s="50" t="str">
        <f t="shared" si="7"/>
        <v>ATRASADO</v>
      </c>
      <c r="K160" s="33"/>
      <c r="L160" s="33"/>
    </row>
    <row r="161" spans="1:12" s="34" customFormat="1" ht="18" x14ac:dyDescent="0.25">
      <c r="A161" s="42">
        <v>40809</v>
      </c>
      <c r="B161" s="43" t="s">
        <v>165</v>
      </c>
      <c r="C161" s="44" t="s">
        <v>157</v>
      </c>
      <c r="D161" s="45" t="s">
        <v>47</v>
      </c>
      <c r="E161" s="46">
        <v>2311</v>
      </c>
      <c r="F161" s="47">
        <v>5250</v>
      </c>
      <c r="G161" s="48">
        <v>40809</v>
      </c>
      <c r="H161" s="49">
        <f t="shared" si="6"/>
        <v>0</v>
      </c>
      <c r="I161" s="50">
        <v>5250</v>
      </c>
      <c r="J161" s="50" t="str">
        <f t="shared" si="7"/>
        <v>ATRASADO</v>
      </c>
      <c r="K161" s="33"/>
      <c r="L161" s="33"/>
    </row>
    <row r="162" spans="1:12" s="34" customFormat="1" ht="18" x14ac:dyDescent="0.25">
      <c r="A162" s="42">
        <v>40833</v>
      </c>
      <c r="B162" s="43" t="s">
        <v>166</v>
      </c>
      <c r="C162" s="44" t="s">
        <v>157</v>
      </c>
      <c r="D162" s="45" t="s">
        <v>47</v>
      </c>
      <c r="E162" s="46">
        <v>2311</v>
      </c>
      <c r="F162" s="47">
        <v>5250</v>
      </c>
      <c r="G162" s="48">
        <v>40833</v>
      </c>
      <c r="H162" s="49">
        <f t="shared" si="6"/>
        <v>0</v>
      </c>
      <c r="I162" s="50">
        <v>5250</v>
      </c>
      <c r="J162" s="50" t="str">
        <f t="shared" si="7"/>
        <v>ATRASADO</v>
      </c>
      <c r="K162" s="33"/>
      <c r="L162" s="33"/>
    </row>
    <row r="163" spans="1:12" s="34" customFormat="1" ht="18" x14ac:dyDescent="0.25">
      <c r="A163" s="42">
        <v>40833</v>
      </c>
      <c r="B163" s="43" t="s">
        <v>167</v>
      </c>
      <c r="C163" s="44" t="s">
        <v>157</v>
      </c>
      <c r="D163" s="45" t="s">
        <v>47</v>
      </c>
      <c r="E163" s="46">
        <v>2311</v>
      </c>
      <c r="F163" s="47">
        <v>5250</v>
      </c>
      <c r="G163" s="48">
        <v>40833</v>
      </c>
      <c r="H163" s="49">
        <f t="shared" si="6"/>
        <v>0</v>
      </c>
      <c r="I163" s="50">
        <v>5250</v>
      </c>
      <c r="J163" s="50" t="str">
        <f t="shared" si="7"/>
        <v>ATRASADO</v>
      </c>
      <c r="K163" s="33"/>
      <c r="L163" s="33"/>
    </row>
    <row r="164" spans="1:12" s="34" customFormat="1" ht="18" x14ac:dyDescent="0.25">
      <c r="A164" s="42">
        <v>40833</v>
      </c>
      <c r="B164" s="43" t="s">
        <v>168</v>
      </c>
      <c r="C164" s="44" t="s">
        <v>157</v>
      </c>
      <c r="D164" s="45" t="s">
        <v>47</v>
      </c>
      <c r="E164" s="46">
        <v>2311</v>
      </c>
      <c r="F164" s="47">
        <v>4200</v>
      </c>
      <c r="G164" s="48">
        <v>40833</v>
      </c>
      <c r="H164" s="49">
        <f t="shared" si="6"/>
        <v>0</v>
      </c>
      <c r="I164" s="50">
        <v>4200</v>
      </c>
      <c r="J164" s="50" t="str">
        <f t="shared" si="7"/>
        <v>ATRASADO</v>
      </c>
      <c r="K164" s="33"/>
      <c r="L164" s="33"/>
    </row>
    <row r="165" spans="1:12" s="34" customFormat="1" ht="18" x14ac:dyDescent="0.25">
      <c r="A165" s="42">
        <v>40833</v>
      </c>
      <c r="B165" s="43" t="s">
        <v>169</v>
      </c>
      <c r="C165" s="44" t="s">
        <v>157</v>
      </c>
      <c r="D165" s="45" t="s">
        <v>47</v>
      </c>
      <c r="E165" s="46">
        <v>2311</v>
      </c>
      <c r="F165" s="47">
        <v>4322.1499999999996</v>
      </c>
      <c r="G165" s="48">
        <v>40833</v>
      </c>
      <c r="H165" s="49">
        <f t="shared" si="6"/>
        <v>0</v>
      </c>
      <c r="I165" s="50">
        <v>4322.1499999999996</v>
      </c>
      <c r="J165" s="50" t="str">
        <f t="shared" si="7"/>
        <v>ATRASADO</v>
      </c>
      <c r="K165" s="33"/>
      <c r="L165" s="33"/>
    </row>
    <row r="166" spans="1:12" s="34" customFormat="1" ht="18" x14ac:dyDescent="0.25">
      <c r="A166" s="42"/>
      <c r="B166" s="43"/>
      <c r="C166" s="44"/>
      <c r="D166" s="45"/>
      <c r="E166" s="46"/>
      <c r="F166" s="47"/>
      <c r="G166" s="48"/>
      <c r="H166" s="49"/>
      <c r="I166" s="50"/>
      <c r="J166" s="50"/>
      <c r="K166" s="33"/>
      <c r="L166" s="33"/>
    </row>
    <row r="167" spans="1:12" s="34" customFormat="1" ht="18" x14ac:dyDescent="0.25">
      <c r="A167" s="42">
        <v>41415</v>
      </c>
      <c r="B167" s="43" t="s">
        <v>170</v>
      </c>
      <c r="C167" s="44" t="s">
        <v>171</v>
      </c>
      <c r="D167" s="45" t="s">
        <v>172</v>
      </c>
      <c r="E167" s="46">
        <v>2251</v>
      </c>
      <c r="F167" s="47">
        <v>550463.34</v>
      </c>
      <c r="G167" s="48">
        <v>41415</v>
      </c>
      <c r="H167" s="49">
        <f>IF(F167&gt;0,0,"")</f>
        <v>0</v>
      </c>
      <c r="I167" s="50">
        <v>550463.34</v>
      </c>
      <c r="J167" s="50" t="str">
        <f>IF(I167&gt;0,"ATRASADO","")</f>
        <v>ATRASADO</v>
      </c>
      <c r="K167" s="33"/>
      <c r="L167" s="33"/>
    </row>
    <row r="168" spans="1:12" s="34" customFormat="1" ht="18" x14ac:dyDescent="0.25">
      <c r="A168" s="42"/>
      <c r="B168" s="43"/>
      <c r="C168" s="44"/>
      <c r="D168" s="45"/>
      <c r="E168" s="46"/>
      <c r="F168" s="47"/>
      <c r="G168" s="48"/>
      <c r="H168" s="49"/>
      <c r="I168" s="50"/>
      <c r="J168" s="50"/>
      <c r="K168" s="33"/>
      <c r="L168" s="33"/>
    </row>
    <row r="169" spans="1:12" s="34" customFormat="1" ht="18" x14ac:dyDescent="0.25">
      <c r="A169" s="42">
        <v>41286</v>
      </c>
      <c r="B169" s="43" t="s">
        <v>173</v>
      </c>
      <c r="C169" s="44" t="s">
        <v>174</v>
      </c>
      <c r="D169" s="45" t="s">
        <v>96</v>
      </c>
      <c r="E169" s="46">
        <v>2221</v>
      </c>
      <c r="F169" s="47">
        <v>67454.7</v>
      </c>
      <c r="G169" s="48">
        <v>41286</v>
      </c>
      <c r="H169" s="49">
        <f>IF(F169&gt;0,0,"")</f>
        <v>0</v>
      </c>
      <c r="I169" s="50">
        <v>67454.7</v>
      </c>
      <c r="J169" s="50" t="str">
        <f>IF(I169&gt;0,"ATRASADO","")</f>
        <v>ATRASADO</v>
      </c>
      <c r="K169" s="33"/>
      <c r="L169" s="33"/>
    </row>
    <row r="170" spans="1:12" s="34" customFormat="1" ht="18" x14ac:dyDescent="0.25">
      <c r="A170" s="42"/>
      <c r="B170" s="43"/>
      <c r="C170" s="44"/>
      <c r="D170" s="45"/>
      <c r="E170" s="46"/>
      <c r="F170" s="47"/>
      <c r="G170" s="48"/>
      <c r="H170" s="49"/>
      <c r="I170" s="50"/>
      <c r="J170" s="50"/>
      <c r="K170" s="33"/>
      <c r="L170" s="33"/>
    </row>
    <row r="171" spans="1:12" s="34" customFormat="1" ht="18" x14ac:dyDescent="0.25">
      <c r="A171" s="42">
        <v>41444</v>
      </c>
      <c r="B171" s="43">
        <v>1500000011</v>
      </c>
      <c r="C171" s="44" t="s">
        <v>175</v>
      </c>
      <c r="D171" s="45" t="s">
        <v>176</v>
      </c>
      <c r="E171" s="46">
        <v>2272</v>
      </c>
      <c r="F171" s="47">
        <v>9270</v>
      </c>
      <c r="G171" s="48">
        <v>41444</v>
      </c>
      <c r="H171" s="49">
        <f>IF(F171&gt;0,0,"")</f>
        <v>0</v>
      </c>
      <c r="I171" s="50">
        <v>9270</v>
      </c>
      <c r="J171" s="50" t="str">
        <f>IF(I171&gt;0,"ATRASADO","")</f>
        <v>ATRASADO</v>
      </c>
      <c r="K171" s="33"/>
      <c r="L171" s="33"/>
    </row>
    <row r="172" spans="1:12" s="34" customFormat="1" ht="18" x14ac:dyDescent="0.25">
      <c r="A172" s="42">
        <v>41451</v>
      </c>
      <c r="B172" s="43">
        <v>1500000012</v>
      </c>
      <c r="C172" s="44" t="s">
        <v>175</v>
      </c>
      <c r="D172" s="45" t="s">
        <v>176</v>
      </c>
      <c r="E172" s="46">
        <v>2272</v>
      </c>
      <c r="F172" s="47">
        <v>4500</v>
      </c>
      <c r="G172" s="48">
        <v>41451</v>
      </c>
      <c r="H172" s="49">
        <f>IF(F172&gt;0,0,"")</f>
        <v>0</v>
      </c>
      <c r="I172" s="50">
        <v>4500</v>
      </c>
      <c r="J172" s="50" t="str">
        <f>IF(I172&gt;0,"ATRASADO","")</f>
        <v>ATRASADO</v>
      </c>
      <c r="K172" s="33"/>
      <c r="L172" s="33"/>
    </row>
    <row r="173" spans="1:12" s="34" customFormat="1" ht="18" x14ac:dyDescent="0.25">
      <c r="A173" s="42"/>
      <c r="B173" s="43"/>
      <c r="C173" s="44"/>
      <c r="D173" s="45"/>
      <c r="E173" s="46"/>
      <c r="F173" s="47"/>
      <c r="G173" s="48"/>
      <c r="H173" s="49"/>
      <c r="I173" s="50"/>
      <c r="J173" s="50"/>
      <c r="K173" s="33"/>
      <c r="L173" s="33"/>
    </row>
    <row r="174" spans="1:12" s="34" customFormat="1" ht="18" x14ac:dyDescent="0.25">
      <c r="A174" s="42">
        <v>43101</v>
      </c>
      <c r="B174" s="43">
        <v>1500000089</v>
      </c>
      <c r="C174" s="44" t="s">
        <v>177</v>
      </c>
      <c r="D174" s="45" t="s">
        <v>21</v>
      </c>
      <c r="E174" s="46">
        <v>2311</v>
      </c>
      <c r="F174" s="47">
        <v>87000</v>
      </c>
      <c r="G174" s="48">
        <v>43101</v>
      </c>
      <c r="H174" s="49">
        <f>IF(F174&gt;0,0,"")</f>
        <v>0</v>
      </c>
      <c r="I174" s="50">
        <v>87000</v>
      </c>
      <c r="J174" s="50" t="str">
        <f>IF(I174&gt;0,"ATRASADO","")</f>
        <v>ATRASADO</v>
      </c>
      <c r="K174" s="33"/>
      <c r="L174" s="33"/>
    </row>
    <row r="175" spans="1:12" s="34" customFormat="1" ht="18" x14ac:dyDescent="0.25">
      <c r="A175" s="42">
        <v>43101</v>
      </c>
      <c r="B175" s="43">
        <v>1500000092</v>
      </c>
      <c r="C175" s="44" t="s">
        <v>177</v>
      </c>
      <c r="D175" s="45" t="s">
        <v>21</v>
      </c>
      <c r="E175" s="46">
        <v>2311</v>
      </c>
      <c r="F175" s="47">
        <v>3000</v>
      </c>
      <c r="G175" s="48">
        <v>43101</v>
      </c>
      <c r="H175" s="49">
        <f>IF(F175&gt;0,0,"")</f>
        <v>0</v>
      </c>
      <c r="I175" s="50">
        <v>3000</v>
      </c>
      <c r="J175" s="50" t="str">
        <f>IF(I175&gt;0,"ATRASADO","")</f>
        <v>ATRASADO</v>
      </c>
      <c r="K175" s="33"/>
      <c r="L175" s="33"/>
    </row>
    <row r="176" spans="1:12" s="34" customFormat="1" ht="18" x14ac:dyDescent="0.25">
      <c r="A176" s="42"/>
      <c r="B176" s="43"/>
      <c r="C176" s="44"/>
      <c r="D176" s="45"/>
      <c r="E176" s="46"/>
      <c r="F176" s="47"/>
      <c r="G176" s="48"/>
      <c r="H176" s="49"/>
      <c r="I176" s="50"/>
      <c r="J176" s="50"/>
      <c r="K176" s="33"/>
      <c r="L176" s="33"/>
    </row>
    <row r="177" spans="1:12" s="34" customFormat="1" ht="18" x14ac:dyDescent="0.25">
      <c r="A177" s="42">
        <v>46112</v>
      </c>
      <c r="B177" s="43" t="s">
        <v>178</v>
      </c>
      <c r="C177" s="44" t="s">
        <v>179</v>
      </c>
      <c r="D177" s="45" t="s">
        <v>180</v>
      </c>
      <c r="E177" s="46">
        <v>2332</v>
      </c>
      <c r="F177" s="47">
        <v>33193.53</v>
      </c>
      <c r="G177" s="48">
        <v>46112</v>
      </c>
      <c r="H177" s="49">
        <v>0</v>
      </c>
      <c r="I177" s="50">
        <v>33193.53</v>
      </c>
      <c r="J177" s="50" t="s">
        <v>25</v>
      </c>
      <c r="K177" s="33"/>
      <c r="L177" s="33"/>
    </row>
    <row r="178" spans="1:12" s="34" customFormat="1" ht="18" x14ac:dyDescent="0.25">
      <c r="A178" s="42"/>
      <c r="B178" s="43"/>
      <c r="C178" s="44"/>
      <c r="D178" s="45"/>
      <c r="E178" s="46"/>
      <c r="F178" s="47"/>
      <c r="G178" s="48"/>
      <c r="H178" s="49"/>
      <c r="I178" s="50"/>
      <c r="J178" s="50"/>
      <c r="K178" s="33"/>
      <c r="L178" s="33"/>
    </row>
    <row r="179" spans="1:12" s="34" customFormat="1" ht="18" x14ac:dyDescent="0.25">
      <c r="A179" s="42">
        <v>46097</v>
      </c>
      <c r="B179" s="43" t="s">
        <v>181</v>
      </c>
      <c r="C179" s="44" t="s">
        <v>182</v>
      </c>
      <c r="D179" s="45" t="s">
        <v>96</v>
      </c>
      <c r="E179" s="46">
        <v>2221</v>
      </c>
      <c r="F179" s="47">
        <v>417720</v>
      </c>
      <c r="G179" s="48">
        <v>46097</v>
      </c>
      <c r="H179" s="49">
        <v>0</v>
      </c>
      <c r="I179" s="50">
        <v>417720</v>
      </c>
      <c r="J179" s="50" t="s">
        <v>25</v>
      </c>
      <c r="K179" s="33"/>
      <c r="L179" s="33"/>
    </row>
    <row r="180" spans="1:12" s="34" customFormat="1" ht="18" x14ac:dyDescent="0.25">
      <c r="A180" s="42"/>
      <c r="B180" s="43"/>
      <c r="C180" s="44"/>
      <c r="D180" s="45"/>
      <c r="E180" s="46"/>
      <c r="F180" s="47"/>
      <c r="G180" s="48"/>
      <c r="H180" s="49"/>
      <c r="I180" s="50"/>
      <c r="J180" s="50"/>
      <c r="K180" s="33"/>
      <c r="L180" s="33"/>
    </row>
    <row r="181" spans="1:12" s="34" customFormat="1" ht="18" x14ac:dyDescent="0.25">
      <c r="A181" s="42">
        <v>45597</v>
      </c>
      <c r="B181" s="43" t="s">
        <v>129</v>
      </c>
      <c r="C181" s="44" t="s">
        <v>183</v>
      </c>
      <c r="D181" s="45" t="s">
        <v>184</v>
      </c>
      <c r="E181" s="46">
        <v>2287</v>
      </c>
      <c r="F181" s="47">
        <v>1560000</v>
      </c>
      <c r="G181" s="48">
        <v>45597</v>
      </c>
      <c r="H181" s="49">
        <v>0</v>
      </c>
      <c r="I181" s="50">
        <v>1560000</v>
      </c>
      <c r="J181" s="50" t="str">
        <f>IF(I181&gt;0,"ATRASADO","")</f>
        <v>ATRASADO</v>
      </c>
      <c r="K181" s="33"/>
      <c r="L181" s="33"/>
    </row>
    <row r="182" spans="1:12" s="34" customFormat="1" ht="18" x14ac:dyDescent="0.25">
      <c r="A182" s="42"/>
      <c r="B182" s="43"/>
      <c r="C182" s="44"/>
      <c r="D182" s="45"/>
      <c r="E182" s="46"/>
      <c r="F182" s="47"/>
      <c r="G182" s="48"/>
      <c r="H182" s="49"/>
      <c r="I182" s="50"/>
      <c r="J182" s="50"/>
      <c r="K182" s="33"/>
      <c r="L182" s="33"/>
    </row>
    <row r="183" spans="1:12" s="34" customFormat="1" ht="18" x14ac:dyDescent="0.25">
      <c r="A183" s="42">
        <v>45265</v>
      </c>
      <c r="B183" s="43" t="s">
        <v>148</v>
      </c>
      <c r="C183" s="44" t="s">
        <v>185</v>
      </c>
      <c r="D183" s="45" t="s">
        <v>186</v>
      </c>
      <c r="E183" s="46">
        <v>2332</v>
      </c>
      <c r="F183" s="47">
        <v>204973.08</v>
      </c>
      <c r="G183" s="48">
        <v>45265</v>
      </c>
      <c r="H183" s="49">
        <f>IF(F183&gt;0,0,"")</f>
        <v>0</v>
      </c>
      <c r="I183" s="50">
        <v>204973.08</v>
      </c>
      <c r="J183" s="50" t="str">
        <f>IF(I183&gt;0,"ATRASADO","")</f>
        <v>ATRASADO</v>
      </c>
      <c r="K183" s="33"/>
      <c r="L183" s="33"/>
    </row>
    <row r="184" spans="1:12" s="34" customFormat="1" ht="18" x14ac:dyDescent="0.25">
      <c r="A184" s="42">
        <v>45352</v>
      </c>
      <c r="B184" s="43" t="s">
        <v>40</v>
      </c>
      <c r="C184" s="44" t="s">
        <v>185</v>
      </c>
      <c r="D184" s="45" t="s">
        <v>186</v>
      </c>
      <c r="E184" s="46">
        <v>2332</v>
      </c>
      <c r="F184" s="47">
        <v>1029540.56</v>
      </c>
      <c r="G184" s="48">
        <v>45352</v>
      </c>
      <c r="H184" s="49">
        <f>IF(F184&gt;0,0,"")</f>
        <v>0</v>
      </c>
      <c r="I184" s="50">
        <v>1029540.56</v>
      </c>
      <c r="J184" s="50" t="str">
        <f>IF(I184&gt;0,"ATRASADO","")</f>
        <v>ATRASADO</v>
      </c>
      <c r="K184" s="33"/>
      <c r="L184" s="33"/>
    </row>
    <row r="185" spans="1:12" s="34" customFormat="1" ht="18" x14ac:dyDescent="0.25">
      <c r="A185" s="42" t="s">
        <v>187</v>
      </c>
      <c r="B185" s="43" t="s">
        <v>188</v>
      </c>
      <c r="C185" s="44" t="s">
        <v>185</v>
      </c>
      <c r="D185" s="45" t="s">
        <v>189</v>
      </c>
      <c r="E185" s="46">
        <v>2253</v>
      </c>
      <c r="F185" s="47">
        <v>503978</v>
      </c>
      <c r="G185" s="48" t="s">
        <v>187</v>
      </c>
      <c r="H185" s="49">
        <f>IF(F185&gt;0,0,"")</f>
        <v>0</v>
      </c>
      <c r="I185" s="50">
        <v>503978</v>
      </c>
      <c r="J185" s="50" t="str">
        <f>IF(I185&gt;0,"ATRASADO","")</f>
        <v>ATRASADO</v>
      </c>
      <c r="K185" s="33"/>
      <c r="L185" s="33"/>
    </row>
    <row r="186" spans="1:12" s="34" customFormat="1" ht="18" x14ac:dyDescent="0.25">
      <c r="A186" s="42" t="s">
        <v>190</v>
      </c>
      <c r="B186" s="43" t="s">
        <v>191</v>
      </c>
      <c r="C186" s="44" t="s">
        <v>185</v>
      </c>
      <c r="D186" s="45" t="s">
        <v>189</v>
      </c>
      <c r="E186" s="46">
        <v>2253</v>
      </c>
      <c r="F186" s="47">
        <v>503978</v>
      </c>
      <c r="G186" s="48" t="s">
        <v>190</v>
      </c>
      <c r="H186" s="49">
        <f>IF(F186&gt;0,0,"")</f>
        <v>0</v>
      </c>
      <c r="I186" s="50">
        <v>503978</v>
      </c>
      <c r="J186" s="50" t="str">
        <f>IF(I186&gt;0,"ATRASADO","")</f>
        <v>ATRASADO</v>
      </c>
      <c r="K186" s="33"/>
      <c r="L186" s="33"/>
    </row>
    <row r="187" spans="1:12" s="34" customFormat="1" ht="18" x14ac:dyDescent="0.25">
      <c r="A187" s="42" t="s">
        <v>192</v>
      </c>
      <c r="B187" s="43" t="s">
        <v>193</v>
      </c>
      <c r="C187" s="44" t="s">
        <v>185</v>
      </c>
      <c r="D187" s="45" t="s">
        <v>189</v>
      </c>
      <c r="E187" s="46">
        <v>2253</v>
      </c>
      <c r="F187" s="47">
        <v>503978</v>
      </c>
      <c r="G187" s="48" t="s">
        <v>192</v>
      </c>
      <c r="H187" s="49">
        <f>IF(F187&gt;0,0,"")</f>
        <v>0</v>
      </c>
      <c r="I187" s="50">
        <v>503978</v>
      </c>
      <c r="J187" s="50" t="str">
        <f>IF(I187&gt;0,"ATRASADO","")</f>
        <v>ATRASADO</v>
      </c>
      <c r="K187" s="33"/>
      <c r="L187" s="33"/>
    </row>
    <row r="188" spans="1:12" s="34" customFormat="1" ht="18" x14ac:dyDescent="0.25">
      <c r="A188" s="42"/>
      <c r="B188" s="43"/>
      <c r="C188" s="44"/>
      <c r="D188" s="45"/>
      <c r="E188" s="46"/>
      <c r="F188" s="47"/>
      <c r="G188" s="48"/>
      <c r="H188" s="49"/>
      <c r="I188" s="50"/>
      <c r="J188" s="50"/>
      <c r="K188" s="33"/>
      <c r="L188" s="33"/>
    </row>
    <row r="189" spans="1:12" s="34" customFormat="1" ht="18" x14ac:dyDescent="0.25">
      <c r="A189" s="42">
        <v>45047</v>
      </c>
      <c r="B189" s="43" t="s">
        <v>194</v>
      </c>
      <c r="C189" s="44" t="s">
        <v>195</v>
      </c>
      <c r="D189" s="45" t="s">
        <v>96</v>
      </c>
      <c r="E189" s="46">
        <v>2221</v>
      </c>
      <c r="F189" s="47">
        <v>47200</v>
      </c>
      <c r="G189" s="48">
        <v>45047</v>
      </c>
      <c r="H189" s="49">
        <f t="shared" ref="H189:H195" si="8">IF(F189&gt;0,0,"")</f>
        <v>0</v>
      </c>
      <c r="I189" s="50">
        <v>47200</v>
      </c>
      <c r="J189" s="50" t="str">
        <f t="shared" ref="J189:J195" si="9">IF(I189&gt;0,"ATRASADO","")</f>
        <v>ATRASADO</v>
      </c>
      <c r="K189" s="33"/>
      <c r="L189" s="33"/>
    </row>
    <row r="190" spans="1:12" s="34" customFormat="1" ht="18" x14ac:dyDescent="0.25">
      <c r="A190" s="42">
        <v>45352</v>
      </c>
      <c r="B190" s="43" t="s">
        <v>196</v>
      </c>
      <c r="C190" s="44" t="s">
        <v>195</v>
      </c>
      <c r="D190" s="45" t="s">
        <v>96</v>
      </c>
      <c r="E190" s="46">
        <v>2221</v>
      </c>
      <c r="F190" s="47">
        <v>47200</v>
      </c>
      <c r="G190" s="48">
        <v>45352</v>
      </c>
      <c r="H190" s="49">
        <f t="shared" si="8"/>
        <v>0</v>
      </c>
      <c r="I190" s="50">
        <v>47200</v>
      </c>
      <c r="J190" s="50" t="str">
        <f t="shared" si="9"/>
        <v>ATRASADO</v>
      </c>
      <c r="K190" s="33"/>
      <c r="L190" s="33"/>
    </row>
    <row r="191" spans="1:12" s="34" customFormat="1" ht="18" x14ac:dyDescent="0.25">
      <c r="A191" s="42">
        <v>45352</v>
      </c>
      <c r="B191" s="43" t="s">
        <v>197</v>
      </c>
      <c r="C191" s="44" t="s">
        <v>195</v>
      </c>
      <c r="D191" s="45" t="s">
        <v>96</v>
      </c>
      <c r="E191" s="46">
        <v>2221</v>
      </c>
      <c r="F191" s="47">
        <v>47200</v>
      </c>
      <c r="G191" s="48">
        <v>45352</v>
      </c>
      <c r="H191" s="49">
        <f t="shared" si="8"/>
        <v>0</v>
      </c>
      <c r="I191" s="50">
        <v>47200</v>
      </c>
      <c r="J191" s="50" t="str">
        <f t="shared" si="9"/>
        <v>ATRASADO</v>
      </c>
      <c r="K191" s="33"/>
      <c r="L191" s="33"/>
    </row>
    <row r="192" spans="1:12" s="34" customFormat="1" ht="18" x14ac:dyDescent="0.25">
      <c r="A192" s="42">
        <v>45352</v>
      </c>
      <c r="B192" s="43" t="s">
        <v>198</v>
      </c>
      <c r="C192" s="44" t="s">
        <v>195</v>
      </c>
      <c r="D192" s="45" t="s">
        <v>96</v>
      </c>
      <c r="E192" s="46">
        <v>2221</v>
      </c>
      <c r="F192" s="47">
        <v>47200</v>
      </c>
      <c r="G192" s="48">
        <v>45352</v>
      </c>
      <c r="H192" s="49">
        <f t="shared" si="8"/>
        <v>0</v>
      </c>
      <c r="I192" s="50">
        <v>47200</v>
      </c>
      <c r="J192" s="50" t="str">
        <f t="shared" si="9"/>
        <v>ATRASADO</v>
      </c>
      <c r="K192" s="33"/>
      <c r="L192" s="33"/>
    </row>
    <row r="193" spans="1:12" s="34" customFormat="1" ht="18" x14ac:dyDescent="0.25">
      <c r="A193" s="42">
        <v>45352</v>
      </c>
      <c r="B193" s="43" t="s">
        <v>199</v>
      </c>
      <c r="C193" s="44" t="s">
        <v>195</v>
      </c>
      <c r="D193" s="45" t="s">
        <v>96</v>
      </c>
      <c r="E193" s="46">
        <v>2221</v>
      </c>
      <c r="F193" s="47">
        <v>47200</v>
      </c>
      <c r="G193" s="48">
        <v>45352</v>
      </c>
      <c r="H193" s="49">
        <f t="shared" si="8"/>
        <v>0</v>
      </c>
      <c r="I193" s="50">
        <v>47200</v>
      </c>
      <c r="J193" s="50" t="str">
        <f t="shared" si="9"/>
        <v>ATRASADO</v>
      </c>
      <c r="K193" s="33"/>
      <c r="L193" s="33"/>
    </row>
    <row r="194" spans="1:12" s="34" customFormat="1" ht="18" x14ac:dyDescent="0.25">
      <c r="A194" s="42">
        <v>45352</v>
      </c>
      <c r="B194" s="43" t="s">
        <v>200</v>
      </c>
      <c r="C194" s="44" t="s">
        <v>195</v>
      </c>
      <c r="D194" s="45" t="s">
        <v>96</v>
      </c>
      <c r="E194" s="46">
        <v>2221</v>
      </c>
      <c r="F194" s="47">
        <v>47200</v>
      </c>
      <c r="G194" s="48">
        <v>45352</v>
      </c>
      <c r="H194" s="49">
        <f t="shared" si="8"/>
        <v>0</v>
      </c>
      <c r="I194" s="50">
        <v>47200</v>
      </c>
      <c r="J194" s="50" t="str">
        <f t="shared" si="9"/>
        <v>ATRASADO</v>
      </c>
      <c r="K194" s="33"/>
      <c r="L194" s="33"/>
    </row>
    <row r="195" spans="1:12" s="34" customFormat="1" ht="18" x14ac:dyDescent="0.25">
      <c r="A195" s="42" t="s">
        <v>201</v>
      </c>
      <c r="B195" s="43" t="s">
        <v>202</v>
      </c>
      <c r="C195" s="44" t="s">
        <v>195</v>
      </c>
      <c r="D195" s="45" t="s">
        <v>96</v>
      </c>
      <c r="E195" s="46">
        <v>2221</v>
      </c>
      <c r="F195" s="47">
        <v>47200</v>
      </c>
      <c r="G195" s="48" t="s">
        <v>201</v>
      </c>
      <c r="H195" s="49">
        <f t="shared" si="8"/>
        <v>0</v>
      </c>
      <c r="I195" s="50">
        <v>47200</v>
      </c>
      <c r="J195" s="50" t="str">
        <f t="shared" si="9"/>
        <v>ATRASADO</v>
      </c>
      <c r="K195" s="33"/>
      <c r="L195" s="33"/>
    </row>
    <row r="196" spans="1:12" s="34" customFormat="1" ht="18" x14ac:dyDescent="0.25">
      <c r="A196" s="42"/>
      <c r="B196" s="43"/>
      <c r="C196" s="44"/>
      <c r="D196" s="45"/>
      <c r="E196" s="46"/>
      <c r="F196" s="47"/>
      <c r="G196" s="48"/>
      <c r="H196" s="49"/>
      <c r="I196" s="50"/>
      <c r="J196" s="50"/>
      <c r="K196" s="33"/>
      <c r="L196" s="33"/>
    </row>
    <row r="197" spans="1:12" s="34" customFormat="1" ht="18" x14ac:dyDescent="0.25">
      <c r="A197" s="42" t="s">
        <v>203</v>
      </c>
      <c r="B197" s="43" t="s">
        <v>204</v>
      </c>
      <c r="C197" s="44" t="s">
        <v>205</v>
      </c>
      <c r="D197" s="45" t="s">
        <v>206</v>
      </c>
      <c r="E197" s="46">
        <v>2263</v>
      </c>
      <c r="F197" s="47">
        <v>134520</v>
      </c>
      <c r="G197" s="48" t="s">
        <v>207</v>
      </c>
      <c r="H197" s="49">
        <f>IF(F197&gt;0,0,"")</f>
        <v>0</v>
      </c>
      <c r="I197" s="50">
        <v>134520</v>
      </c>
      <c r="J197" s="50" t="str">
        <f>IF(I197&gt;0,"ATRASADO","")</f>
        <v>ATRASADO</v>
      </c>
      <c r="K197" s="33"/>
      <c r="L197" s="33"/>
    </row>
    <row r="198" spans="1:12" s="34" customFormat="1" ht="18" x14ac:dyDescent="0.25">
      <c r="A198" s="42" t="s">
        <v>208</v>
      </c>
      <c r="B198" s="43" t="s">
        <v>209</v>
      </c>
      <c r="C198" s="44" t="s">
        <v>205</v>
      </c>
      <c r="D198" s="45" t="s">
        <v>210</v>
      </c>
      <c r="E198" s="46">
        <v>2272</v>
      </c>
      <c r="F198" s="47">
        <v>229392</v>
      </c>
      <c r="G198" s="48" t="s">
        <v>207</v>
      </c>
      <c r="H198" s="49">
        <f>IF(F198&gt;0,0,"")</f>
        <v>0</v>
      </c>
      <c r="I198" s="50">
        <v>229392</v>
      </c>
      <c r="J198" s="50" t="str">
        <f>IF(I198&gt;0,"ATRASADO","")</f>
        <v>ATRASADO</v>
      </c>
      <c r="K198" s="33"/>
      <c r="L198" s="33"/>
    </row>
    <row r="199" spans="1:12" s="34" customFormat="1" ht="18" x14ac:dyDescent="0.25">
      <c r="A199" s="42"/>
      <c r="B199" s="43"/>
      <c r="C199" s="44"/>
      <c r="D199" s="45"/>
      <c r="E199" s="46"/>
      <c r="F199" s="47"/>
      <c r="G199" s="48"/>
      <c r="H199" s="49"/>
      <c r="I199" s="50"/>
      <c r="J199" s="50"/>
      <c r="K199" s="33"/>
      <c r="L199" s="33"/>
    </row>
    <row r="200" spans="1:12" s="34" customFormat="1" ht="18" x14ac:dyDescent="0.25">
      <c r="A200" s="42" t="s">
        <v>211</v>
      </c>
      <c r="B200" s="43" t="s">
        <v>85</v>
      </c>
      <c r="C200" s="44" t="s">
        <v>212</v>
      </c>
      <c r="D200" s="45" t="s">
        <v>21</v>
      </c>
      <c r="E200" s="46">
        <v>2311</v>
      </c>
      <c r="F200" s="47">
        <v>232750</v>
      </c>
      <c r="G200" s="48" t="s">
        <v>211</v>
      </c>
      <c r="H200" s="49">
        <f>IF(F200&gt;0,0,"")</f>
        <v>0</v>
      </c>
      <c r="I200" s="50">
        <v>232750</v>
      </c>
      <c r="J200" s="50" t="str">
        <f>IF(I200&gt;0,"ATRASADO","")</f>
        <v>ATRASADO</v>
      </c>
      <c r="K200" s="33"/>
      <c r="L200" s="33"/>
    </row>
    <row r="201" spans="1:12" s="34" customFormat="1" ht="18" x14ac:dyDescent="0.25">
      <c r="A201" s="42"/>
      <c r="B201" s="43"/>
      <c r="C201" s="44"/>
      <c r="D201" s="45"/>
      <c r="E201" s="46"/>
      <c r="F201" s="47"/>
      <c r="G201" s="48"/>
      <c r="H201" s="49"/>
      <c r="I201" s="50"/>
      <c r="J201" s="50"/>
      <c r="K201" s="33"/>
      <c r="L201" s="33"/>
    </row>
    <row r="202" spans="1:12" s="34" customFormat="1" ht="18" x14ac:dyDescent="0.25">
      <c r="A202" s="42">
        <v>45078</v>
      </c>
      <c r="B202" s="43" t="s">
        <v>213</v>
      </c>
      <c r="C202" s="44" t="s">
        <v>214</v>
      </c>
      <c r="D202" s="45" t="s">
        <v>21</v>
      </c>
      <c r="E202" s="46">
        <v>2311</v>
      </c>
      <c r="F202" s="47">
        <v>863502</v>
      </c>
      <c r="G202" s="48">
        <v>45078</v>
      </c>
      <c r="H202" s="49">
        <f>IF(F202&gt;0,0,"")</f>
        <v>0</v>
      </c>
      <c r="I202" s="50">
        <v>863502</v>
      </c>
      <c r="J202" s="50" t="str">
        <f>IF(I202&gt;0,"ATRASADO","")</f>
        <v>ATRASADO</v>
      </c>
      <c r="K202" s="33"/>
      <c r="L202" s="33"/>
    </row>
    <row r="203" spans="1:12" s="34" customFormat="1" ht="18" x14ac:dyDescent="0.25">
      <c r="A203" s="42"/>
      <c r="B203" s="43"/>
      <c r="C203" s="44"/>
      <c r="D203" s="45"/>
      <c r="E203" s="46"/>
      <c r="F203" s="47"/>
      <c r="G203" s="48"/>
      <c r="H203" s="49"/>
      <c r="I203" s="50"/>
      <c r="J203" s="50"/>
      <c r="K203" s="33"/>
      <c r="L203" s="33"/>
    </row>
    <row r="204" spans="1:12" s="34" customFormat="1" ht="18" x14ac:dyDescent="0.25">
      <c r="A204" s="42">
        <v>45413</v>
      </c>
      <c r="B204" s="43" t="s">
        <v>215</v>
      </c>
      <c r="C204" s="44" t="s">
        <v>216</v>
      </c>
      <c r="D204" s="45" t="s">
        <v>96</v>
      </c>
      <c r="E204" s="46">
        <v>2221</v>
      </c>
      <c r="F204" s="47">
        <v>23600</v>
      </c>
      <c r="G204" s="48">
        <v>45413</v>
      </c>
      <c r="H204" s="49">
        <f t="shared" ref="H204:H209" si="10">IF(F204&gt;0,0,"")</f>
        <v>0</v>
      </c>
      <c r="I204" s="50">
        <v>23600</v>
      </c>
      <c r="J204" s="50" t="str">
        <f t="shared" ref="J204:J209" si="11">IF(I204&gt;0,"ATRASADO","")</f>
        <v>ATRASADO</v>
      </c>
      <c r="K204" s="33"/>
      <c r="L204" s="33"/>
    </row>
    <row r="205" spans="1:12" s="34" customFormat="1" ht="18" x14ac:dyDescent="0.25">
      <c r="A205" s="42">
        <v>45413</v>
      </c>
      <c r="B205" s="43" t="s">
        <v>204</v>
      </c>
      <c r="C205" s="44" t="s">
        <v>216</v>
      </c>
      <c r="D205" s="45" t="s">
        <v>96</v>
      </c>
      <c r="E205" s="46">
        <v>2221</v>
      </c>
      <c r="F205" s="47">
        <v>23600</v>
      </c>
      <c r="G205" s="48">
        <v>45413</v>
      </c>
      <c r="H205" s="49">
        <f t="shared" si="10"/>
        <v>0</v>
      </c>
      <c r="I205" s="50">
        <v>23600</v>
      </c>
      <c r="J205" s="50" t="str">
        <f t="shared" si="11"/>
        <v>ATRASADO</v>
      </c>
      <c r="K205" s="33"/>
      <c r="L205" s="33"/>
    </row>
    <row r="206" spans="1:12" s="34" customFormat="1" ht="18" x14ac:dyDescent="0.25">
      <c r="A206" s="42">
        <v>45413</v>
      </c>
      <c r="B206" s="43" t="s">
        <v>209</v>
      </c>
      <c r="C206" s="44" t="s">
        <v>216</v>
      </c>
      <c r="D206" s="45" t="s">
        <v>96</v>
      </c>
      <c r="E206" s="46">
        <v>2221</v>
      </c>
      <c r="F206" s="47">
        <v>23600</v>
      </c>
      <c r="G206" s="48">
        <v>45413</v>
      </c>
      <c r="H206" s="49">
        <f t="shared" si="10"/>
        <v>0</v>
      </c>
      <c r="I206" s="50">
        <v>23600</v>
      </c>
      <c r="J206" s="50" t="str">
        <f t="shared" si="11"/>
        <v>ATRASADO</v>
      </c>
      <c r="K206" s="33"/>
      <c r="L206" s="33"/>
    </row>
    <row r="207" spans="1:12" s="34" customFormat="1" ht="18" x14ac:dyDescent="0.25">
      <c r="A207" s="42">
        <v>45413</v>
      </c>
      <c r="B207" s="43" t="s">
        <v>217</v>
      </c>
      <c r="C207" s="44" t="s">
        <v>216</v>
      </c>
      <c r="D207" s="45" t="s">
        <v>96</v>
      </c>
      <c r="E207" s="46">
        <v>2221</v>
      </c>
      <c r="F207" s="47">
        <v>23600</v>
      </c>
      <c r="G207" s="48">
        <v>45413</v>
      </c>
      <c r="H207" s="49">
        <f t="shared" si="10"/>
        <v>0</v>
      </c>
      <c r="I207" s="50">
        <v>23600</v>
      </c>
      <c r="J207" s="50" t="str">
        <f t="shared" si="11"/>
        <v>ATRASADO</v>
      </c>
      <c r="K207" s="33"/>
      <c r="L207" s="33"/>
    </row>
    <row r="208" spans="1:12" s="34" customFormat="1" ht="18" x14ac:dyDescent="0.25">
      <c r="A208" s="42">
        <v>45413</v>
      </c>
      <c r="B208" s="43" t="s">
        <v>218</v>
      </c>
      <c r="C208" s="44" t="s">
        <v>216</v>
      </c>
      <c r="D208" s="45" t="s">
        <v>96</v>
      </c>
      <c r="E208" s="46">
        <v>2221</v>
      </c>
      <c r="F208" s="47">
        <v>23600</v>
      </c>
      <c r="G208" s="48">
        <v>45413</v>
      </c>
      <c r="H208" s="49">
        <f t="shared" si="10"/>
        <v>0</v>
      </c>
      <c r="I208" s="50">
        <v>23600</v>
      </c>
      <c r="J208" s="50" t="str">
        <f t="shared" si="11"/>
        <v>ATRASADO</v>
      </c>
      <c r="K208" s="33"/>
      <c r="L208" s="33"/>
    </row>
    <row r="209" spans="1:12" s="34" customFormat="1" ht="18" x14ac:dyDescent="0.25">
      <c r="A209" s="42">
        <v>45474</v>
      </c>
      <c r="B209" s="43" t="s">
        <v>219</v>
      </c>
      <c r="C209" s="44" t="s">
        <v>216</v>
      </c>
      <c r="D209" s="45" t="s">
        <v>96</v>
      </c>
      <c r="E209" s="46">
        <v>2221</v>
      </c>
      <c r="F209" s="47">
        <v>23600</v>
      </c>
      <c r="G209" s="48">
        <v>45474</v>
      </c>
      <c r="H209" s="49">
        <f t="shared" si="10"/>
        <v>0</v>
      </c>
      <c r="I209" s="50">
        <v>23600</v>
      </c>
      <c r="J209" s="50" t="str">
        <f t="shared" si="11"/>
        <v>ATRASADO</v>
      </c>
      <c r="K209" s="33"/>
      <c r="L209" s="33"/>
    </row>
    <row r="210" spans="1:12" s="34" customFormat="1" ht="18" x14ac:dyDescent="0.25">
      <c r="A210" s="42"/>
      <c r="B210" s="43"/>
      <c r="C210" s="44"/>
      <c r="D210" s="45"/>
      <c r="E210" s="46"/>
      <c r="F210" s="47"/>
      <c r="G210" s="48"/>
      <c r="H210" s="49"/>
      <c r="I210" s="50"/>
      <c r="J210" s="50"/>
      <c r="K210" s="33"/>
      <c r="L210" s="33"/>
    </row>
    <row r="211" spans="1:12" s="34" customFormat="1" ht="18" x14ac:dyDescent="0.25">
      <c r="A211" s="42">
        <v>45177</v>
      </c>
      <c r="B211" s="43" t="s">
        <v>220</v>
      </c>
      <c r="C211" s="44" t="s">
        <v>221</v>
      </c>
      <c r="D211" s="45" t="s">
        <v>222</v>
      </c>
      <c r="E211" s="46">
        <v>2611</v>
      </c>
      <c r="F211" s="47">
        <v>954406.66</v>
      </c>
      <c r="G211" s="48">
        <v>45177</v>
      </c>
      <c r="H211" s="49">
        <f>IF(F211&gt;0,0,"")</f>
        <v>0</v>
      </c>
      <c r="I211" s="50">
        <v>954406.66</v>
      </c>
      <c r="J211" s="50" t="str">
        <f>IF(I211&gt;0,"ATRASADO","")</f>
        <v>ATRASADO</v>
      </c>
      <c r="K211" s="33"/>
      <c r="L211" s="33"/>
    </row>
    <row r="212" spans="1:12" s="34" customFormat="1" ht="18" x14ac:dyDescent="0.25">
      <c r="A212" s="42"/>
      <c r="B212" s="43"/>
      <c r="C212" s="44"/>
      <c r="D212" s="45"/>
      <c r="E212" s="46"/>
      <c r="F212" s="47"/>
      <c r="G212" s="48"/>
      <c r="H212" s="49"/>
      <c r="I212" s="50"/>
      <c r="J212" s="50"/>
      <c r="K212" s="33"/>
      <c r="L212" s="33"/>
    </row>
    <row r="213" spans="1:12" s="34" customFormat="1" ht="18" x14ac:dyDescent="0.25">
      <c r="A213" s="42">
        <v>44743</v>
      </c>
      <c r="B213" s="43" t="s">
        <v>223</v>
      </c>
      <c r="C213" s="44" t="s">
        <v>224</v>
      </c>
      <c r="D213" s="45" t="s">
        <v>21</v>
      </c>
      <c r="E213" s="46">
        <v>2311</v>
      </c>
      <c r="F213" s="47">
        <v>942525</v>
      </c>
      <c r="G213" s="48">
        <v>44743</v>
      </c>
      <c r="H213" s="49">
        <f>IF(F213&gt;0,0,"")</f>
        <v>0</v>
      </c>
      <c r="I213" s="50">
        <v>942525</v>
      </c>
      <c r="J213" s="50" t="str">
        <f>IF(I213&gt;0,"ATRASADO","")</f>
        <v>ATRASADO</v>
      </c>
      <c r="K213" s="33"/>
      <c r="L213" s="33"/>
    </row>
    <row r="214" spans="1:12" s="34" customFormat="1" ht="18" x14ac:dyDescent="0.25">
      <c r="A214" s="42"/>
      <c r="B214" s="43"/>
      <c r="C214" s="44"/>
      <c r="D214" s="45"/>
      <c r="E214" s="46"/>
      <c r="F214" s="47"/>
      <c r="G214" s="48"/>
      <c r="H214" s="49"/>
      <c r="I214" s="50"/>
      <c r="J214" s="50"/>
      <c r="K214" s="33"/>
      <c r="L214" s="33"/>
    </row>
    <row r="215" spans="1:12" s="34" customFormat="1" ht="18" x14ac:dyDescent="0.25">
      <c r="A215" s="42">
        <v>45540</v>
      </c>
      <c r="B215" s="43" t="s">
        <v>225</v>
      </c>
      <c r="C215" s="44" t="s">
        <v>226</v>
      </c>
      <c r="D215" s="45" t="s">
        <v>143</v>
      </c>
      <c r="E215" s="46">
        <v>2242</v>
      </c>
      <c r="F215" s="47">
        <v>3380972.4</v>
      </c>
      <c r="G215" s="48">
        <v>45540</v>
      </c>
      <c r="H215" s="49">
        <f t="shared" ref="H215:H221" si="12">IF(F215&gt;0,0,"")</f>
        <v>0</v>
      </c>
      <c r="I215" s="50">
        <v>3380972.4</v>
      </c>
      <c r="J215" s="50" t="str">
        <f t="shared" ref="J215:J221" si="13">IF(I215&gt;0,"ATRASADO","")</f>
        <v>ATRASADO</v>
      </c>
      <c r="K215" s="33"/>
      <c r="L215" s="33"/>
    </row>
    <row r="216" spans="1:12" s="34" customFormat="1" ht="18" x14ac:dyDescent="0.25">
      <c r="A216" s="42" t="s">
        <v>145</v>
      </c>
      <c r="B216" s="43" t="s">
        <v>227</v>
      </c>
      <c r="C216" s="44" t="s">
        <v>226</v>
      </c>
      <c r="D216" s="45" t="s">
        <v>143</v>
      </c>
      <c r="E216" s="46">
        <v>2242</v>
      </c>
      <c r="F216" s="47">
        <v>1352388.96</v>
      </c>
      <c r="G216" s="48" t="s">
        <v>145</v>
      </c>
      <c r="H216" s="49">
        <f t="shared" si="12"/>
        <v>0</v>
      </c>
      <c r="I216" s="50">
        <v>1352388.96</v>
      </c>
      <c r="J216" s="50" t="str">
        <f t="shared" si="13"/>
        <v>ATRASADO</v>
      </c>
      <c r="K216" s="33"/>
      <c r="L216" s="33"/>
    </row>
    <row r="217" spans="1:12" s="34" customFormat="1" ht="18" x14ac:dyDescent="0.25">
      <c r="A217" s="42">
        <v>45597</v>
      </c>
      <c r="B217" s="43" t="s">
        <v>228</v>
      </c>
      <c r="C217" s="44" t="s">
        <v>226</v>
      </c>
      <c r="D217" s="45" t="s">
        <v>143</v>
      </c>
      <c r="E217" s="46">
        <v>2242</v>
      </c>
      <c r="F217" s="47">
        <v>2028583.44</v>
      </c>
      <c r="G217" s="48">
        <v>45597</v>
      </c>
      <c r="H217" s="49">
        <f t="shared" si="12"/>
        <v>0</v>
      </c>
      <c r="I217" s="50">
        <v>2028583.44</v>
      </c>
      <c r="J217" s="50" t="str">
        <f t="shared" si="13"/>
        <v>ATRASADO</v>
      </c>
      <c r="K217" s="33"/>
      <c r="L217" s="33"/>
    </row>
    <row r="218" spans="1:12" s="34" customFormat="1" ht="18" x14ac:dyDescent="0.25">
      <c r="A218" s="42">
        <v>45627</v>
      </c>
      <c r="B218" s="43" t="s">
        <v>229</v>
      </c>
      <c r="C218" s="44" t="s">
        <v>226</v>
      </c>
      <c r="D218" s="45" t="s">
        <v>143</v>
      </c>
      <c r="E218" s="46">
        <v>2242</v>
      </c>
      <c r="F218" s="47">
        <v>3380972.4</v>
      </c>
      <c r="G218" s="48">
        <v>45627</v>
      </c>
      <c r="H218" s="49">
        <f t="shared" si="12"/>
        <v>0</v>
      </c>
      <c r="I218" s="50">
        <v>3380972.4</v>
      </c>
      <c r="J218" s="50" t="str">
        <f t="shared" si="13"/>
        <v>ATRASADO</v>
      </c>
      <c r="K218" s="33"/>
      <c r="L218" s="33"/>
    </row>
    <row r="219" spans="1:12" s="34" customFormat="1" ht="18" x14ac:dyDescent="0.25">
      <c r="A219" s="42">
        <v>45631</v>
      </c>
      <c r="B219" s="43" t="s">
        <v>230</v>
      </c>
      <c r="C219" s="44" t="s">
        <v>226</v>
      </c>
      <c r="D219" s="45" t="s">
        <v>143</v>
      </c>
      <c r="E219" s="46">
        <v>2242</v>
      </c>
      <c r="F219" s="47">
        <v>3380972.4</v>
      </c>
      <c r="G219" s="48">
        <v>45631</v>
      </c>
      <c r="H219" s="49">
        <f t="shared" si="12"/>
        <v>0</v>
      </c>
      <c r="I219" s="50">
        <v>3380972.4</v>
      </c>
      <c r="J219" s="50" t="str">
        <f t="shared" si="13"/>
        <v>ATRASADO</v>
      </c>
      <c r="K219" s="33"/>
      <c r="L219" s="33"/>
    </row>
    <row r="220" spans="1:12" s="34" customFormat="1" ht="18" x14ac:dyDescent="0.25">
      <c r="A220" s="42" t="s">
        <v>149</v>
      </c>
      <c r="B220" s="43" t="s">
        <v>231</v>
      </c>
      <c r="C220" s="44" t="s">
        <v>226</v>
      </c>
      <c r="D220" s="45" t="s">
        <v>143</v>
      </c>
      <c r="E220" s="46">
        <v>2242</v>
      </c>
      <c r="F220" s="47">
        <v>1352388.96</v>
      </c>
      <c r="G220" s="48" t="s">
        <v>149</v>
      </c>
      <c r="H220" s="49">
        <f t="shared" si="12"/>
        <v>0</v>
      </c>
      <c r="I220" s="50">
        <v>1352388.96</v>
      </c>
      <c r="J220" s="50" t="str">
        <f t="shared" si="13"/>
        <v>ATRASADO</v>
      </c>
      <c r="K220" s="33"/>
      <c r="L220" s="33"/>
    </row>
    <row r="221" spans="1:12" s="34" customFormat="1" ht="18" x14ac:dyDescent="0.25">
      <c r="A221" s="42" t="s">
        <v>152</v>
      </c>
      <c r="B221" s="43" t="s">
        <v>232</v>
      </c>
      <c r="C221" s="44" t="s">
        <v>226</v>
      </c>
      <c r="D221" s="45" t="s">
        <v>233</v>
      </c>
      <c r="E221" s="46">
        <v>2242</v>
      </c>
      <c r="F221" s="47">
        <v>405716.69</v>
      </c>
      <c r="G221" s="48" t="s">
        <v>152</v>
      </c>
      <c r="H221" s="49">
        <f t="shared" si="12"/>
        <v>0</v>
      </c>
      <c r="I221" s="50">
        <v>405716.69</v>
      </c>
      <c r="J221" s="50" t="str">
        <f t="shared" si="13"/>
        <v>ATRASADO</v>
      </c>
      <c r="K221" s="33"/>
      <c r="L221" s="33"/>
    </row>
    <row r="222" spans="1:12" s="34" customFormat="1" ht="18" x14ac:dyDescent="0.25">
      <c r="A222" s="42"/>
      <c r="B222" s="43"/>
      <c r="C222" s="44"/>
      <c r="D222" s="45"/>
      <c r="E222" s="46"/>
      <c r="F222" s="47"/>
      <c r="G222" s="48"/>
      <c r="H222" s="49"/>
      <c r="I222" s="50"/>
      <c r="J222" s="50"/>
      <c r="K222" s="33"/>
      <c r="L222" s="33"/>
    </row>
    <row r="223" spans="1:12" s="34" customFormat="1" ht="26.25" x14ac:dyDescent="0.25">
      <c r="A223" s="42">
        <v>46136</v>
      </c>
      <c r="B223" s="43" t="s">
        <v>1316</v>
      </c>
      <c r="C223" s="44" t="s">
        <v>1317</v>
      </c>
      <c r="D223" s="45" t="s">
        <v>708</v>
      </c>
      <c r="E223" s="46">
        <v>2222</v>
      </c>
      <c r="F223" s="47">
        <v>295000</v>
      </c>
      <c r="G223" s="48">
        <v>46136</v>
      </c>
      <c r="H223" s="49">
        <v>0</v>
      </c>
      <c r="I223" s="50">
        <v>295000</v>
      </c>
      <c r="J223" s="50" t="s">
        <v>25</v>
      </c>
      <c r="K223" s="33"/>
      <c r="L223" s="33"/>
    </row>
    <row r="224" spans="1:12" s="34" customFormat="1" ht="18" x14ac:dyDescent="0.25">
      <c r="A224" s="42">
        <v>46140</v>
      </c>
      <c r="B224" s="43" t="s">
        <v>1318</v>
      </c>
      <c r="C224" s="44" t="s">
        <v>1317</v>
      </c>
      <c r="D224" s="45" t="s">
        <v>96</v>
      </c>
      <c r="E224" s="46">
        <v>2221</v>
      </c>
      <c r="F224" s="47">
        <v>12390</v>
      </c>
      <c r="G224" s="48">
        <v>46140</v>
      </c>
      <c r="H224" s="49">
        <v>0</v>
      </c>
      <c r="I224" s="50">
        <v>12390</v>
      </c>
      <c r="J224" s="50" t="s">
        <v>25</v>
      </c>
      <c r="K224" s="33"/>
      <c r="L224" s="33"/>
    </row>
    <row r="225" spans="1:12" s="34" customFormat="1" ht="18" x14ac:dyDescent="0.25">
      <c r="A225" s="42"/>
      <c r="B225" s="43"/>
      <c r="C225" s="44"/>
      <c r="D225" s="45"/>
      <c r="E225" s="46"/>
      <c r="F225" s="47"/>
      <c r="G225" s="48"/>
      <c r="H225" s="49"/>
      <c r="I225" s="50"/>
      <c r="J225" s="50"/>
      <c r="K225" s="33"/>
      <c r="L225" s="33"/>
    </row>
    <row r="226" spans="1:12" s="34" customFormat="1" ht="18" x14ac:dyDescent="0.25">
      <c r="A226" s="42">
        <v>45962</v>
      </c>
      <c r="B226" s="43" t="s">
        <v>234</v>
      </c>
      <c r="C226" s="44" t="s">
        <v>235</v>
      </c>
      <c r="D226" s="45" t="s">
        <v>52</v>
      </c>
      <c r="E226" s="46">
        <v>2311</v>
      </c>
      <c r="F226" s="47">
        <v>1153400</v>
      </c>
      <c r="G226" s="48">
        <v>45962</v>
      </c>
      <c r="H226" s="49">
        <v>0</v>
      </c>
      <c r="I226" s="50">
        <v>1153400</v>
      </c>
      <c r="J226" s="50" t="s">
        <v>25</v>
      </c>
      <c r="K226" s="33"/>
      <c r="L226" s="33"/>
    </row>
    <row r="227" spans="1:12" s="34" customFormat="1" ht="18" x14ac:dyDescent="0.25">
      <c r="A227" s="42"/>
      <c r="B227" s="43"/>
      <c r="C227" s="44"/>
      <c r="D227" s="45"/>
      <c r="E227" s="46"/>
      <c r="F227" s="47"/>
      <c r="G227" s="48"/>
      <c r="H227" s="49"/>
      <c r="I227" s="50"/>
      <c r="J227" s="50"/>
      <c r="K227" s="33"/>
      <c r="L227" s="33"/>
    </row>
    <row r="228" spans="1:12" s="34" customFormat="1" ht="18" x14ac:dyDescent="0.25">
      <c r="A228" s="42">
        <v>45413</v>
      </c>
      <c r="B228" s="43" t="s">
        <v>236</v>
      </c>
      <c r="C228" s="44" t="s">
        <v>237</v>
      </c>
      <c r="D228" s="45" t="s">
        <v>238</v>
      </c>
      <c r="E228" s="46">
        <v>2259</v>
      </c>
      <c r="F228" s="47">
        <v>809489.64</v>
      </c>
      <c r="G228" s="48" t="s">
        <v>239</v>
      </c>
      <c r="H228" s="49">
        <v>0</v>
      </c>
      <c r="I228" s="50">
        <v>809489.64</v>
      </c>
      <c r="J228" s="50" t="str">
        <f>IF(I228&gt;0,"ATRASADO","")</f>
        <v>ATRASADO</v>
      </c>
      <c r="K228" s="33"/>
      <c r="L228" s="33"/>
    </row>
    <row r="229" spans="1:12" s="34" customFormat="1" ht="18" x14ac:dyDescent="0.25">
      <c r="A229" s="42"/>
      <c r="B229" s="43"/>
      <c r="C229" s="44"/>
      <c r="D229" s="45"/>
      <c r="E229" s="46"/>
      <c r="F229" s="47"/>
      <c r="G229" s="48"/>
      <c r="H229" s="49"/>
      <c r="I229" s="50"/>
      <c r="J229" s="50"/>
      <c r="K229" s="33"/>
      <c r="L229" s="33"/>
    </row>
    <row r="230" spans="1:12" s="34" customFormat="1" ht="18" x14ac:dyDescent="0.25">
      <c r="A230" s="42">
        <v>45231</v>
      </c>
      <c r="B230" s="43" t="s">
        <v>240</v>
      </c>
      <c r="C230" s="44" t="s">
        <v>241</v>
      </c>
      <c r="D230" s="45" t="s">
        <v>242</v>
      </c>
      <c r="E230" s="46">
        <v>2253</v>
      </c>
      <c r="F230" s="47">
        <v>545160</v>
      </c>
      <c r="G230" s="48">
        <v>45231</v>
      </c>
      <c r="H230" s="49">
        <f>IF(F230&gt;0,0,"")</f>
        <v>0</v>
      </c>
      <c r="I230" s="50">
        <v>545160</v>
      </c>
      <c r="J230" s="50" t="str">
        <f>IF(I230&gt;0,"ATRASADO","")</f>
        <v>ATRASADO</v>
      </c>
      <c r="K230" s="33"/>
      <c r="L230" s="33"/>
    </row>
    <row r="231" spans="1:12" s="34" customFormat="1" ht="18" x14ac:dyDescent="0.25">
      <c r="A231" s="42">
        <v>45264</v>
      </c>
      <c r="B231" s="43" t="s">
        <v>243</v>
      </c>
      <c r="C231" s="44" t="s">
        <v>241</v>
      </c>
      <c r="D231" s="45" t="s">
        <v>242</v>
      </c>
      <c r="E231" s="46">
        <v>2253</v>
      </c>
      <c r="F231" s="47">
        <v>547520</v>
      </c>
      <c r="G231" s="48">
        <v>45264</v>
      </c>
      <c r="H231" s="49">
        <f>IF(F231&gt;0,0,"")</f>
        <v>0</v>
      </c>
      <c r="I231" s="50">
        <v>547520</v>
      </c>
      <c r="J231" s="50" t="str">
        <f>IF(I231&gt;0,"ATRASADO","")</f>
        <v>ATRASADO</v>
      </c>
      <c r="K231" s="33"/>
      <c r="L231" s="33"/>
    </row>
    <row r="232" spans="1:12" s="34" customFormat="1" ht="18" x14ac:dyDescent="0.25">
      <c r="A232" s="42">
        <v>45295</v>
      </c>
      <c r="B232" s="43" t="s">
        <v>244</v>
      </c>
      <c r="C232" s="44" t="s">
        <v>241</v>
      </c>
      <c r="D232" s="45" t="s">
        <v>242</v>
      </c>
      <c r="E232" s="46">
        <v>2253</v>
      </c>
      <c r="F232" s="47">
        <v>547520</v>
      </c>
      <c r="G232" s="48">
        <v>45295</v>
      </c>
      <c r="H232" s="49">
        <f>IF(F232&gt;0,0,"")</f>
        <v>0</v>
      </c>
      <c r="I232" s="50">
        <v>547520</v>
      </c>
      <c r="J232" s="50" t="str">
        <f>IF(I232&gt;0,"ATRASADO","")</f>
        <v>ATRASADO</v>
      </c>
      <c r="K232" s="33"/>
      <c r="L232" s="33"/>
    </row>
    <row r="233" spans="1:12" s="34" customFormat="1" ht="18" x14ac:dyDescent="0.25">
      <c r="A233" s="42">
        <v>45328</v>
      </c>
      <c r="B233" s="43" t="s">
        <v>245</v>
      </c>
      <c r="C233" s="44" t="s">
        <v>241</v>
      </c>
      <c r="D233" s="45" t="s">
        <v>242</v>
      </c>
      <c r="E233" s="46">
        <v>2253</v>
      </c>
      <c r="F233" s="47">
        <v>547520</v>
      </c>
      <c r="G233" s="48">
        <v>45356</v>
      </c>
      <c r="H233" s="49">
        <f>IF(F233&gt;0,0,"")</f>
        <v>0</v>
      </c>
      <c r="I233" s="50">
        <v>547520</v>
      </c>
      <c r="J233" s="50" t="str">
        <f>IF(I233&gt;0,"ATRASADO","")</f>
        <v>ATRASADO</v>
      </c>
      <c r="K233" s="33"/>
      <c r="L233" s="33"/>
    </row>
    <row r="234" spans="1:12" s="34" customFormat="1" ht="18" x14ac:dyDescent="0.25">
      <c r="A234" s="42"/>
      <c r="B234" s="43"/>
      <c r="C234" s="44"/>
      <c r="D234" s="45"/>
      <c r="E234" s="46"/>
      <c r="F234" s="47"/>
      <c r="G234" s="48"/>
      <c r="H234" s="49"/>
      <c r="I234" s="50"/>
      <c r="J234" s="50"/>
      <c r="K234" s="33"/>
      <c r="L234" s="33"/>
    </row>
    <row r="235" spans="1:12" s="34" customFormat="1" ht="18" x14ac:dyDescent="0.25">
      <c r="A235" s="42">
        <v>45413</v>
      </c>
      <c r="B235" s="43" t="s">
        <v>68</v>
      </c>
      <c r="C235" s="44" t="s">
        <v>246</v>
      </c>
      <c r="D235" s="45" t="s">
        <v>96</v>
      </c>
      <c r="E235" s="46">
        <v>2221</v>
      </c>
      <c r="F235" s="47">
        <v>29500</v>
      </c>
      <c r="G235" s="48">
        <v>45413</v>
      </c>
      <c r="H235" s="49">
        <f>IF(F235&gt;0,0,"")</f>
        <v>0</v>
      </c>
      <c r="I235" s="50">
        <v>29500</v>
      </c>
      <c r="J235" s="50" t="str">
        <f>IF(I235&gt;0,"ATRASADO","")</f>
        <v>ATRASADO</v>
      </c>
      <c r="K235" s="33"/>
      <c r="L235" s="33"/>
    </row>
    <row r="236" spans="1:12" s="34" customFormat="1" ht="18" x14ac:dyDescent="0.25">
      <c r="A236" s="42">
        <v>45413</v>
      </c>
      <c r="B236" s="43" t="s">
        <v>69</v>
      </c>
      <c r="C236" s="44" t="s">
        <v>246</v>
      </c>
      <c r="D236" s="45" t="s">
        <v>96</v>
      </c>
      <c r="E236" s="46">
        <v>2221</v>
      </c>
      <c r="F236" s="47">
        <v>29500</v>
      </c>
      <c r="G236" s="48">
        <v>45413</v>
      </c>
      <c r="H236" s="49">
        <f>IF(F236&gt;0,0,"")</f>
        <v>0</v>
      </c>
      <c r="I236" s="50">
        <v>29500</v>
      </c>
      <c r="J236" s="50" t="str">
        <f>IF(I236&gt;0,"ATRASADO","")</f>
        <v>ATRASADO</v>
      </c>
      <c r="K236" s="33"/>
      <c r="L236" s="33"/>
    </row>
    <row r="237" spans="1:12" s="34" customFormat="1" ht="18" x14ac:dyDescent="0.25">
      <c r="A237" s="42">
        <v>45413</v>
      </c>
      <c r="B237" s="43" t="s">
        <v>247</v>
      </c>
      <c r="C237" s="44" t="s">
        <v>246</v>
      </c>
      <c r="D237" s="45" t="s">
        <v>96</v>
      </c>
      <c r="E237" s="46">
        <v>2221</v>
      </c>
      <c r="F237" s="47">
        <v>29500</v>
      </c>
      <c r="G237" s="48">
        <v>45413</v>
      </c>
      <c r="H237" s="49">
        <f>IF(F237&gt;0,0,"")</f>
        <v>0</v>
      </c>
      <c r="I237" s="50">
        <v>29500</v>
      </c>
      <c r="J237" s="50" t="str">
        <f>IF(I237&gt;0,"ATRASADO","")</f>
        <v>ATRASADO</v>
      </c>
      <c r="K237" s="33"/>
      <c r="L237" s="33"/>
    </row>
    <row r="238" spans="1:12" s="34" customFormat="1" ht="18" x14ac:dyDescent="0.25">
      <c r="A238" s="42"/>
      <c r="B238" s="43"/>
      <c r="C238" s="44"/>
      <c r="D238" s="45"/>
      <c r="E238" s="46"/>
      <c r="F238" s="47"/>
      <c r="G238" s="48"/>
      <c r="H238" s="49"/>
      <c r="I238" s="50"/>
      <c r="J238" s="50"/>
      <c r="K238" s="33"/>
      <c r="L238" s="33"/>
    </row>
    <row r="239" spans="1:12" s="34" customFormat="1" ht="18" x14ac:dyDescent="0.25">
      <c r="A239" s="42">
        <v>45323</v>
      </c>
      <c r="B239" s="43" t="s">
        <v>248</v>
      </c>
      <c r="C239" s="44" t="s">
        <v>249</v>
      </c>
      <c r="D239" s="45" t="s">
        <v>91</v>
      </c>
      <c r="E239" s="46">
        <v>2213</v>
      </c>
      <c r="F239" s="47">
        <v>10883.6</v>
      </c>
      <c r="G239" s="48">
        <v>45323</v>
      </c>
      <c r="H239" s="49">
        <f>IF(F239&gt;0,0,"")</f>
        <v>0</v>
      </c>
      <c r="I239" s="50">
        <v>10883.6</v>
      </c>
      <c r="J239" s="50" t="str">
        <f>IF(I239&gt;0,"ATRASADO","")</f>
        <v>ATRASADO</v>
      </c>
      <c r="K239" s="33"/>
      <c r="L239" s="33"/>
    </row>
    <row r="240" spans="1:12" s="34" customFormat="1" ht="18" x14ac:dyDescent="0.25">
      <c r="A240" s="42">
        <v>45323</v>
      </c>
      <c r="B240" s="43" t="s">
        <v>250</v>
      </c>
      <c r="C240" s="44" t="s">
        <v>249</v>
      </c>
      <c r="D240" s="45" t="s">
        <v>91</v>
      </c>
      <c r="E240" s="46">
        <v>2213</v>
      </c>
      <c r="F240" s="47">
        <v>10883.6</v>
      </c>
      <c r="G240" s="48">
        <v>45323</v>
      </c>
      <c r="H240" s="49">
        <f>IF(F240&gt;0,0,"")</f>
        <v>0</v>
      </c>
      <c r="I240" s="50">
        <v>10883.6</v>
      </c>
      <c r="J240" s="50" t="str">
        <f>IF(I240&gt;0,"ATRASADO","")</f>
        <v>ATRASADO</v>
      </c>
      <c r="K240" s="33"/>
      <c r="L240" s="33"/>
    </row>
    <row r="241" spans="1:12" s="34" customFormat="1" ht="18" x14ac:dyDescent="0.25">
      <c r="A241" s="42">
        <v>45413</v>
      </c>
      <c r="B241" s="43" t="s">
        <v>251</v>
      </c>
      <c r="C241" s="44" t="s">
        <v>249</v>
      </c>
      <c r="D241" s="45" t="s">
        <v>91</v>
      </c>
      <c r="E241" s="46">
        <v>2213</v>
      </c>
      <c r="F241" s="47">
        <v>10883.6</v>
      </c>
      <c r="G241" s="48">
        <v>45413</v>
      </c>
      <c r="H241" s="49">
        <f>IF(F241&gt;0,0,"")</f>
        <v>0</v>
      </c>
      <c r="I241" s="50">
        <v>10883.6</v>
      </c>
      <c r="J241" s="50" t="str">
        <f>IF(I241&gt;0,"ATRASADO","")</f>
        <v>ATRASADO</v>
      </c>
      <c r="K241" s="33"/>
      <c r="L241" s="33"/>
    </row>
    <row r="242" spans="1:12" s="34" customFormat="1" ht="18" x14ac:dyDescent="0.25">
      <c r="A242" s="42">
        <v>45536</v>
      </c>
      <c r="B242" s="43" t="s">
        <v>252</v>
      </c>
      <c r="C242" s="44" t="s">
        <v>249</v>
      </c>
      <c r="D242" s="45" t="s">
        <v>91</v>
      </c>
      <c r="E242" s="46">
        <v>2213</v>
      </c>
      <c r="F242" s="47">
        <v>10883.6</v>
      </c>
      <c r="G242" s="48">
        <v>45536</v>
      </c>
      <c r="H242" s="49">
        <f>IF(F242&gt;0,0,"")</f>
        <v>0</v>
      </c>
      <c r="I242" s="50">
        <v>10883.6</v>
      </c>
      <c r="J242" s="50" t="str">
        <f>IF(I242&gt;0,"ATRASADO","")</f>
        <v>ATRASADO</v>
      </c>
      <c r="K242" s="33"/>
      <c r="L242" s="33"/>
    </row>
    <row r="243" spans="1:12" s="34" customFormat="1" ht="18" x14ac:dyDescent="0.25">
      <c r="A243" s="42">
        <v>45536</v>
      </c>
      <c r="B243" s="43" t="s">
        <v>253</v>
      </c>
      <c r="C243" s="44" t="s">
        <v>249</v>
      </c>
      <c r="D243" s="45" t="s">
        <v>91</v>
      </c>
      <c r="E243" s="46">
        <v>2213</v>
      </c>
      <c r="F243" s="47">
        <v>10883.6</v>
      </c>
      <c r="G243" s="48">
        <v>45536</v>
      </c>
      <c r="H243" s="49">
        <f>IF(F243&gt;0,0,"")</f>
        <v>0</v>
      </c>
      <c r="I243" s="50">
        <v>10883.6</v>
      </c>
      <c r="J243" s="50" t="str">
        <f>IF(I243&gt;0,"ATRASADO","")</f>
        <v>ATRASADO</v>
      </c>
      <c r="K243" s="33"/>
      <c r="L243" s="33"/>
    </row>
    <row r="244" spans="1:12" s="34" customFormat="1" ht="18" x14ac:dyDescent="0.25">
      <c r="A244" s="42"/>
      <c r="B244" s="43"/>
      <c r="C244" s="44"/>
      <c r="D244" s="45"/>
      <c r="E244" s="46"/>
      <c r="F244" s="47"/>
      <c r="G244" s="48"/>
      <c r="H244" s="49"/>
      <c r="I244" s="50"/>
      <c r="J244" s="50"/>
      <c r="K244" s="33"/>
      <c r="L244" s="33"/>
    </row>
    <row r="245" spans="1:12" s="34" customFormat="1" ht="18" x14ac:dyDescent="0.25">
      <c r="A245" s="42">
        <v>45874</v>
      </c>
      <c r="B245" s="43" t="s">
        <v>254</v>
      </c>
      <c r="C245" s="44" t="s">
        <v>255</v>
      </c>
      <c r="D245" s="45" t="s">
        <v>256</v>
      </c>
      <c r="E245" s="46">
        <v>2217</v>
      </c>
      <c r="F245" s="51"/>
      <c r="G245" s="48">
        <v>45874</v>
      </c>
      <c r="H245" s="49">
        <v>0</v>
      </c>
      <c r="I245" s="50"/>
      <c r="J245" s="50" t="s">
        <v>25</v>
      </c>
      <c r="K245" s="33"/>
      <c r="L245" s="33"/>
    </row>
    <row r="246" spans="1:12" s="34" customFormat="1" ht="18" x14ac:dyDescent="0.25">
      <c r="A246" s="42">
        <v>45938</v>
      </c>
      <c r="B246" s="43" t="s">
        <v>257</v>
      </c>
      <c r="C246" s="44" t="s">
        <v>255</v>
      </c>
      <c r="D246" s="45" t="s">
        <v>256</v>
      </c>
      <c r="E246" s="46">
        <v>2217</v>
      </c>
      <c r="F246" s="51"/>
      <c r="G246" s="48">
        <v>45938</v>
      </c>
      <c r="H246" s="49">
        <v>0</v>
      </c>
      <c r="I246" s="50"/>
      <c r="J246" s="50" t="s">
        <v>25</v>
      </c>
      <c r="K246" s="33"/>
      <c r="L246" s="33"/>
    </row>
    <row r="247" spans="1:12" s="34" customFormat="1" ht="18" x14ac:dyDescent="0.25">
      <c r="A247" s="42"/>
      <c r="B247" s="43"/>
      <c r="C247" s="44"/>
      <c r="D247" s="45"/>
      <c r="E247" s="46"/>
      <c r="F247" s="47"/>
      <c r="G247" s="48"/>
      <c r="H247" s="49"/>
      <c r="I247" s="50"/>
      <c r="J247" s="50"/>
      <c r="K247" s="33"/>
      <c r="L247" s="33"/>
    </row>
    <row r="248" spans="1:12" s="34" customFormat="1" ht="18" x14ac:dyDescent="0.25">
      <c r="A248" s="42">
        <v>45505</v>
      </c>
      <c r="B248" s="43" t="s">
        <v>63</v>
      </c>
      <c r="C248" s="44" t="s">
        <v>258</v>
      </c>
      <c r="D248" s="45" t="s">
        <v>52</v>
      </c>
      <c r="E248" s="46">
        <v>2311</v>
      </c>
      <c r="F248" s="47">
        <v>1100000</v>
      </c>
      <c r="G248" s="48">
        <v>45505</v>
      </c>
      <c r="H248" s="49">
        <f>IF(F248&gt;0,0,"")</f>
        <v>0</v>
      </c>
      <c r="I248" s="50">
        <v>1100000</v>
      </c>
      <c r="J248" s="50" t="str">
        <f>IF(I248&gt;0,"ATRASADO","")</f>
        <v>ATRASADO</v>
      </c>
      <c r="K248" s="33"/>
      <c r="L248" s="33"/>
    </row>
    <row r="249" spans="1:12" s="34" customFormat="1" ht="18" x14ac:dyDescent="0.25">
      <c r="A249" s="42"/>
      <c r="B249" s="43"/>
      <c r="C249" s="44"/>
      <c r="D249" s="45"/>
      <c r="E249" s="46"/>
      <c r="F249" s="47"/>
      <c r="G249" s="48"/>
      <c r="H249" s="49"/>
      <c r="I249" s="50"/>
      <c r="J249" s="50"/>
      <c r="K249" s="33"/>
      <c r="L249" s="33"/>
    </row>
    <row r="250" spans="1:12" s="34" customFormat="1" ht="18" x14ac:dyDescent="0.25">
      <c r="A250" s="42">
        <v>45170</v>
      </c>
      <c r="B250" s="43" t="s">
        <v>259</v>
      </c>
      <c r="C250" s="44" t="s">
        <v>260</v>
      </c>
      <c r="D250" s="45" t="s">
        <v>52</v>
      </c>
      <c r="E250" s="46">
        <v>2311</v>
      </c>
      <c r="F250" s="47">
        <v>6473352.5</v>
      </c>
      <c r="G250" s="48">
        <v>45170</v>
      </c>
      <c r="H250" s="49">
        <f t="shared" ref="H250:H258" si="14">IF(F250&gt;0,0,"")</f>
        <v>0</v>
      </c>
      <c r="I250" s="50">
        <v>6473352.5</v>
      </c>
      <c r="J250" s="50" t="str">
        <f t="shared" ref="J250:J258" si="15">IF(I250&gt;0,"ATRASADO","")</f>
        <v>ATRASADO</v>
      </c>
      <c r="K250" s="33"/>
      <c r="L250" s="33"/>
    </row>
    <row r="251" spans="1:12" s="34" customFormat="1" ht="18" x14ac:dyDescent="0.25">
      <c r="A251" s="42">
        <v>45170</v>
      </c>
      <c r="B251" s="43" t="s">
        <v>261</v>
      </c>
      <c r="C251" s="44" t="s">
        <v>260</v>
      </c>
      <c r="D251" s="45" t="s">
        <v>52</v>
      </c>
      <c r="E251" s="46">
        <v>2311</v>
      </c>
      <c r="F251" s="47">
        <v>3500000</v>
      </c>
      <c r="G251" s="48">
        <v>45170</v>
      </c>
      <c r="H251" s="49">
        <f t="shared" si="14"/>
        <v>0</v>
      </c>
      <c r="I251" s="50">
        <v>3500000</v>
      </c>
      <c r="J251" s="50" t="str">
        <f t="shared" si="15"/>
        <v>ATRASADO</v>
      </c>
      <c r="K251" s="33"/>
      <c r="L251" s="33"/>
    </row>
    <row r="252" spans="1:12" s="34" customFormat="1" ht="18" x14ac:dyDescent="0.25">
      <c r="A252" s="42">
        <v>45173</v>
      </c>
      <c r="B252" s="43" t="s">
        <v>262</v>
      </c>
      <c r="C252" s="44" t="s">
        <v>260</v>
      </c>
      <c r="D252" s="45" t="s">
        <v>52</v>
      </c>
      <c r="E252" s="46">
        <v>2311</v>
      </c>
      <c r="F252" s="47">
        <v>2105600</v>
      </c>
      <c r="G252" s="48">
        <v>45173</v>
      </c>
      <c r="H252" s="49">
        <f t="shared" si="14"/>
        <v>0</v>
      </c>
      <c r="I252" s="50">
        <v>2105600</v>
      </c>
      <c r="J252" s="50" t="str">
        <f t="shared" si="15"/>
        <v>ATRASADO</v>
      </c>
      <c r="K252" s="33"/>
      <c r="L252" s="33"/>
    </row>
    <row r="253" spans="1:12" s="34" customFormat="1" ht="18" x14ac:dyDescent="0.25">
      <c r="A253" s="42">
        <v>45537</v>
      </c>
      <c r="B253" s="43" t="s">
        <v>263</v>
      </c>
      <c r="C253" s="44" t="s">
        <v>260</v>
      </c>
      <c r="D253" s="45" t="s">
        <v>143</v>
      </c>
      <c r="E253" s="46">
        <v>2242</v>
      </c>
      <c r="F253" s="47">
        <v>2866603.5</v>
      </c>
      <c r="G253" s="48">
        <v>45537</v>
      </c>
      <c r="H253" s="49">
        <f t="shared" si="14"/>
        <v>0</v>
      </c>
      <c r="I253" s="50">
        <v>2866603.5</v>
      </c>
      <c r="J253" s="50" t="str">
        <f t="shared" si="15"/>
        <v>ATRASADO</v>
      </c>
      <c r="K253" s="33"/>
      <c r="L253" s="33"/>
    </row>
    <row r="254" spans="1:12" s="34" customFormat="1" ht="18" x14ac:dyDescent="0.25">
      <c r="A254" s="42" t="s">
        <v>264</v>
      </c>
      <c r="B254" s="43" t="s">
        <v>265</v>
      </c>
      <c r="C254" s="44" t="s">
        <v>260</v>
      </c>
      <c r="D254" s="45" t="s">
        <v>143</v>
      </c>
      <c r="E254" s="46">
        <v>2242</v>
      </c>
      <c r="F254" s="47">
        <v>1337748.3</v>
      </c>
      <c r="G254" s="48" t="s">
        <v>264</v>
      </c>
      <c r="H254" s="49">
        <f t="shared" si="14"/>
        <v>0</v>
      </c>
      <c r="I254" s="50">
        <v>1337748.3</v>
      </c>
      <c r="J254" s="50" t="str">
        <f t="shared" si="15"/>
        <v>ATRASADO</v>
      </c>
      <c r="K254" s="33"/>
      <c r="L254" s="33"/>
    </row>
    <row r="255" spans="1:12" s="34" customFormat="1" ht="18" x14ac:dyDescent="0.25">
      <c r="A255" s="42" t="s">
        <v>266</v>
      </c>
      <c r="B255" s="43" t="s">
        <v>26</v>
      </c>
      <c r="C255" s="44" t="s">
        <v>260</v>
      </c>
      <c r="D255" s="45" t="s">
        <v>143</v>
      </c>
      <c r="E255" s="46">
        <v>2242</v>
      </c>
      <c r="F255" s="47">
        <v>1528855.2</v>
      </c>
      <c r="G255" s="48" t="s">
        <v>266</v>
      </c>
      <c r="H255" s="49">
        <f t="shared" si="14"/>
        <v>0</v>
      </c>
      <c r="I255" s="50">
        <v>1528855.2</v>
      </c>
      <c r="J255" s="50" t="str">
        <f t="shared" si="15"/>
        <v>ATRASADO</v>
      </c>
      <c r="K255" s="33"/>
      <c r="L255" s="33"/>
    </row>
    <row r="256" spans="1:12" s="34" customFormat="1" ht="18" x14ac:dyDescent="0.25">
      <c r="A256" s="42">
        <v>45627</v>
      </c>
      <c r="B256" s="43" t="s">
        <v>28</v>
      </c>
      <c r="C256" s="44" t="s">
        <v>260</v>
      </c>
      <c r="D256" s="45" t="s">
        <v>143</v>
      </c>
      <c r="E256" s="46">
        <v>2242</v>
      </c>
      <c r="F256" s="47">
        <v>2866603.5</v>
      </c>
      <c r="G256" s="48">
        <v>45627</v>
      </c>
      <c r="H256" s="49">
        <f t="shared" si="14"/>
        <v>0</v>
      </c>
      <c r="I256" s="50">
        <v>2866603.5</v>
      </c>
      <c r="J256" s="50" t="str">
        <f t="shared" si="15"/>
        <v>ATRASADO</v>
      </c>
      <c r="K256" s="33"/>
      <c r="L256" s="33"/>
    </row>
    <row r="257" spans="1:12" s="34" customFormat="1" ht="18" x14ac:dyDescent="0.25">
      <c r="A257" s="42">
        <v>45630</v>
      </c>
      <c r="B257" s="43" t="s">
        <v>29</v>
      </c>
      <c r="C257" s="44" t="s">
        <v>260</v>
      </c>
      <c r="D257" s="45" t="s">
        <v>143</v>
      </c>
      <c r="E257" s="46">
        <v>2242</v>
      </c>
      <c r="F257" s="47">
        <v>2866603.5</v>
      </c>
      <c r="G257" s="48">
        <v>45630</v>
      </c>
      <c r="H257" s="49">
        <f t="shared" si="14"/>
        <v>0</v>
      </c>
      <c r="I257" s="50">
        <v>2866603.5</v>
      </c>
      <c r="J257" s="50" t="str">
        <f t="shared" si="15"/>
        <v>ATRASADO</v>
      </c>
      <c r="K257" s="33"/>
      <c r="L257" s="33"/>
    </row>
    <row r="258" spans="1:12" s="34" customFormat="1" ht="18" x14ac:dyDescent="0.25">
      <c r="A258" s="42" t="s">
        <v>267</v>
      </c>
      <c r="B258" s="43" t="s">
        <v>30</v>
      </c>
      <c r="C258" s="44" t="s">
        <v>260</v>
      </c>
      <c r="D258" s="45" t="s">
        <v>143</v>
      </c>
      <c r="E258" s="46">
        <v>2242</v>
      </c>
      <c r="F258" s="47">
        <v>1337748.3</v>
      </c>
      <c r="G258" s="48" t="s">
        <v>267</v>
      </c>
      <c r="H258" s="49">
        <f t="shared" si="14"/>
        <v>0</v>
      </c>
      <c r="I258" s="50">
        <v>1337748.3</v>
      </c>
      <c r="J258" s="50" t="str">
        <f t="shared" si="15"/>
        <v>ATRASADO</v>
      </c>
      <c r="K258" s="33"/>
      <c r="L258" s="33"/>
    </row>
    <row r="259" spans="1:12" s="34" customFormat="1" ht="18" x14ac:dyDescent="0.25">
      <c r="A259" s="42"/>
      <c r="B259" s="43"/>
      <c r="C259" s="44"/>
      <c r="D259" s="45"/>
      <c r="E259" s="46"/>
      <c r="F259" s="47"/>
      <c r="G259" s="48"/>
      <c r="H259" s="49"/>
      <c r="I259" s="50"/>
      <c r="J259" s="50"/>
      <c r="K259" s="33"/>
      <c r="L259" s="33"/>
    </row>
    <row r="260" spans="1:12" s="34" customFormat="1" ht="18" x14ac:dyDescent="0.25">
      <c r="A260" s="42" t="s">
        <v>268</v>
      </c>
      <c r="B260" s="43" t="s">
        <v>269</v>
      </c>
      <c r="C260" s="44" t="s">
        <v>270</v>
      </c>
      <c r="D260" s="45" t="s">
        <v>52</v>
      </c>
      <c r="E260" s="46">
        <v>2311</v>
      </c>
      <c r="F260" s="47">
        <v>115</v>
      </c>
      <c r="G260" s="48" t="s">
        <v>268</v>
      </c>
      <c r="H260" s="49">
        <f>IF(F260&gt;0,0,"")</f>
        <v>0</v>
      </c>
      <c r="I260" s="50">
        <v>115</v>
      </c>
      <c r="J260" s="50" t="str">
        <f>IF(I260&gt;0,"ATRASADO","")</f>
        <v>ATRASADO</v>
      </c>
      <c r="K260" s="33"/>
      <c r="L260" s="33"/>
    </row>
    <row r="261" spans="1:12" s="34" customFormat="1" ht="18" x14ac:dyDescent="0.25">
      <c r="A261" s="42"/>
      <c r="B261" s="43"/>
      <c r="C261" s="44"/>
      <c r="D261" s="45"/>
      <c r="E261" s="46"/>
      <c r="F261" s="47"/>
      <c r="G261" s="48"/>
      <c r="H261" s="49"/>
      <c r="I261" s="50"/>
      <c r="J261" s="50"/>
      <c r="K261" s="33"/>
      <c r="L261" s="33"/>
    </row>
    <row r="262" spans="1:12" s="34" customFormat="1" ht="18" x14ac:dyDescent="0.25">
      <c r="A262" s="42">
        <v>45444</v>
      </c>
      <c r="B262" s="43" t="s">
        <v>271</v>
      </c>
      <c r="C262" s="44" t="s">
        <v>272</v>
      </c>
      <c r="D262" s="45" t="s">
        <v>96</v>
      </c>
      <c r="E262" s="46">
        <v>2221</v>
      </c>
      <c r="F262" s="47">
        <v>23600</v>
      </c>
      <c r="G262" s="48">
        <v>45444</v>
      </c>
      <c r="H262" s="49">
        <f>IF(F262&gt;0,0,"")</f>
        <v>0</v>
      </c>
      <c r="I262" s="50">
        <v>23600</v>
      </c>
      <c r="J262" s="50" t="str">
        <f>IF(I262&gt;0,"ATRASADO","")</f>
        <v>ATRASADO</v>
      </c>
      <c r="K262" s="33"/>
      <c r="L262" s="33"/>
    </row>
    <row r="263" spans="1:12" s="34" customFormat="1" ht="18" x14ac:dyDescent="0.25">
      <c r="A263" s="42">
        <v>45536</v>
      </c>
      <c r="B263" s="43" t="s">
        <v>273</v>
      </c>
      <c r="C263" s="44" t="s">
        <v>272</v>
      </c>
      <c r="D263" s="45" t="s">
        <v>96</v>
      </c>
      <c r="E263" s="46">
        <v>2221</v>
      </c>
      <c r="F263" s="47">
        <v>23600</v>
      </c>
      <c r="G263" s="48">
        <v>45536</v>
      </c>
      <c r="H263" s="49">
        <f>IF(F263&gt;0,0,"")</f>
        <v>0</v>
      </c>
      <c r="I263" s="50">
        <v>23600</v>
      </c>
      <c r="J263" s="50" t="str">
        <f>IF(I263&gt;0,"ATRASADO","")</f>
        <v>ATRASADO</v>
      </c>
      <c r="K263" s="33"/>
      <c r="L263" s="33"/>
    </row>
    <row r="264" spans="1:12" s="34" customFormat="1" ht="18" x14ac:dyDescent="0.25">
      <c r="A264" s="42">
        <v>45536</v>
      </c>
      <c r="B264" s="43" t="s">
        <v>274</v>
      </c>
      <c r="C264" s="44" t="s">
        <v>272</v>
      </c>
      <c r="D264" s="45" t="s">
        <v>96</v>
      </c>
      <c r="E264" s="46">
        <v>2221</v>
      </c>
      <c r="F264" s="47">
        <v>23600</v>
      </c>
      <c r="G264" s="48">
        <v>45536</v>
      </c>
      <c r="H264" s="49">
        <f>IF(F264&gt;0,0,"")</f>
        <v>0</v>
      </c>
      <c r="I264" s="50">
        <v>23600</v>
      </c>
      <c r="J264" s="50" t="str">
        <f>IF(I264&gt;0,"ATRASADO","")</f>
        <v>ATRASADO</v>
      </c>
      <c r="K264" s="33"/>
      <c r="L264" s="33"/>
    </row>
    <row r="265" spans="1:12" s="34" customFormat="1" ht="18" x14ac:dyDescent="0.25">
      <c r="A265" s="42"/>
      <c r="B265" s="43"/>
      <c r="C265" s="44"/>
      <c r="D265" s="45"/>
      <c r="E265" s="46"/>
      <c r="F265" s="47"/>
      <c r="G265" s="48"/>
      <c r="H265" s="49"/>
      <c r="I265" s="50"/>
      <c r="J265" s="50"/>
      <c r="K265" s="33"/>
      <c r="L265" s="33"/>
    </row>
    <row r="266" spans="1:12" s="34" customFormat="1" ht="18" x14ac:dyDescent="0.25">
      <c r="A266" s="42">
        <v>43373</v>
      </c>
      <c r="B266" s="43" t="s">
        <v>275</v>
      </c>
      <c r="C266" s="44" t="s">
        <v>276</v>
      </c>
      <c r="D266" s="45" t="s">
        <v>277</v>
      </c>
      <c r="E266" s="46">
        <v>2241</v>
      </c>
      <c r="F266" s="47">
        <v>17200</v>
      </c>
      <c r="G266" s="48">
        <v>43373</v>
      </c>
      <c r="H266" s="49">
        <f>IF(F266&gt;0,0,"")</f>
        <v>0</v>
      </c>
      <c r="I266" s="50">
        <v>17200</v>
      </c>
      <c r="J266" s="50" t="str">
        <f>IF(I266&gt;0,"ATRASADO","")</f>
        <v>ATRASADO</v>
      </c>
      <c r="K266" s="33"/>
      <c r="L266" s="33"/>
    </row>
    <row r="267" spans="1:12" s="34" customFormat="1" ht="18" x14ac:dyDescent="0.25">
      <c r="A267" s="42">
        <v>43446</v>
      </c>
      <c r="B267" s="43" t="s">
        <v>278</v>
      </c>
      <c r="C267" s="44" t="s">
        <v>276</v>
      </c>
      <c r="D267" s="45" t="s">
        <v>277</v>
      </c>
      <c r="E267" s="46">
        <v>2241</v>
      </c>
      <c r="F267" s="47">
        <v>20800</v>
      </c>
      <c r="G267" s="48">
        <v>43446</v>
      </c>
      <c r="H267" s="49">
        <f>IF(F267&gt;0,0,"")</f>
        <v>0</v>
      </c>
      <c r="I267" s="50">
        <v>20800</v>
      </c>
      <c r="J267" s="50" t="str">
        <f>IF(I267&gt;0,"ATRASADO","")</f>
        <v>ATRASADO</v>
      </c>
      <c r="K267" s="33"/>
      <c r="L267" s="33"/>
    </row>
    <row r="268" spans="1:12" s="34" customFormat="1" ht="18" x14ac:dyDescent="0.25">
      <c r="A268" s="42"/>
      <c r="B268" s="43"/>
      <c r="C268" s="44"/>
      <c r="D268" s="45"/>
      <c r="E268" s="46"/>
      <c r="F268" s="47"/>
      <c r="G268" s="48"/>
      <c r="H268" s="49"/>
      <c r="I268" s="50"/>
      <c r="J268" s="50"/>
      <c r="K268" s="33"/>
      <c r="L268" s="33"/>
    </row>
    <row r="269" spans="1:12" s="34" customFormat="1" ht="18" x14ac:dyDescent="0.25">
      <c r="A269" s="42">
        <v>41963</v>
      </c>
      <c r="B269" s="43" t="s">
        <v>279</v>
      </c>
      <c r="C269" s="44" t="s">
        <v>280</v>
      </c>
      <c r="D269" s="45" t="s">
        <v>281</v>
      </c>
      <c r="E269" s="46">
        <v>2272</v>
      </c>
      <c r="F269" s="47">
        <v>40496</v>
      </c>
      <c r="G269" s="48">
        <v>41963</v>
      </c>
      <c r="H269" s="49">
        <f>IF(F269&gt;0,0,"")</f>
        <v>0</v>
      </c>
      <c r="I269" s="50">
        <v>40496</v>
      </c>
      <c r="J269" s="50" t="str">
        <f>IF(I269&gt;0,"ATRASADO","")</f>
        <v>ATRASADO</v>
      </c>
      <c r="K269" s="33"/>
      <c r="L269" s="33"/>
    </row>
    <row r="270" spans="1:12" s="34" customFormat="1" ht="18" x14ac:dyDescent="0.25">
      <c r="A270" s="42"/>
      <c r="B270" s="43"/>
      <c r="C270" s="44"/>
      <c r="D270" s="45"/>
      <c r="E270" s="46"/>
      <c r="F270" s="47"/>
      <c r="G270" s="48"/>
      <c r="H270" s="49"/>
      <c r="I270" s="50"/>
      <c r="J270" s="50"/>
      <c r="K270" s="33"/>
      <c r="L270" s="33"/>
    </row>
    <row r="271" spans="1:12" s="34" customFormat="1" ht="18" x14ac:dyDescent="0.25">
      <c r="A271" s="42">
        <v>40652</v>
      </c>
      <c r="B271" s="43" t="s">
        <v>282</v>
      </c>
      <c r="C271" s="44" t="s">
        <v>283</v>
      </c>
      <c r="D271" s="45" t="s">
        <v>284</v>
      </c>
      <c r="E271" s="46">
        <v>2258</v>
      </c>
      <c r="F271" s="47">
        <v>14784</v>
      </c>
      <c r="G271" s="48">
        <v>40652</v>
      </c>
      <c r="H271" s="49">
        <f t="shared" ref="H271:H280" si="16">IF(F271&gt;0,0,"")</f>
        <v>0</v>
      </c>
      <c r="I271" s="50">
        <v>14784</v>
      </c>
      <c r="J271" s="50" t="str">
        <f t="shared" ref="J271:J280" si="17">IF(I271&gt;0,"ATRASADO","")</f>
        <v>ATRASADO</v>
      </c>
      <c r="K271" s="33"/>
      <c r="L271" s="33"/>
    </row>
    <row r="272" spans="1:12" s="34" customFormat="1" ht="18" x14ac:dyDescent="0.25">
      <c r="A272" s="42">
        <v>40652</v>
      </c>
      <c r="B272" s="43" t="s">
        <v>285</v>
      </c>
      <c r="C272" s="44" t="s">
        <v>283</v>
      </c>
      <c r="D272" s="45" t="s">
        <v>284</v>
      </c>
      <c r="E272" s="46">
        <v>2258</v>
      </c>
      <c r="F272" s="47">
        <v>6784</v>
      </c>
      <c r="G272" s="48">
        <v>40652</v>
      </c>
      <c r="H272" s="49">
        <f t="shared" si="16"/>
        <v>0</v>
      </c>
      <c r="I272" s="50">
        <v>6784</v>
      </c>
      <c r="J272" s="50" t="str">
        <f t="shared" si="17"/>
        <v>ATRASADO</v>
      </c>
      <c r="K272" s="33"/>
      <c r="L272" s="33"/>
    </row>
    <row r="273" spans="1:12" s="34" customFormat="1" ht="18" x14ac:dyDescent="0.25">
      <c r="A273" s="42">
        <v>40910</v>
      </c>
      <c r="B273" s="43">
        <v>1501547576</v>
      </c>
      <c r="C273" s="44" t="s">
        <v>283</v>
      </c>
      <c r="D273" s="45" t="s">
        <v>286</v>
      </c>
      <c r="E273" s="46">
        <v>2258</v>
      </c>
      <c r="F273" s="47">
        <v>21576</v>
      </c>
      <c r="G273" s="48">
        <v>40910</v>
      </c>
      <c r="H273" s="49">
        <f t="shared" si="16"/>
        <v>0</v>
      </c>
      <c r="I273" s="50">
        <v>21576</v>
      </c>
      <c r="J273" s="50" t="str">
        <f t="shared" si="17"/>
        <v>ATRASADO</v>
      </c>
      <c r="K273" s="33"/>
      <c r="L273" s="33"/>
    </row>
    <row r="274" spans="1:12" s="34" customFormat="1" ht="18" x14ac:dyDescent="0.25">
      <c r="A274" s="42">
        <v>40910</v>
      </c>
      <c r="B274" s="43">
        <v>1501547577</v>
      </c>
      <c r="C274" s="44" t="s">
        <v>283</v>
      </c>
      <c r="D274" s="45" t="s">
        <v>286</v>
      </c>
      <c r="E274" s="46">
        <v>2258</v>
      </c>
      <c r="F274" s="47">
        <v>21576</v>
      </c>
      <c r="G274" s="48">
        <v>40910</v>
      </c>
      <c r="H274" s="49">
        <f t="shared" si="16"/>
        <v>0</v>
      </c>
      <c r="I274" s="50">
        <v>21576</v>
      </c>
      <c r="J274" s="50" t="str">
        <f t="shared" si="17"/>
        <v>ATRASADO</v>
      </c>
      <c r="K274" s="33"/>
      <c r="L274" s="33"/>
    </row>
    <row r="275" spans="1:12" s="34" customFormat="1" ht="18" x14ac:dyDescent="0.25">
      <c r="A275" s="42">
        <v>40910</v>
      </c>
      <c r="B275" s="43">
        <v>1501547578</v>
      </c>
      <c r="C275" s="44" t="s">
        <v>283</v>
      </c>
      <c r="D275" s="45" t="s">
        <v>286</v>
      </c>
      <c r="E275" s="46">
        <v>2258</v>
      </c>
      <c r="F275" s="47">
        <v>21576</v>
      </c>
      <c r="G275" s="48">
        <v>40910</v>
      </c>
      <c r="H275" s="49">
        <f t="shared" si="16"/>
        <v>0</v>
      </c>
      <c r="I275" s="50">
        <v>21576</v>
      </c>
      <c r="J275" s="50" t="str">
        <f t="shared" si="17"/>
        <v>ATRASADO</v>
      </c>
      <c r="K275" s="33"/>
      <c r="L275" s="33"/>
    </row>
    <row r="276" spans="1:12" s="34" customFormat="1" ht="18" x14ac:dyDescent="0.25">
      <c r="A276" s="42">
        <v>40910</v>
      </c>
      <c r="B276" s="43">
        <v>1501547579</v>
      </c>
      <c r="C276" s="44" t="s">
        <v>283</v>
      </c>
      <c r="D276" s="45" t="s">
        <v>286</v>
      </c>
      <c r="E276" s="46">
        <v>2258</v>
      </c>
      <c r="F276" s="47">
        <v>21576</v>
      </c>
      <c r="G276" s="48">
        <v>40910</v>
      </c>
      <c r="H276" s="49">
        <f t="shared" si="16"/>
        <v>0</v>
      </c>
      <c r="I276" s="50">
        <v>21576</v>
      </c>
      <c r="J276" s="50" t="str">
        <f t="shared" si="17"/>
        <v>ATRASADO</v>
      </c>
      <c r="K276" s="33"/>
      <c r="L276" s="33"/>
    </row>
    <row r="277" spans="1:12" s="34" customFormat="1" ht="18" x14ac:dyDescent="0.25">
      <c r="A277" s="42">
        <v>40918</v>
      </c>
      <c r="B277" s="43">
        <v>1501547572</v>
      </c>
      <c r="C277" s="44" t="s">
        <v>283</v>
      </c>
      <c r="D277" s="45" t="s">
        <v>286</v>
      </c>
      <c r="E277" s="46">
        <v>2258</v>
      </c>
      <c r="F277" s="47">
        <v>20088</v>
      </c>
      <c r="G277" s="48">
        <v>40918</v>
      </c>
      <c r="H277" s="49">
        <f t="shared" si="16"/>
        <v>0</v>
      </c>
      <c r="I277" s="50">
        <v>20088</v>
      </c>
      <c r="J277" s="50" t="str">
        <f t="shared" si="17"/>
        <v>ATRASADO</v>
      </c>
      <c r="K277" s="33"/>
      <c r="L277" s="33"/>
    </row>
    <row r="278" spans="1:12" s="34" customFormat="1" ht="18" x14ac:dyDescent="0.25">
      <c r="A278" s="42">
        <v>40918</v>
      </c>
      <c r="B278" s="43">
        <v>1501547573</v>
      </c>
      <c r="C278" s="44" t="s">
        <v>283</v>
      </c>
      <c r="D278" s="45" t="s">
        <v>286</v>
      </c>
      <c r="E278" s="46">
        <v>2258</v>
      </c>
      <c r="F278" s="47">
        <v>20088</v>
      </c>
      <c r="G278" s="48">
        <v>40918</v>
      </c>
      <c r="H278" s="49">
        <f t="shared" si="16"/>
        <v>0</v>
      </c>
      <c r="I278" s="50">
        <v>20088</v>
      </c>
      <c r="J278" s="50" t="str">
        <f t="shared" si="17"/>
        <v>ATRASADO</v>
      </c>
      <c r="K278" s="33"/>
      <c r="L278" s="33"/>
    </row>
    <row r="279" spans="1:12" s="34" customFormat="1" ht="18" x14ac:dyDescent="0.25">
      <c r="A279" s="42">
        <v>40918</v>
      </c>
      <c r="B279" s="43">
        <v>1501547574</v>
      </c>
      <c r="C279" s="44" t="s">
        <v>283</v>
      </c>
      <c r="D279" s="45" t="s">
        <v>286</v>
      </c>
      <c r="E279" s="46">
        <v>2258</v>
      </c>
      <c r="F279" s="47">
        <v>20088</v>
      </c>
      <c r="G279" s="48">
        <v>40918</v>
      </c>
      <c r="H279" s="49">
        <f t="shared" si="16"/>
        <v>0</v>
      </c>
      <c r="I279" s="50">
        <v>20088</v>
      </c>
      <c r="J279" s="50" t="str">
        <f t="shared" si="17"/>
        <v>ATRASADO</v>
      </c>
      <c r="K279" s="33"/>
      <c r="L279" s="33"/>
    </row>
    <row r="280" spans="1:12" s="34" customFormat="1" ht="18" x14ac:dyDescent="0.25">
      <c r="A280" s="42">
        <v>40918</v>
      </c>
      <c r="B280" s="43">
        <v>1501547575</v>
      </c>
      <c r="C280" s="44" t="s">
        <v>283</v>
      </c>
      <c r="D280" s="45" t="s">
        <v>286</v>
      </c>
      <c r="E280" s="46">
        <v>2258</v>
      </c>
      <c r="F280" s="47">
        <v>31088</v>
      </c>
      <c r="G280" s="48">
        <v>40918</v>
      </c>
      <c r="H280" s="49">
        <f t="shared" si="16"/>
        <v>0</v>
      </c>
      <c r="I280" s="50">
        <v>31088</v>
      </c>
      <c r="J280" s="50" t="str">
        <f t="shared" si="17"/>
        <v>ATRASADO</v>
      </c>
      <c r="K280" s="33"/>
      <c r="L280" s="33"/>
    </row>
    <row r="281" spans="1:12" s="34" customFormat="1" ht="18" x14ac:dyDescent="0.25">
      <c r="A281" s="42"/>
      <c r="B281" s="43"/>
      <c r="C281" s="44"/>
      <c r="D281" s="45"/>
      <c r="E281" s="46"/>
      <c r="F281" s="47"/>
      <c r="G281" s="48"/>
      <c r="H281" s="49"/>
      <c r="I281" s="50"/>
      <c r="J281" s="50"/>
      <c r="K281" s="33"/>
      <c r="L281" s="33"/>
    </row>
    <row r="282" spans="1:12" s="34" customFormat="1" ht="18" x14ac:dyDescent="0.25">
      <c r="A282" s="42">
        <v>40915</v>
      </c>
      <c r="B282" s="43">
        <v>797</v>
      </c>
      <c r="C282" s="44" t="s">
        <v>287</v>
      </c>
      <c r="D282" s="45" t="s">
        <v>96</v>
      </c>
      <c r="E282" s="46">
        <v>2221</v>
      </c>
      <c r="F282" s="47">
        <v>370575</v>
      </c>
      <c r="G282" s="48">
        <v>40915</v>
      </c>
      <c r="H282" s="49">
        <f>IF(F282&gt;0,0,"")</f>
        <v>0</v>
      </c>
      <c r="I282" s="50">
        <v>370575</v>
      </c>
      <c r="J282" s="50" t="str">
        <f>IF(I282&gt;0,"ATRASADO","")</f>
        <v>ATRASADO</v>
      </c>
      <c r="K282" s="33"/>
      <c r="L282" s="33"/>
    </row>
    <row r="283" spans="1:12" s="34" customFormat="1" ht="18" x14ac:dyDescent="0.25">
      <c r="A283" s="42">
        <v>41191</v>
      </c>
      <c r="B283" s="43">
        <v>1500000606</v>
      </c>
      <c r="C283" s="44" t="s">
        <v>287</v>
      </c>
      <c r="D283" s="45" t="s">
        <v>96</v>
      </c>
      <c r="E283" s="46">
        <v>2221</v>
      </c>
      <c r="F283" s="47">
        <v>78532</v>
      </c>
      <c r="G283" s="48">
        <v>41191</v>
      </c>
      <c r="H283" s="49">
        <f>IF(F283&gt;0,0,"")</f>
        <v>0</v>
      </c>
      <c r="I283" s="50">
        <v>78532</v>
      </c>
      <c r="J283" s="50" t="str">
        <f>IF(I283&gt;0,"ATRASADO","")</f>
        <v>ATRASADO</v>
      </c>
      <c r="K283" s="33"/>
      <c r="L283" s="33"/>
    </row>
    <row r="284" spans="1:12" s="34" customFormat="1" ht="18" x14ac:dyDescent="0.25">
      <c r="A284" s="42"/>
      <c r="B284" s="43"/>
      <c r="C284" s="44"/>
      <c r="D284" s="45"/>
      <c r="E284" s="46"/>
      <c r="F284" s="47"/>
      <c r="G284" s="48"/>
      <c r="H284" s="49"/>
      <c r="I284" s="50"/>
      <c r="J284" s="50"/>
      <c r="K284" s="33"/>
      <c r="L284" s="33"/>
    </row>
    <row r="285" spans="1:12" s="34" customFormat="1" ht="18" x14ac:dyDescent="0.25">
      <c r="A285" s="42">
        <v>41488</v>
      </c>
      <c r="B285" s="43">
        <v>1500000082</v>
      </c>
      <c r="C285" s="44" t="s">
        <v>288</v>
      </c>
      <c r="D285" s="45" t="s">
        <v>289</v>
      </c>
      <c r="E285" s="46">
        <v>2254</v>
      </c>
      <c r="F285" s="47">
        <v>1408750</v>
      </c>
      <c r="G285" s="48">
        <v>41488</v>
      </c>
      <c r="H285" s="49">
        <f t="shared" ref="H285:H294" si="18">IF(F285&gt;0,0,"")</f>
        <v>0</v>
      </c>
      <c r="I285" s="50">
        <v>1408750</v>
      </c>
      <c r="J285" s="50" t="str">
        <f t="shared" ref="J285:J294" si="19">IF(I285&gt;0,"ATRASADO","")</f>
        <v>ATRASADO</v>
      </c>
      <c r="K285" s="33"/>
      <c r="L285" s="33"/>
    </row>
    <row r="286" spans="1:12" s="34" customFormat="1" ht="18" x14ac:dyDescent="0.25">
      <c r="A286" s="42">
        <v>41506</v>
      </c>
      <c r="B286" s="43">
        <v>1500000087</v>
      </c>
      <c r="C286" s="44" t="s">
        <v>288</v>
      </c>
      <c r="D286" s="45" t="s">
        <v>289</v>
      </c>
      <c r="E286" s="46">
        <v>2254</v>
      </c>
      <c r="F286" s="47">
        <v>1092500.19</v>
      </c>
      <c r="G286" s="48">
        <v>41506</v>
      </c>
      <c r="H286" s="49">
        <f t="shared" si="18"/>
        <v>0</v>
      </c>
      <c r="I286" s="50">
        <v>1092500.19</v>
      </c>
      <c r="J286" s="50" t="str">
        <f t="shared" si="19"/>
        <v>ATRASADO</v>
      </c>
      <c r="K286" s="33"/>
      <c r="L286" s="33"/>
    </row>
    <row r="287" spans="1:12" s="34" customFormat="1" ht="18" x14ac:dyDescent="0.25">
      <c r="A287" s="42">
        <v>41513</v>
      </c>
      <c r="B287" s="43">
        <v>1500000088</v>
      </c>
      <c r="C287" s="44" t="s">
        <v>288</v>
      </c>
      <c r="D287" s="45" t="s">
        <v>289</v>
      </c>
      <c r="E287" s="46">
        <v>2254</v>
      </c>
      <c r="F287" s="47">
        <v>288000</v>
      </c>
      <c r="G287" s="48">
        <v>41513</v>
      </c>
      <c r="H287" s="49">
        <f t="shared" si="18"/>
        <v>0</v>
      </c>
      <c r="I287" s="50">
        <v>288000</v>
      </c>
      <c r="J287" s="50" t="str">
        <f t="shared" si="19"/>
        <v>ATRASADO</v>
      </c>
      <c r="K287" s="33"/>
      <c r="L287" s="33"/>
    </row>
    <row r="288" spans="1:12" s="34" customFormat="1" ht="18" x14ac:dyDescent="0.25">
      <c r="A288" s="42">
        <v>41610</v>
      </c>
      <c r="B288" s="43">
        <v>1500000125</v>
      </c>
      <c r="C288" s="44" t="s">
        <v>288</v>
      </c>
      <c r="D288" s="45" t="s">
        <v>289</v>
      </c>
      <c r="E288" s="46">
        <v>2254</v>
      </c>
      <c r="F288" s="47">
        <v>825000</v>
      </c>
      <c r="G288" s="48">
        <v>41610</v>
      </c>
      <c r="H288" s="49">
        <f t="shared" si="18"/>
        <v>0</v>
      </c>
      <c r="I288" s="50">
        <v>825000</v>
      </c>
      <c r="J288" s="50" t="str">
        <f t="shared" si="19"/>
        <v>ATRASADO</v>
      </c>
      <c r="K288" s="33"/>
      <c r="L288" s="33"/>
    </row>
    <row r="289" spans="1:12" s="34" customFormat="1" ht="18" x14ac:dyDescent="0.25">
      <c r="A289" s="42">
        <v>41639</v>
      </c>
      <c r="B289" s="43">
        <v>1500000130</v>
      </c>
      <c r="C289" s="44" t="s">
        <v>288</v>
      </c>
      <c r="D289" s="45" t="s">
        <v>289</v>
      </c>
      <c r="E289" s="46">
        <v>2254</v>
      </c>
      <c r="F289" s="47">
        <v>825000</v>
      </c>
      <c r="G289" s="48">
        <v>41639</v>
      </c>
      <c r="H289" s="49">
        <f t="shared" si="18"/>
        <v>0</v>
      </c>
      <c r="I289" s="50">
        <v>825000</v>
      </c>
      <c r="J289" s="50" t="str">
        <f t="shared" si="19"/>
        <v>ATRASADO</v>
      </c>
      <c r="K289" s="33"/>
      <c r="L289" s="33"/>
    </row>
    <row r="290" spans="1:12" s="34" customFormat="1" ht="18" x14ac:dyDescent="0.25">
      <c r="A290" s="42">
        <v>41670</v>
      </c>
      <c r="B290" s="43">
        <v>1500000134</v>
      </c>
      <c r="C290" s="44" t="s">
        <v>288</v>
      </c>
      <c r="D290" s="45" t="s">
        <v>289</v>
      </c>
      <c r="E290" s="46">
        <v>2254</v>
      </c>
      <c r="F290" s="47">
        <v>755000</v>
      </c>
      <c r="G290" s="48">
        <v>41670</v>
      </c>
      <c r="H290" s="49">
        <f t="shared" si="18"/>
        <v>0</v>
      </c>
      <c r="I290" s="50">
        <v>755000</v>
      </c>
      <c r="J290" s="50" t="str">
        <f t="shared" si="19"/>
        <v>ATRASADO</v>
      </c>
      <c r="K290" s="33"/>
      <c r="L290" s="33"/>
    </row>
    <row r="291" spans="1:12" s="34" customFormat="1" ht="18" x14ac:dyDescent="0.25">
      <c r="A291" s="42">
        <v>41698</v>
      </c>
      <c r="B291" s="43">
        <v>1500000137</v>
      </c>
      <c r="C291" s="44" t="s">
        <v>288</v>
      </c>
      <c r="D291" s="45" t="s">
        <v>289</v>
      </c>
      <c r="E291" s="46">
        <v>2254</v>
      </c>
      <c r="F291" s="47">
        <v>318500</v>
      </c>
      <c r="G291" s="48">
        <v>41698</v>
      </c>
      <c r="H291" s="49">
        <f t="shared" si="18"/>
        <v>0</v>
      </c>
      <c r="I291" s="50">
        <v>318500</v>
      </c>
      <c r="J291" s="50" t="str">
        <f t="shared" si="19"/>
        <v>ATRASADO</v>
      </c>
      <c r="K291" s="33"/>
      <c r="L291" s="33"/>
    </row>
    <row r="292" spans="1:12" s="34" customFormat="1" ht="18" x14ac:dyDescent="0.25">
      <c r="A292" s="42">
        <v>42261</v>
      </c>
      <c r="B292" s="43">
        <v>1500000180</v>
      </c>
      <c r="C292" s="44" t="s">
        <v>288</v>
      </c>
      <c r="D292" s="45" t="s">
        <v>289</v>
      </c>
      <c r="E292" s="46">
        <v>2254</v>
      </c>
      <c r="F292" s="47">
        <v>270000</v>
      </c>
      <c r="G292" s="48">
        <v>42261</v>
      </c>
      <c r="H292" s="49">
        <f t="shared" si="18"/>
        <v>0</v>
      </c>
      <c r="I292" s="50">
        <v>270000</v>
      </c>
      <c r="J292" s="50" t="str">
        <f t="shared" si="19"/>
        <v>ATRASADO</v>
      </c>
      <c r="K292" s="33"/>
      <c r="L292" s="33"/>
    </row>
    <row r="293" spans="1:12" s="34" customFormat="1" ht="18" x14ac:dyDescent="0.25">
      <c r="A293" s="42">
        <v>42261</v>
      </c>
      <c r="B293" s="43">
        <v>1500000181</v>
      </c>
      <c r="C293" s="44" t="s">
        <v>288</v>
      </c>
      <c r="D293" s="45" t="s">
        <v>289</v>
      </c>
      <c r="E293" s="46">
        <v>2254</v>
      </c>
      <c r="F293" s="47">
        <v>270000</v>
      </c>
      <c r="G293" s="48">
        <v>42261</v>
      </c>
      <c r="H293" s="49">
        <f t="shared" si="18"/>
        <v>0</v>
      </c>
      <c r="I293" s="50">
        <v>270000</v>
      </c>
      <c r="J293" s="50" t="str">
        <f t="shared" si="19"/>
        <v>ATRASADO</v>
      </c>
      <c r="K293" s="33"/>
      <c r="L293" s="33"/>
    </row>
    <row r="294" spans="1:12" s="34" customFormat="1" ht="18" x14ac:dyDescent="0.25">
      <c r="A294" s="42">
        <v>42261</v>
      </c>
      <c r="B294" s="43">
        <v>1500000182</v>
      </c>
      <c r="C294" s="44" t="s">
        <v>288</v>
      </c>
      <c r="D294" s="45" t="s">
        <v>289</v>
      </c>
      <c r="E294" s="46">
        <v>2254</v>
      </c>
      <c r="F294" s="47">
        <v>270000</v>
      </c>
      <c r="G294" s="48">
        <v>42261</v>
      </c>
      <c r="H294" s="49">
        <f t="shared" si="18"/>
        <v>0</v>
      </c>
      <c r="I294" s="50">
        <v>270000</v>
      </c>
      <c r="J294" s="50" t="str">
        <f t="shared" si="19"/>
        <v>ATRASADO</v>
      </c>
      <c r="K294" s="33"/>
      <c r="L294" s="33"/>
    </row>
    <row r="295" spans="1:12" s="34" customFormat="1" ht="18" x14ac:dyDescent="0.25">
      <c r="A295" s="42"/>
      <c r="B295" s="43"/>
      <c r="C295" s="44"/>
      <c r="D295" s="45"/>
      <c r="E295" s="46"/>
      <c r="F295" s="47"/>
      <c r="G295" s="48"/>
      <c r="H295" s="49"/>
      <c r="I295" s="50"/>
      <c r="J295" s="50"/>
      <c r="K295" s="33"/>
      <c r="L295" s="33"/>
    </row>
    <row r="296" spans="1:12" s="34" customFormat="1" ht="18" x14ac:dyDescent="0.25">
      <c r="A296" s="42">
        <v>40632</v>
      </c>
      <c r="B296" s="43">
        <v>100008847</v>
      </c>
      <c r="C296" s="44" t="s">
        <v>290</v>
      </c>
      <c r="D296" s="45" t="s">
        <v>52</v>
      </c>
      <c r="E296" s="46">
        <v>2311</v>
      </c>
      <c r="F296" s="47">
        <v>24000</v>
      </c>
      <c r="G296" s="48">
        <v>40632</v>
      </c>
      <c r="H296" s="49">
        <f t="shared" ref="H296:H307" si="20">IF(F296&gt;0,0,"")</f>
        <v>0</v>
      </c>
      <c r="I296" s="50">
        <v>24000</v>
      </c>
      <c r="J296" s="50" t="str">
        <f t="shared" ref="J296:J307" si="21">IF(I296&gt;0,"ATRASADO","")</f>
        <v>ATRASADO</v>
      </c>
      <c r="K296" s="33"/>
      <c r="L296" s="33"/>
    </row>
    <row r="297" spans="1:12" s="34" customFormat="1" ht="18" x14ac:dyDescent="0.25">
      <c r="A297" s="42">
        <v>40666</v>
      </c>
      <c r="B297" s="43">
        <v>100008854</v>
      </c>
      <c r="C297" s="44" t="s">
        <v>290</v>
      </c>
      <c r="D297" s="45" t="s">
        <v>52</v>
      </c>
      <c r="E297" s="46">
        <v>2311</v>
      </c>
      <c r="F297" s="47">
        <v>35475</v>
      </c>
      <c r="G297" s="48">
        <v>40666</v>
      </c>
      <c r="H297" s="49">
        <f t="shared" si="20"/>
        <v>0</v>
      </c>
      <c r="I297" s="50">
        <v>35475</v>
      </c>
      <c r="J297" s="50" t="str">
        <f t="shared" si="21"/>
        <v>ATRASADO</v>
      </c>
      <c r="K297" s="33"/>
      <c r="L297" s="33"/>
    </row>
    <row r="298" spans="1:12" s="34" customFormat="1" ht="18" x14ac:dyDescent="0.25">
      <c r="A298" s="42">
        <v>40694</v>
      </c>
      <c r="B298" s="43">
        <v>100008858</v>
      </c>
      <c r="C298" s="44" t="s">
        <v>290</v>
      </c>
      <c r="D298" s="45" t="s">
        <v>52</v>
      </c>
      <c r="E298" s="46">
        <v>2311</v>
      </c>
      <c r="F298" s="47">
        <v>45675</v>
      </c>
      <c r="G298" s="48">
        <v>40694</v>
      </c>
      <c r="H298" s="49">
        <f t="shared" si="20"/>
        <v>0</v>
      </c>
      <c r="I298" s="50">
        <v>45675</v>
      </c>
      <c r="J298" s="50" t="str">
        <f t="shared" si="21"/>
        <v>ATRASADO</v>
      </c>
      <c r="K298" s="33"/>
      <c r="L298" s="33"/>
    </row>
    <row r="299" spans="1:12" s="34" customFormat="1" ht="18" x14ac:dyDescent="0.25">
      <c r="A299" s="42">
        <v>40724</v>
      </c>
      <c r="B299" s="43">
        <v>100008863</v>
      </c>
      <c r="C299" s="44" t="s">
        <v>290</v>
      </c>
      <c r="D299" s="45" t="s">
        <v>52</v>
      </c>
      <c r="E299" s="46">
        <v>2311</v>
      </c>
      <c r="F299" s="47">
        <v>43500</v>
      </c>
      <c r="G299" s="48">
        <v>40724</v>
      </c>
      <c r="H299" s="49">
        <f t="shared" si="20"/>
        <v>0</v>
      </c>
      <c r="I299" s="50">
        <v>43500</v>
      </c>
      <c r="J299" s="50" t="str">
        <f t="shared" si="21"/>
        <v>ATRASADO</v>
      </c>
      <c r="K299" s="33"/>
      <c r="L299" s="33"/>
    </row>
    <row r="300" spans="1:12" s="34" customFormat="1" ht="18" x14ac:dyDescent="0.25">
      <c r="A300" s="42">
        <v>40816</v>
      </c>
      <c r="B300" s="43">
        <v>100008886</v>
      </c>
      <c r="C300" s="44" t="s">
        <v>290</v>
      </c>
      <c r="D300" s="45" t="s">
        <v>52</v>
      </c>
      <c r="E300" s="46">
        <v>2311</v>
      </c>
      <c r="F300" s="47">
        <v>47850</v>
      </c>
      <c r="G300" s="48">
        <v>40816</v>
      </c>
      <c r="H300" s="49">
        <f t="shared" si="20"/>
        <v>0</v>
      </c>
      <c r="I300" s="50">
        <v>47850</v>
      </c>
      <c r="J300" s="50" t="str">
        <f t="shared" si="21"/>
        <v>ATRASADO</v>
      </c>
      <c r="K300" s="33"/>
      <c r="L300" s="33"/>
    </row>
    <row r="301" spans="1:12" s="34" customFormat="1" ht="18" x14ac:dyDescent="0.25">
      <c r="A301" s="42">
        <v>40847</v>
      </c>
      <c r="B301" s="43">
        <v>100008894</v>
      </c>
      <c r="C301" s="44" t="s">
        <v>290</v>
      </c>
      <c r="D301" s="45" t="s">
        <v>52</v>
      </c>
      <c r="E301" s="46">
        <v>2311</v>
      </c>
      <c r="F301" s="47">
        <v>45675</v>
      </c>
      <c r="G301" s="48">
        <v>40847</v>
      </c>
      <c r="H301" s="49">
        <f t="shared" si="20"/>
        <v>0</v>
      </c>
      <c r="I301" s="50">
        <v>45675</v>
      </c>
      <c r="J301" s="50" t="str">
        <f t="shared" si="21"/>
        <v>ATRASADO</v>
      </c>
      <c r="K301" s="33"/>
      <c r="L301" s="33"/>
    </row>
    <row r="302" spans="1:12" s="34" customFormat="1" ht="18" x14ac:dyDescent="0.25">
      <c r="A302" s="42">
        <v>40907</v>
      </c>
      <c r="B302" s="43">
        <v>100008912</v>
      </c>
      <c r="C302" s="44" t="s">
        <v>290</v>
      </c>
      <c r="D302" s="45" t="s">
        <v>52</v>
      </c>
      <c r="E302" s="46">
        <v>2311</v>
      </c>
      <c r="F302" s="47">
        <v>15225</v>
      </c>
      <c r="G302" s="48">
        <v>40907</v>
      </c>
      <c r="H302" s="49">
        <f t="shared" si="20"/>
        <v>0</v>
      </c>
      <c r="I302" s="50">
        <v>15225</v>
      </c>
      <c r="J302" s="50" t="str">
        <f t="shared" si="21"/>
        <v>ATRASADO</v>
      </c>
      <c r="K302" s="33"/>
      <c r="L302" s="33"/>
    </row>
    <row r="303" spans="1:12" s="34" customFormat="1" ht="18" x14ac:dyDescent="0.25">
      <c r="A303" s="42">
        <v>40968</v>
      </c>
      <c r="B303" s="43">
        <v>100008932</v>
      </c>
      <c r="C303" s="44" t="s">
        <v>290</v>
      </c>
      <c r="D303" s="45" t="s">
        <v>52</v>
      </c>
      <c r="E303" s="46">
        <v>2311</v>
      </c>
      <c r="F303" s="47">
        <v>43500</v>
      </c>
      <c r="G303" s="48">
        <v>40968</v>
      </c>
      <c r="H303" s="49">
        <f t="shared" si="20"/>
        <v>0</v>
      </c>
      <c r="I303" s="50">
        <v>43500</v>
      </c>
      <c r="J303" s="50" t="str">
        <f t="shared" si="21"/>
        <v>ATRASADO</v>
      </c>
      <c r="K303" s="33"/>
      <c r="L303" s="33"/>
    </row>
    <row r="304" spans="1:12" s="34" customFormat="1" ht="18" x14ac:dyDescent="0.25">
      <c r="A304" s="42">
        <v>40999</v>
      </c>
      <c r="B304" s="43">
        <v>100008940</v>
      </c>
      <c r="C304" s="44" t="s">
        <v>290</v>
      </c>
      <c r="D304" s="45" t="s">
        <v>52</v>
      </c>
      <c r="E304" s="46">
        <v>2311</v>
      </c>
      <c r="F304" s="47">
        <v>43500</v>
      </c>
      <c r="G304" s="48">
        <v>40999</v>
      </c>
      <c r="H304" s="49">
        <f t="shared" si="20"/>
        <v>0</v>
      </c>
      <c r="I304" s="50">
        <v>43500</v>
      </c>
      <c r="J304" s="50" t="str">
        <f t="shared" si="21"/>
        <v>ATRASADO</v>
      </c>
      <c r="K304" s="33"/>
      <c r="L304" s="33"/>
    </row>
    <row r="305" spans="1:12" s="34" customFormat="1" ht="18" x14ac:dyDescent="0.25">
      <c r="A305" s="42">
        <v>41029</v>
      </c>
      <c r="B305" s="43">
        <v>100008949</v>
      </c>
      <c r="C305" s="44" t="s">
        <v>290</v>
      </c>
      <c r="D305" s="45" t="s">
        <v>52</v>
      </c>
      <c r="E305" s="46">
        <v>2311</v>
      </c>
      <c r="F305" s="47">
        <v>34800</v>
      </c>
      <c r="G305" s="48">
        <v>41029</v>
      </c>
      <c r="H305" s="49">
        <f t="shared" si="20"/>
        <v>0</v>
      </c>
      <c r="I305" s="50">
        <v>34800</v>
      </c>
      <c r="J305" s="50" t="str">
        <f t="shared" si="21"/>
        <v>ATRASADO</v>
      </c>
      <c r="K305" s="33"/>
      <c r="L305" s="33"/>
    </row>
    <row r="306" spans="1:12" s="34" customFormat="1" ht="18" x14ac:dyDescent="0.25">
      <c r="A306" s="42">
        <v>41059</v>
      </c>
      <c r="B306" s="43">
        <v>100008967</v>
      </c>
      <c r="C306" s="44" t="s">
        <v>290</v>
      </c>
      <c r="D306" s="45" t="s">
        <v>52</v>
      </c>
      <c r="E306" s="46">
        <v>2311</v>
      </c>
      <c r="F306" s="47">
        <v>45675</v>
      </c>
      <c r="G306" s="48">
        <v>41059</v>
      </c>
      <c r="H306" s="49">
        <f t="shared" si="20"/>
        <v>0</v>
      </c>
      <c r="I306" s="50">
        <v>45675</v>
      </c>
      <c r="J306" s="50" t="str">
        <f t="shared" si="21"/>
        <v>ATRASADO</v>
      </c>
      <c r="K306" s="33"/>
      <c r="L306" s="33"/>
    </row>
    <row r="307" spans="1:12" s="34" customFormat="1" ht="18" x14ac:dyDescent="0.25">
      <c r="A307" s="42">
        <v>41274</v>
      </c>
      <c r="B307" s="43">
        <v>100008923</v>
      </c>
      <c r="C307" s="44" t="s">
        <v>290</v>
      </c>
      <c r="D307" s="45" t="s">
        <v>52</v>
      </c>
      <c r="E307" s="46">
        <v>2311</v>
      </c>
      <c r="F307" s="47">
        <v>32625</v>
      </c>
      <c r="G307" s="48">
        <v>41274</v>
      </c>
      <c r="H307" s="49">
        <f t="shared" si="20"/>
        <v>0</v>
      </c>
      <c r="I307" s="50">
        <v>32625</v>
      </c>
      <c r="J307" s="50" t="str">
        <f t="shared" si="21"/>
        <v>ATRASADO</v>
      </c>
      <c r="K307" s="33"/>
      <c r="L307" s="33"/>
    </row>
    <row r="308" spans="1:12" s="34" customFormat="1" ht="18" x14ac:dyDescent="0.25">
      <c r="A308" s="42"/>
      <c r="B308" s="43"/>
      <c r="C308" s="44"/>
      <c r="D308" s="45"/>
      <c r="E308" s="46"/>
      <c r="F308" s="47"/>
      <c r="G308" s="48"/>
      <c r="H308" s="49"/>
      <c r="I308" s="50"/>
      <c r="J308" s="50"/>
      <c r="K308" s="33"/>
      <c r="L308" s="33"/>
    </row>
    <row r="309" spans="1:12" s="34" customFormat="1" ht="18" x14ac:dyDescent="0.25">
      <c r="A309" s="42">
        <v>41850</v>
      </c>
      <c r="B309" s="43">
        <v>1500000003</v>
      </c>
      <c r="C309" s="44" t="s">
        <v>291</v>
      </c>
      <c r="D309" s="45" t="s">
        <v>33</v>
      </c>
      <c r="E309" s="46">
        <v>2254</v>
      </c>
      <c r="F309" s="47">
        <v>45000.01</v>
      </c>
      <c r="G309" s="48">
        <v>41850</v>
      </c>
      <c r="H309" s="49">
        <f>IF(F309&gt;0,0,"")</f>
        <v>0</v>
      </c>
      <c r="I309" s="50">
        <v>45000.01</v>
      </c>
      <c r="J309" s="50" t="str">
        <f>IF(I309&gt;0,"ATRASADO","")</f>
        <v>ATRASADO</v>
      </c>
      <c r="K309" s="33"/>
      <c r="L309" s="33"/>
    </row>
    <row r="310" spans="1:12" s="34" customFormat="1" ht="18" x14ac:dyDescent="0.25">
      <c r="A310" s="42"/>
      <c r="B310" s="43"/>
      <c r="C310" s="44"/>
      <c r="D310" s="45"/>
      <c r="E310" s="46"/>
      <c r="F310" s="47"/>
      <c r="G310" s="48"/>
      <c r="H310" s="49"/>
      <c r="I310" s="50"/>
      <c r="J310" s="50"/>
      <c r="K310" s="33"/>
      <c r="L310" s="33"/>
    </row>
    <row r="311" spans="1:12" s="34" customFormat="1" ht="18" x14ac:dyDescent="0.25">
      <c r="A311" s="42">
        <v>40543</v>
      </c>
      <c r="B311" s="43" t="s">
        <v>292</v>
      </c>
      <c r="C311" s="44" t="s">
        <v>293</v>
      </c>
      <c r="D311" s="45" t="s">
        <v>294</v>
      </c>
      <c r="E311" s="46">
        <v>2271</v>
      </c>
      <c r="F311" s="47">
        <v>3549870.4</v>
      </c>
      <c r="G311" s="48">
        <v>40543</v>
      </c>
      <c r="H311" s="49">
        <f>IF(F311&gt;0,0,"")</f>
        <v>0</v>
      </c>
      <c r="I311" s="50">
        <v>3549870.4</v>
      </c>
      <c r="J311" s="50" t="str">
        <f>IF(I311&gt;0,"ATRASADO","")</f>
        <v>ATRASADO</v>
      </c>
      <c r="K311" s="33"/>
      <c r="L311" s="33"/>
    </row>
    <row r="312" spans="1:12" s="34" customFormat="1" ht="18" x14ac:dyDescent="0.25">
      <c r="A312" s="42"/>
      <c r="B312" s="43"/>
      <c r="C312" s="44"/>
      <c r="D312" s="45"/>
      <c r="E312" s="46"/>
      <c r="F312" s="47"/>
      <c r="G312" s="48"/>
      <c r="H312" s="49"/>
      <c r="I312" s="50"/>
      <c r="J312" s="50"/>
      <c r="K312" s="33"/>
      <c r="L312" s="33"/>
    </row>
    <row r="313" spans="1:12" s="34" customFormat="1" ht="18" x14ac:dyDescent="0.25">
      <c r="A313" s="42">
        <v>41458</v>
      </c>
      <c r="B313" s="43">
        <v>1500002020</v>
      </c>
      <c r="C313" s="44" t="s">
        <v>295</v>
      </c>
      <c r="D313" s="45" t="s">
        <v>296</v>
      </c>
      <c r="E313" s="46">
        <v>2253</v>
      </c>
      <c r="F313" s="47">
        <v>231.37</v>
      </c>
      <c r="G313" s="48">
        <v>41458</v>
      </c>
      <c r="H313" s="49">
        <f t="shared" ref="H313:H343" si="22">IF(F313&gt;0,0,"")</f>
        <v>0</v>
      </c>
      <c r="I313" s="50">
        <v>231.37</v>
      </c>
      <c r="J313" s="50" t="str">
        <f t="shared" ref="J313:J343" si="23">IF(I313&gt;0,"ATRASADO","")</f>
        <v>ATRASADO</v>
      </c>
      <c r="K313" s="33"/>
      <c r="L313" s="33"/>
    </row>
    <row r="314" spans="1:12" s="34" customFormat="1" ht="18" x14ac:dyDescent="0.25">
      <c r="A314" s="42">
        <v>41461</v>
      </c>
      <c r="B314" s="43">
        <v>1500002027</v>
      </c>
      <c r="C314" s="44" t="s">
        <v>295</v>
      </c>
      <c r="D314" s="45" t="s">
        <v>296</v>
      </c>
      <c r="E314" s="46">
        <v>2253</v>
      </c>
      <c r="F314" s="47">
        <v>1020.7</v>
      </c>
      <c r="G314" s="48">
        <v>41461</v>
      </c>
      <c r="H314" s="49">
        <f t="shared" si="22"/>
        <v>0</v>
      </c>
      <c r="I314" s="50">
        <v>1020.7</v>
      </c>
      <c r="J314" s="50" t="str">
        <f t="shared" si="23"/>
        <v>ATRASADO</v>
      </c>
      <c r="K314" s="33"/>
      <c r="L314" s="33"/>
    </row>
    <row r="315" spans="1:12" s="34" customFormat="1" ht="18" x14ac:dyDescent="0.25">
      <c r="A315" s="42">
        <v>41484</v>
      </c>
      <c r="B315" s="43">
        <v>1500002059</v>
      </c>
      <c r="C315" s="44" t="s">
        <v>295</v>
      </c>
      <c r="D315" s="45" t="s">
        <v>296</v>
      </c>
      <c r="E315" s="46">
        <v>2253</v>
      </c>
      <c r="F315" s="47">
        <v>9002.8799999999992</v>
      </c>
      <c r="G315" s="48">
        <v>41484</v>
      </c>
      <c r="H315" s="49">
        <f t="shared" si="22"/>
        <v>0</v>
      </c>
      <c r="I315" s="50">
        <v>9002.8799999999992</v>
      </c>
      <c r="J315" s="50" t="str">
        <f t="shared" si="23"/>
        <v>ATRASADO</v>
      </c>
      <c r="K315" s="33"/>
      <c r="L315" s="33"/>
    </row>
    <row r="316" spans="1:12" s="34" customFormat="1" ht="18" x14ac:dyDescent="0.25">
      <c r="A316" s="42">
        <v>41540</v>
      </c>
      <c r="B316" s="43">
        <v>1500002127</v>
      </c>
      <c r="C316" s="44" t="s">
        <v>295</v>
      </c>
      <c r="D316" s="45" t="s">
        <v>296</v>
      </c>
      <c r="E316" s="46">
        <v>2253</v>
      </c>
      <c r="F316" s="47">
        <v>5865.28</v>
      </c>
      <c r="G316" s="48">
        <v>41540</v>
      </c>
      <c r="H316" s="49">
        <f t="shared" si="22"/>
        <v>0</v>
      </c>
      <c r="I316" s="50">
        <v>5865.28</v>
      </c>
      <c r="J316" s="50" t="str">
        <f t="shared" si="23"/>
        <v>ATRASADO</v>
      </c>
      <c r="K316" s="33"/>
      <c r="L316" s="33"/>
    </row>
    <row r="317" spans="1:12" s="34" customFormat="1" ht="18" x14ac:dyDescent="0.25">
      <c r="A317" s="42">
        <v>41550</v>
      </c>
      <c r="B317" s="43">
        <v>1500002138</v>
      </c>
      <c r="C317" s="44" t="s">
        <v>295</v>
      </c>
      <c r="D317" s="45" t="s">
        <v>296</v>
      </c>
      <c r="E317" s="46">
        <v>2253</v>
      </c>
      <c r="F317" s="47">
        <v>7664.17</v>
      </c>
      <c r="G317" s="48">
        <v>41550</v>
      </c>
      <c r="H317" s="49">
        <f t="shared" si="22"/>
        <v>0</v>
      </c>
      <c r="I317" s="50">
        <v>7664.17</v>
      </c>
      <c r="J317" s="50" t="str">
        <f t="shared" si="23"/>
        <v>ATRASADO</v>
      </c>
      <c r="K317" s="33"/>
      <c r="L317" s="33"/>
    </row>
    <row r="318" spans="1:12" s="34" customFormat="1" ht="18" x14ac:dyDescent="0.25">
      <c r="A318" s="42">
        <v>41597</v>
      </c>
      <c r="B318" s="43">
        <v>1500002185</v>
      </c>
      <c r="C318" s="44" t="s">
        <v>295</v>
      </c>
      <c r="D318" s="45" t="s">
        <v>296</v>
      </c>
      <c r="E318" s="46">
        <v>2253</v>
      </c>
      <c r="F318" s="47">
        <v>21720.26</v>
      </c>
      <c r="G318" s="48">
        <v>41597</v>
      </c>
      <c r="H318" s="49">
        <f t="shared" si="22"/>
        <v>0</v>
      </c>
      <c r="I318" s="50">
        <v>21720.26</v>
      </c>
      <c r="J318" s="50" t="str">
        <f t="shared" si="23"/>
        <v>ATRASADO</v>
      </c>
      <c r="K318" s="33"/>
      <c r="L318" s="33"/>
    </row>
    <row r="319" spans="1:12" s="34" customFormat="1" ht="18" x14ac:dyDescent="0.25">
      <c r="A319" s="42">
        <v>41597</v>
      </c>
      <c r="B319" s="43">
        <v>1500002186</v>
      </c>
      <c r="C319" s="44" t="s">
        <v>295</v>
      </c>
      <c r="D319" s="45" t="s">
        <v>296</v>
      </c>
      <c r="E319" s="46">
        <v>2253</v>
      </c>
      <c r="F319" s="47">
        <v>433.65</v>
      </c>
      <c r="G319" s="48">
        <v>41597</v>
      </c>
      <c r="H319" s="49">
        <f t="shared" si="22"/>
        <v>0</v>
      </c>
      <c r="I319" s="50">
        <v>433.65</v>
      </c>
      <c r="J319" s="50" t="str">
        <f t="shared" si="23"/>
        <v>ATRASADO</v>
      </c>
      <c r="K319" s="33"/>
      <c r="L319" s="33"/>
    </row>
    <row r="320" spans="1:12" s="34" customFormat="1" ht="18" x14ac:dyDescent="0.25">
      <c r="A320" s="42">
        <v>41597</v>
      </c>
      <c r="B320" s="43">
        <v>1500002190</v>
      </c>
      <c r="C320" s="44" t="s">
        <v>295</v>
      </c>
      <c r="D320" s="45" t="s">
        <v>296</v>
      </c>
      <c r="E320" s="46">
        <v>2253</v>
      </c>
      <c r="F320" s="47">
        <v>8365.17</v>
      </c>
      <c r="G320" s="48">
        <v>41597</v>
      </c>
      <c r="H320" s="49">
        <f t="shared" si="22"/>
        <v>0</v>
      </c>
      <c r="I320" s="50">
        <v>8365.17</v>
      </c>
      <c r="J320" s="50" t="str">
        <f t="shared" si="23"/>
        <v>ATRASADO</v>
      </c>
      <c r="K320" s="33"/>
      <c r="L320" s="33"/>
    </row>
    <row r="321" spans="1:12" s="34" customFormat="1" ht="18" x14ac:dyDescent="0.25">
      <c r="A321" s="42">
        <v>41599</v>
      </c>
      <c r="B321" s="43">
        <v>1500002189</v>
      </c>
      <c r="C321" s="44" t="s">
        <v>295</v>
      </c>
      <c r="D321" s="45" t="s">
        <v>296</v>
      </c>
      <c r="E321" s="46">
        <v>2253</v>
      </c>
      <c r="F321" s="47">
        <v>10372.200000000001</v>
      </c>
      <c r="G321" s="48">
        <v>41599</v>
      </c>
      <c r="H321" s="49">
        <f t="shared" si="22"/>
        <v>0</v>
      </c>
      <c r="I321" s="50">
        <v>10372.200000000001</v>
      </c>
      <c r="J321" s="50" t="str">
        <f t="shared" si="23"/>
        <v>ATRASADO</v>
      </c>
      <c r="K321" s="33"/>
      <c r="L321" s="33"/>
    </row>
    <row r="322" spans="1:12" s="34" customFormat="1" ht="18" x14ac:dyDescent="0.25">
      <c r="A322" s="42">
        <v>41600</v>
      </c>
      <c r="B322" s="43">
        <v>1500002191</v>
      </c>
      <c r="C322" s="44" t="s">
        <v>295</v>
      </c>
      <c r="D322" s="45" t="s">
        <v>296</v>
      </c>
      <c r="E322" s="46">
        <v>2253</v>
      </c>
      <c r="F322" s="47">
        <v>9530.86</v>
      </c>
      <c r="G322" s="48">
        <v>41600</v>
      </c>
      <c r="H322" s="49">
        <f t="shared" si="22"/>
        <v>0</v>
      </c>
      <c r="I322" s="50">
        <v>9530.86</v>
      </c>
      <c r="J322" s="50" t="str">
        <f t="shared" si="23"/>
        <v>ATRASADO</v>
      </c>
      <c r="K322" s="33"/>
      <c r="L322" s="33"/>
    </row>
    <row r="323" spans="1:12" s="34" customFormat="1" ht="18" x14ac:dyDescent="0.25">
      <c r="A323" s="42">
        <v>41600</v>
      </c>
      <c r="B323" s="43">
        <v>1500002192</v>
      </c>
      <c r="C323" s="44" t="s">
        <v>295</v>
      </c>
      <c r="D323" s="45" t="s">
        <v>296</v>
      </c>
      <c r="E323" s="46">
        <v>2253</v>
      </c>
      <c r="F323" s="47">
        <v>6957.21</v>
      </c>
      <c r="G323" s="48">
        <v>41600</v>
      </c>
      <c r="H323" s="49">
        <f t="shared" si="22"/>
        <v>0</v>
      </c>
      <c r="I323" s="50">
        <v>6957.21</v>
      </c>
      <c r="J323" s="50" t="str">
        <f t="shared" si="23"/>
        <v>ATRASADO</v>
      </c>
      <c r="K323" s="33"/>
      <c r="L323" s="33"/>
    </row>
    <row r="324" spans="1:12" s="34" customFormat="1" ht="18" x14ac:dyDescent="0.25">
      <c r="A324" s="42">
        <v>41676</v>
      </c>
      <c r="B324" s="43">
        <v>1500002251</v>
      </c>
      <c r="C324" s="44" t="s">
        <v>295</v>
      </c>
      <c r="D324" s="45" t="s">
        <v>296</v>
      </c>
      <c r="E324" s="46">
        <v>2253</v>
      </c>
      <c r="F324" s="47">
        <v>4272.21</v>
      </c>
      <c r="G324" s="48">
        <v>41676</v>
      </c>
      <c r="H324" s="49">
        <f t="shared" si="22"/>
        <v>0</v>
      </c>
      <c r="I324" s="50">
        <v>4272.21</v>
      </c>
      <c r="J324" s="50" t="str">
        <f t="shared" si="23"/>
        <v>ATRASADO</v>
      </c>
      <c r="K324" s="33"/>
      <c r="L324" s="33"/>
    </row>
    <row r="325" spans="1:12" s="34" customFormat="1" ht="18" x14ac:dyDescent="0.25">
      <c r="A325" s="42">
        <v>41694</v>
      </c>
      <c r="B325" s="43">
        <v>1500002277</v>
      </c>
      <c r="C325" s="44" t="s">
        <v>295</v>
      </c>
      <c r="D325" s="45" t="s">
        <v>296</v>
      </c>
      <c r="E325" s="46">
        <v>2253</v>
      </c>
      <c r="F325" s="47">
        <v>3283.35</v>
      </c>
      <c r="G325" s="48">
        <v>41694</v>
      </c>
      <c r="H325" s="49">
        <f t="shared" si="22"/>
        <v>0</v>
      </c>
      <c r="I325" s="50">
        <v>3283.35</v>
      </c>
      <c r="J325" s="50" t="str">
        <f t="shared" si="23"/>
        <v>ATRASADO</v>
      </c>
      <c r="K325" s="33"/>
      <c r="L325" s="33"/>
    </row>
    <row r="326" spans="1:12" s="34" customFormat="1" ht="18" x14ac:dyDescent="0.25">
      <c r="A326" s="42">
        <v>41696</v>
      </c>
      <c r="B326" s="43">
        <v>1500002280</v>
      </c>
      <c r="C326" s="44" t="s">
        <v>295</v>
      </c>
      <c r="D326" s="45" t="s">
        <v>296</v>
      </c>
      <c r="E326" s="46">
        <v>2253</v>
      </c>
      <c r="F326" s="47">
        <v>6844</v>
      </c>
      <c r="G326" s="48">
        <v>41696</v>
      </c>
      <c r="H326" s="49">
        <f t="shared" si="22"/>
        <v>0</v>
      </c>
      <c r="I326" s="50">
        <v>6844</v>
      </c>
      <c r="J326" s="50" t="str">
        <f t="shared" si="23"/>
        <v>ATRASADO</v>
      </c>
      <c r="K326" s="33"/>
      <c r="L326" s="33"/>
    </row>
    <row r="327" spans="1:12" s="34" customFormat="1" ht="18" x14ac:dyDescent="0.25">
      <c r="A327" s="42">
        <v>41750</v>
      </c>
      <c r="B327" s="43">
        <v>1500002337</v>
      </c>
      <c r="C327" s="44" t="s">
        <v>295</v>
      </c>
      <c r="D327" s="45" t="s">
        <v>296</v>
      </c>
      <c r="E327" s="46">
        <v>2253</v>
      </c>
      <c r="F327" s="47">
        <v>1422.51</v>
      </c>
      <c r="G327" s="48">
        <v>41750</v>
      </c>
      <c r="H327" s="49">
        <f t="shared" si="22"/>
        <v>0</v>
      </c>
      <c r="I327" s="50">
        <v>1422.51</v>
      </c>
      <c r="J327" s="50" t="str">
        <f t="shared" si="23"/>
        <v>ATRASADO</v>
      </c>
      <c r="K327" s="33"/>
      <c r="L327" s="33"/>
    </row>
    <row r="328" spans="1:12" s="34" customFormat="1" ht="18" x14ac:dyDescent="0.25">
      <c r="A328" s="42">
        <v>41752</v>
      </c>
      <c r="B328" s="43">
        <v>1500002343</v>
      </c>
      <c r="C328" s="44" t="s">
        <v>295</v>
      </c>
      <c r="D328" s="45" t="s">
        <v>296</v>
      </c>
      <c r="E328" s="46">
        <v>2253</v>
      </c>
      <c r="F328" s="47">
        <v>3283.35</v>
      </c>
      <c r="G328" s="48">
        <v>41752</v>
      </c>
      <c r="H328" s="49">
        <f t="shared" si="22"/>
        <v>0</v>
      </c>
      <c r="I328" s="50">
        <v>3283.35</v>
      </c>
      <c r="J328" s="50" t="str">
        <f t="shared" si="23"/>
        <v>ATRASADO</v>
      </c>
      <c r="K328" s="33"/>
      <c r="L328" s="33"/>
    </row>
    <row r="329" spans="1:12" s="34" customFormat="1" ht="18" x14ac:dyDescent="0.25">
      <c r="A329" s="42">
        <v>41772</v>
      </c>
      <c r="B329" s="43">
        <v>1500002366</v>
      </c>
      <c r="C329" s="44" t="s">
        <v>295</v>
      </c>
      <c r="D329" s="45" t="s">
        <v>296</v>
      </c>
      <c r="E329" s="46">
        <v>2253</v>
      </c>
      <c r="F329" s="47">
        <v>260880.3</v>
      </c>
      <c r="G329" s="48">
        <v>41772</v>
      </c>
      <c r="H329" s="49">
        <f t="shared" si="22"/>
        <v>0</v>
      </c>
      <c r="I329" s="50">
        <v>260880.3</v>
      </c>
      <c r="J329" s="50" t="str">
        <f t="shared" si="23"/>
        <v>ATRASADO</v>
      </c>
      <c r="K329" s="33"/>
      <c r="L329" s="33"/>
    </row>
    <row r="330" spans="1:12" s="34" customFormat="1" ht="18" x14ac:dyDescent="0.25">
      <c r="A330" s="42">
        <v>41801</v>
      </c>
      <c r="B330" s="43">
        <v>1500002397</v>
      </c>
      <c r="C330" s="44" t="s">
        <v>295</v>
      </c>
      <c r="D330" s="45" t="s">
        <v>296</v>
      </c>
      <c r="E330" s="46">
        <v>2253</v>
      </c>
      <c r="F330" s="47">
        <v>261542.28</v>
      </c>
      <c r="G330" s="48">
        <v>41801</v>
      </c>
      <c r="H330" s="49">
        <f t="shared" si="22"/>
        <v>0</v>
      </c>
      <c r="I330" s="50">
        <v>261542.28</v>
      </c>
      <c r="J330" s="50" t="str">
        <f t="shared" si="23"/>
        <v>ATRASADO</v>
      </c>
      <c r="K330" s="33"/>
      <c r="L330" s="33"/>
    </row>
    <row r="331" spans="1:12" s="34" customFormat="1" ht="18" x14ac:dyDescent="0.25">
      <c r="A331" s="42">
        <v>41832</v>
      </c>
      <c r="B331" s="43">
        <v>1500002420</v>
      </c>
      <c r="C331" s="44" t="s">
        <v>295</v>
      </c>
      <c r="D331" s="45" t="s">
        <v>296</v>
      </c>
      <c r="E331" s="46">
        <v>2253</v>
      </c>
      <c r="F331" s="47">
        <v>262685.7</v>
      </c>
      <c r="G331" s="48">
        <v>41832</v>
      </c>
      <c r="H331" s="49">
        <f t="shared" si="22"/>
        <v>0</v>
      </c>
      <c r="I331" s="50">
        <v>262685.7</v>
      </c>
      <c r="J331" s="50" t="str">
        <f t="shared" si="23"/>
        <v>ATRASADO</v>
      </c>
      <c r="K331" s="33"/>
      <c r="L331" s="33"/>
    </row>
    <row r="332" spans="1:12" s="34" customFormat="1" ht="18" x14ac:dyDescent="0.25">
      <c r="A332" s="42">
        <v>41870</v>
      </c>
      <c r="B332" s="43">
        <v>1500002454</v>
      </c>
      <c r="C332" s="44" t="s">
        <v>295</v>
      </c>
      <c r="D332" s="45" t="s">
        <v>296</v>
      </c>
      <c r="E332" s="46">
        <v>2253</v>
      </c>
      <c r="F332" s="47">
        <v>261662.64</v>
      </c>
      <c r="G332" s="48">
        <v>41870</v>
      </c>
      <c r="H332" s="49">
        <f t="shared" si="22"/>
        <v>0</v>
      </c>
      <c r="I332" s="50">
        <v>261662.64</v>
      </c>
      <c r="J332" s="50" t="str">
        <f t="shared" si="23"/>
        <v>ATRASADO</v>
      </c>
      <c r="K332" s="33"/>
      <c r="L332" s="33"/>
    </row>
    <row r="333" spans="1:12" s="34" customFormat="1" ht="18" x14ac:dyDescent="0.25">
      <c r="A333" s="42">
        <v>41901</v>
      </c>
      <c r="B333" s="43">
        <v>1500002486</v>
      </c>
      <c r="C333" s="44" t="s">
        <v>295</v>
      </c>
      <c r="D333" s="45" t="s">
        <v>296</v>
      </c>
      <c r="E333" s="46">
        <v>2253</v>
      </c>
      <c r="F333" s="47">
        <v>262685.7</v>
      </c>
      <c r="G333" s="48">
        <v>41901</v>
      </c>
      <c r="H333" s="49">
        <f t="shared" si="22"/>
        <v>0</v>
      </c>
      <c r="I333" s="50">
        <v>262685.7</v>
      </c>
      <c r="J333" s="50" t="str">
        <f t="shared" si="23"/>
        <v>ATRASADO</v>
      </c>
      <c r="K333" s="33"/>
      <c r="L333" s="33"/>
    </row>
    <row r="334" spans="1:12" s="34" customFormat="1" ht="18" x14ac:dyDescent="0.25">
      <c r="A334" s="42">
        <v>41928</v>
      </c>
      <c r="B334" s="43">
        <v>1500002520</v>
      </c>
      <c r="C334" s="44" t="s">
        <v>295</v>
      </c>
      <c r="D334" s="45" t="s">
        <v>296</v>
      </c>
      <c r="E334" s="46">
        <v>2253</v>
      </c>
      <c r="F334" s="47">
        <v>263949.48</v>
      </c>
      <c r="G334" s="48">
        <v>41928</v>
      </c>
      <c r="H334" s="49">
        <f t="shared" si="22"/>
        <v>0</v>
      </c>
      <c r="I334" s="50">
        <v>263949.48</v>
      </c>
      <c r="J334" s="50" t="str">
        <f t="shared" si="23"/>
        <v>ATRASADO</v>
      </c>
      <c r="K334" s="33"/>
      <c r="L334" s="33"/>
    </row>
    <row r="335" spans="1:12" s="34" customFormat="1" ht="18" x14ac:dyDescent="0.25">
      <c r="A335" s="42">
        <v>41961</v>
      </c>
      <c r="B335" s="43">
        <v>1500002556</v>
      </c>
      <c r="C335" s="44" t="s">
        <v>295</v>
      </c>
      <c r="D335" s="45" t="s">
        <v>296</v>
      </c>
      <c r="E335" s="46">
        <v>2253</v>
      </c>
      <c r="F335" s="47">
        <v>265694.7</v>
      </c>
      <c r="G335" s="48">
        <v>41961</v>
      </c>
      <c r="H335" s="49">
        <f t="shared" si="22"/>
        <v>0</v>
      </c>
      <c r="I335" s="50">
        <v>265694.7</v>
      </c>
      <c r="J335" s="50" t="str">
        <f t="shared" si="23"/>
        <v>ATRASADO</v>
      </c>
      <c r="K335" s="33"/>
      <c r="L335" s="33"/>
    </row>
    <row r="336" spans="1:12" s="34" customFormat="1" ht="18" x14ac:dyDescent="0.25">
      <c r="A336" s="42">
        <v>41985</v>
      </c>
      <c r="B336" s="43">
        <v>1500002581</v>
      </c>
      <c r="C336" s="44" t="s">
        <v>295</v>
      </c>
      <c r="D336" s="45" t="s">
        <v>296</v>
      </c>
      <c r="E336" s="46">
        <v>2253</v>
      </c>
      <c r="F336" s="47">
        <v>265995.59999999998</v>
      </c>
      <c r="G336" s="48">
        <v>41985</v>
      </c>
      <c r="H336" s="49">
        <f t="shared" si="22"/>
        <v>0</v>
      </c>
      <c r="I336" s="50">
        <v>265995.59999999998</v>
      </c>
      <c r="J336" s="50" t="str">
        <f t="shared" si="23"/>
        <v>ATRASADO</v>
      </c>
      <c r="K336" s="33"/>
      <c r="L336" s="33"/>
    </row>
    <row r="337" spans="1:12" s="34" customFormat="1" ht="18" x14ac:dyDescent="0.25">
      <c r="A337" s="42">
        <v>42023</v>
      </c>
      <c r="B337" s="43">
        <v>1500002607</v>
      </c>
      <c r="C337" s="44" t="s">
        <v>295</v>
      </c>
      <c r="D337" s="45" t="s">
        <v>296</v>
      </c>
      <c r="E337" s="46">
        <v>2253</v>
      </c>
      <c r="F337" s="47">
        <v>268342.62</v>
      </c>
      <c r="G337" s="48">
        <v>42023</v>
      </c>
      <c r="H337" s="49">
        <f t="shared" si="22"/>
        <v>0</v>
      </c>
      <c r="I337" s="50">
        <v>268342.62</v>
      </c>
      <c r="J337" s="50" t="str">
        <f t="shared" si="23"/>
        <v>ATRASADO</v>
      </c>
      <c r="K337" s="33"/>
      <c r="L337" s="33"/>
    </row>
    <row r="338" spans="1:12" s="34" customFormat="1" ht="18" x14ac:dyDescent="0.25">
      <c r="A338" s="42">
        <v>42046</v>
      </c>
      <c r="B338" s="43">
        <v>1500002630</v>
      </c>
      <c r="C338" s="44" t="s">
        <v>295</v>
      </c>
      <c r="D338" s="45" t="s">
        <v>296</v>
      </c>
      <c r="E338" s="46">
        <v>2253</v>
      </c>
      <c r="F338" s="47">
        <v>272013.59999999998</v>
      </c>
      <c r="G338" s="48">
        <v>42046</v>
      </c>
      <c r="H338" s="49">
        <f t="shared" si="22"/>
        <v>0</v>
      </c>
      <c r="I338" s="50">
        <v>272013.59999999998</v>
      </c>
      <c r="J338" s="50" t="str">
        <f t="shared" si="23"/>
        <v>ATRASADO</v>
      </c>
      <c r="K338" s="33"/>
      <c r="L338" s="33"/>
    </row>
    <row r="339" spans="1:12" s="34" customFormat="1" ht="18" x14ac:dyDescent="0.25">
      <c r="A339" s="42">
        <v>42074</v>
      </c>
      <c r="B339" s="43">
        <v>1500002656</v>
      </c>
      <c r="C339" s="44" t="s">
        <v>295</v>
      </c>
      <c r="D339" s="45" t="s">
        <v>296</v>
      </c>
      <c r="E339" s="46">
        <v>2253</v>
      </c>
      <c r="F339" s="47">
        <v>270208.2</v>
      </c>
      <c r="G339" s="48">
        <v>42074</v>
      </c>
      <c r="H339" s="49">
        <f t="shared" si="22"/>
        <v>0</v>
      </c>
      <c r="I339" s="50">
        <v>270208.2</v>
      </c>
      <c r="J339" s="50" t="str">
        <f t="shared" si="23"/>
        <v>ATRASADO</v>
      </c>
      <c r="K339" s="33"/>
      <c r="L339" s="33"/>
    </row>
    <row r="340" spans="1:12" s="34" customFormat="1" ht="18" x14ac:dyDescent="0.25">
      <c r="A340" s="42">
        <v>42108</v>
      </c>
      <c r="B340" s="43">
        <v>1500002693</v>
      </c>
      <c r="C340" s="44" t="s">
        <v>295</v>
      </c>
      <c r="D340" s="45" t="s">
        <v>296</v>
      </c>
      <c r="E340" s="46">
        <v>2253</v>
      </c>
      <c r="F340" s="47">
        <v>270509.09999999998</v>
      </c>
      <c r="G340" s="48">
        <v>42108</v>
      </c>
      <c r="H340" s="49">
        <f t="shared" si="22"/>
        <v>0</v>
      </c>
      <c r="I340" s="50">
        <v>270509.09999999998</v>
      </c>
      <c r="J340" s="50" t="str">
        <f t="shared" si="23"/>
        <v>ATRASADO</v>
      </c>
      <c r="K340" s="33"/>
      <c r="L340" s="33"/>
    </row>
    <row r="341" spans="1:12" s="34" customFormat="1" ht="18" x14ac:dyDescent="0.25">
      <c r="A341" s="42">
        <v>42226</v>
      </c>
      <c r="B341" s="43">
        <v>1500002842</v>
      </c>
      <c r="C341" s="44" t="s">
        <v>295</v>
      </c>
      <c r="D341" s="45" t="s">
        <v>296</v>
      </c>
      <c r="E341" s="46">
        <v>2253</v>
      </c>
      <c r="F341" s="47">
        <v>1086850.8</v>
      </c>
      <c r="G341" s="48">
        <v>42226</v>
      </c>
      <c r="H341" s="49">
        <f t="shared" si="22"/>
        <v>0</v>
      </c>
      <c r="I341" s="50">
        <v>1086850.8</v>
      </c>
      <c r="J341" s="50" t="str">
        <f t="shared" si="23"/>
        <v>ATRASADO</v>
      </c>
      <c r="K341" s="33"/>
      <c r="L341" s="33"/>
    </row>
    <row r="342" spans="1:12" s="34" customFormat="1" ht="18" x14ac:dyDescent="0.25">
      <c r="A342" s="42">
        <v>42257</v>
      </c>
      <c r="B342" s="43">
        <v>1500002876</v>
      </c>
      <c r="C342" s="44" t="s">
        <v>295</v>
      </c>
      <c r="D342" s="45" t="s">
        <v>296</v>
      </c>
      <c r="E342" s="46">
        <v>2253</v>
      </c>
      <c r="F342" s="47">
        <v>271833.06</v>
      </c>
      <c r="G342" s="48">
        <v>42257</v>
      </c>
      <c r="H342" s="49">
        <f t="shared" si="22"/>
        <v>0</v>
      </c>
      <c r="I342" s="50">
        <v>271833.06</v>
      </c>
      <c r="J342" s="50" t="str">
        <f t="shared" si="23"/>
        <v>ATRASADO</v>
      </c>
      <c r="K342" s="33"/>
      <c r="L342" s="33"/>
    </row>
    <row r="343" spans="1:12" s="34" customFormat="1" ht="18" x14ac:dyDescent="0.25">
      <c r="A343" s="42">
        <v>42402</v>
      </c>
      <c r="B343" s="43">
        <v>1500003025</v>
      </c>
      <c r="C343" s="44" t="s">
        <v>295</v>
      </c>
      <c r="D343" s="45" t="s">
        <v>296</v>
      </c>
      <c r="E343" s="46">
        <v>2253</v>
      </c>
      <c r="F343" s="47">
        <v>6608</v>
      </c>
      <c r="G343" s="48">
        <v>42402</v>
      </c>
      <c r="H343" s="49">
        <f t="shared" si="22"/>
        <v>0</v>
      </c>
      <c r="I343" s="50">
        <v>6608</v>
      </c>
      <c r="J343" s="50" t="str">
        <f t="shared" si="23"/>
        <v>ATRASADO</v>
      </c>
      <c r="K343" s="33"/>
      <c r="L343" s="33"/>
    </row>
    <row r="344" spans="1:12" s="34" customFormat="1" ht="18" x14ac:dyDescent="0.25">
      <c r="A344" s="42"/>
      <c r="B344" s="43"/>
      <c r="C344" s="44"/>
      <c r="D344" s="45"/>
      <c r="E344" s="46"/>
      <c r="F344" s="47"/>
      <c r="G344" s="48"/>
      <c r="H344" s="49"/>
      <c r="I344" s="50"/>
      <c r="J344" s="50"/>
      <c r="K344" s="33"/>
      <c r="L344" s="33"/>
    </row>
    <row r="345" spans="1:12" s="34" customFormat="1" ht="18" x14ac:dyDescent="0.25">
      <c r="A345" s="42">
        <v>42961</v>
      </c>
      <c r="B345" s="43">
        <v>1500143922</v>
      </c>
      <c r="C345" s="44" t="s">
        <v>297</v>
      </c>
      <c r="D345" s="45" t="s">
        <v>298</v>
      </c>
      <c r="E345" s="46">
        <v>2217</v>
      </c>
      <c r="F345" s="47">
        <v>12840</v>
      </c>
      <c r="G345" s="48">
        <v>42961</v>
      </c>
      <c r="H345" s="49">
        <v>6750.52</v>
      </c>
      <c r="I345" s="50">
        <f>+F345-H345</f>
        <v>6089.48</v>
      </c>
      <c r="J345" s="50" t="str">
        <f t="shared" ref="J345:J408" si="24">IF(I345&gt;0,"ATRASADO","")</f>
        <v>ATRASADO</v>
      </c>
      <c r="K345" s="33"/>
      <c r="L345" s="33"/>
    </row>
    <row r="346" spans="1:12" s="34" customFormat="1" ht="18" x14ac:dyDescent="0.25">
      <c r="A346" s="42">
        <v>42961</v>
      </c>
      <c r="B346" s="43">
        <v>1500143925</v>
      </c>
      <c r="C346" s="44" t="s">
        <v>297</v>
      </c>
      <c r="D346" s="45" t="s">
        <v>298</v>
      </c>
      <c r="E346" s="46">
        <v>2217</v>
      </c>
      <c r="F346" s="47">
        <v>288</v>
      </c>
      <c r="G346" s="48">
        <v>42961</v>
      </c>
      <c r="H346" s="49">
        <f t="shared" ref="H346:H377" si="25">IF(F346&gt;0,0,"")</f>
        <v>0</v>
      </c>
      <c r="I346" s="50">
        <v>288</v>
      </c>
      <c r="J346" s="50" t="str">
        <f t="shared" si="24"/>
        <v>ATRASADO</v>
      </c>
      <c r="K346" s="33"/>
      <c r="L346" s="33"/>
    </row>
    <row r="347" spans="1:12" s="34" customFormat="1" ht="18" x14ac:dyDescent="0.25">
      <c r="A347" s="42">
        <v>42961</v>
      </c>
      <c r="B347" s="43">
        <v>1500143965</v>
      </c>
      <c r="C347" s="44" t="s">
        <v>297</v>
      </c>
      <c r="D347" s="45" t="s">
        <v>298</v>
      </c>
      <c r="E347" s="46">
        <v>2217</v>
      </c>
      <c r="F347" s="47">
        <v>1500</v>
      </c>
      <c r="G347" s="48">
        <v>42961</v>
      </c>
      <c r="H347" s="49">
        <f t="shared" si="25"/>
        <v>0</v>
      </c>
      <c r="I347" s="50">
        <v>1500</v>
      </c>
      <c r="J347" s="50" t="str">
        <f t="shared" si="24"/>
        <v>ATRASADO</v>
      </c>
      <c r="K347" s="33"/>
      <c r="L347" s="33"/>
    </row>
    <row r="348" spans="1:12" s="34" customFormat="1" ht="18" x14ac:dyDescent="0.25">
      <c r="A348" s="42">
        <v>42961</v>
      </c>
      <c r="B348" s="43">
        <v>1500144001</v>
      </c>
      <c r="C348" s="44" t="s">
        <v>297</v>
      </c>
      <c r="D348" s="45" t="s">
        <v>298</v>
      </c>
      <c r="E348" s="46">
        <v>2217</v>
      </c>
      <c r="F348" s="47">
        <v>371</v>
      </c>
      <c r="G348" s="48">
        <v>42961</v>
      </c>
      <c r="H348" s="49">
        <f t="shared" si="25"/>
        <v>0</v>
      </c>
      <c r="I348" s="50">
        <v>371</v>
      </c>
      <c r="J348" s="50" t="str">
        <f t="shared" si="24"/>
        <v>ATRASADO</v>
      </c>
      <c r="K348" s="33"/>
      <c r="L348" s="33"/>
    </row>
    <row r="349" spans="1:12" s="34" customFormat="1" ht="18" x14ac:dyDescent="0.25">
      <c r="A349" s="42">
        <v>43040</v>
      </c>
      <c r="B349" s="43">
        <v>1500146339</v>
      </c>
      <c r="C349" s="44" t="s">
        <v>297</v>
      </c>
      <c r="D349" s="45" t="s">
        <v>298</v>
      </c>
      <c r="E349" s="46">
        <v>2217</v>
      </c>
      <c r="F349" s="47">
        <v>720</v>
      </c>
      <c r="G349" s="48">
        <v>43040</v>
      </c>
      <c r="H349" s="49">
        <f t="shared" si="25"/>
        <v>0</v>
      </c>
      <c r="I349" s="50">
        <v>720</v>
      </c>
      <c r="J349" s="50" t="str">
        <f t="shared" si="24"/>
        <v>ATRASADO</v>
      </c>
      <c r="K349" s="33"/>
      <c r="L349" s="33"/>
    </row>
    <row r="350" spans="1:12" s="34" customFormat="1" ht="18" x14ac:dyDescent="0.25">
      <c r="A350" s="42">
        <v>43040</v>
      </c>
      <c r="B350" s="43">
        <v>1500146406</v>
      </c>
      <c r="C350" s="44" t="s">
        <v>297</v>
      </c>
      <c r="D350" s="45" t="s">
        <v>298</v>
      </c>
      <c r="E350" s="46">
        <v>2217</v>
      </c>
      <c r="F350" s="47">
        <v>12840</v>
      </c>
      <c r="G350" s="48">
        <v>43040</v>
      </c>
      <c r="H350" s="49">
        <f t="shared" si="25"/>
        <v>0</v>
      </c>
      <c r="I350" s="50">
        <v>12840</v>
      </c>
      <c r="J350" s="50" t="str">
        <f t="shared" si="24"/>
        <v>ATRASADO</v>
      </c>
      <c r="K350" s="33"/>
      <c r="L350" s="33"/>
    </row>
    <row r="351" spans="1:12" s="34" customFormat="1" ht="18" x14ac:dyDescent="0.25">
      <c r="A351" s="42">
        <v>43040</v>
      </c>
      <c r="B351" s="43">
        <v>1500146408</v>
      </c>
      <c r="C351" s="44" t="s">
        <v>297</v>
      </c>
      <c r="D351" s="45" t="s">
        <v>298</v>
      </c>
      <c r="E351" s="46">
        <v>2217</v>
      </c>
      <c r="F351" s="47">
        <v>288</v>
      </c>
      <c r="G351" s="48">
        <v>43040</v>
      </c>
      <c r="H351" s="49">
        <f t="shared" si="25"/>
        <v>0</v>
      </c>
      <c r="I351" s="50">
        <v>288</v>
      </c>
      <c r="J351" s="50" t="str">
        <f t="shared" si="24"/>
        <v>ATRASADO</v>
      </c>
      <c r="K351" s="33"/>
      <c r="L351" s="33"/>
    </row>
    <row r="352" spans="1:12" s="34" customFormat="1" ht="18" x14ac:dyDescent="0.25">
      <c r="A352" s="42">
        <v>43040</v>
      </c>
      <c r="B352" s="43">
        <v>1500146447</v>
      </c>
      <c r="C352" s="44" t="s">
        <v>297</v>
      </c>
      <c r="D352" s="45" t="s">
        <v>298</v>
      </c>
      <c r="E352" s="46">
        <v>2217</v>
      </c>
      <c r="F352" s="47">
        <v>1850</v>
      </c>
      <c r="G352" s="48">
        <v>43040</v>
      </c>
      <c r="H352" s="49">
        <f t="shared" si="25"/>
        <v>0</v>
      </c>
      <c r="I352" s="50">
        <v>1850</v>
      </c>
      <c r="J352" s="50" t="str">
        <f t="shared" si="24"/>
        <v>ATRASADO</v>
      </c>
      <c r="K352" s="33"/>
      <c r="L352" s="33"/>
    </row>
    <row r="353" spans="1:12" s="34" customFormat="1" ht="18" x14ac:dyDescent="0.25">
      <c r="A353" s="42">
        <v>43040</v>
      </c>
      <c r="B353" s="43">
        <v>1500146558</v>
      </c>
      <c r="C353" s="44" t="s">
        <v>297</v>
      </c>
      <c r="D353" s="45" t="s">
        <v>298</v>
      </c>
      <c r="E353" s="46">
        <v>2217</v>
      </c>
      <c r="F353" s="47">
        <v>367</v>
      </c>
      <c r="G353" s="48">
        <v>43040</v>
      </c>
      <c r="H353" s="49">
        <f t="shared" si="25"/>
        <v>0</v>
      </c>
      <c r="I353" s="50">
        <v>367</v>
      </c>
      <c r="J353" s="50" t="str">
        <f t="shared" si="24"/>
        <v>ATRASADO</v>
      </c>
      <c r="K353" s="33"/>
      <c r="L353" s="33"/>
    </row>
    <row r="354" spans="1:12" s="34" customFormat="1" ht="18" x14ac:dyDescent="0.25">
      <c r="A354" s="42">
        <v>43048</v>
      </c>
      <c r="B354" s="43">
        <v>1500147577</v>
      </c>
      <c r="C354" s="44" t="s">
        <v>297</v>
      </c>
      <c r="D354" s="45" t="s">
        <v>298</v>
      </c>
      <c r="E354" s="46">
        <v>2217</v>
      </c>
      <c r="F354" s="47">
        <v>404</v>
      </c>
      <c r="G354" s="48">
        <v>43048</v>
      </c>
      <c r="H354" s="49">
        <f t="shared" si="25"/>
        <v>0</v>
      </c>
      <c r="I354" s="50">
        <v>404</v>
      </c>
      <c r="J354" s="50" t="str">
        <f t="shared" si="24"/>
        <v>ATRASADO</v>
      </c>
      <c r="K354" s="33"/>
      <c r="L354" s="33"/>
    </row>
    <row r="355" spans="1:12" s="34" customFormat="1" ht="18" x14ac:dyDescent="0.25">
      <c r="A355" s="42">
        <v>43070</v>
      </c>
      <c r="B355" s="43">
        <v>15001427723</v>
      </c>
      <c r="C355" s="44" t="s">
        <v>297</v>
      </c>
      <c r="D355" s="45" t="s">
        <v>298</v>
      </c>
      <c r="E355" s="46">
        <v>2217</v>
      </c>
      <c r="F355" s="47">
        <v>720</v>
      </c>
      <c r="G355" s="48">
        <v>43070</v>
      </c>
      <c r="H355" s="49">
        <f t="shared" si="25"/>
        <v>0</v>
      </c>
      <c r="I355" s="50">
        <v>720</v>
      </c>
      <c r="J355" s="50" t="str">
        <f t="shared" si="24"/>
        <v>ATRASADO</v>
      </c>
      <c r="K355" s="33"/>
      <c r="L355" s="33"/>
    </row>
    <row r="356" spans="1:12" s="34" customFormat="1" ht="18" x14ac:dyDescent="0.25">
      <c r="A356" s="42">
        <v>43070</v>
      </c>
      <c r="B356" s="43">
        <v>1500147756</v>
      </c>
      <c r="C356" s="44" t="s">
        <v>297</v>
      </c>
      <c r="D356" s="45" t="s">
        <v>298</v>
      </c>
      <c r="E356" s="46">
        <v>2217</v>
      </c>
      <c r="F356" s="47">
        <v>12840</v>
      </c>
      <c r="G356" s="48">
        <v>43070</v>
      </c>
      <c r="H356" s="49">
        <f t="shared" si="25"/>
        <v>0</v>
      </c>
      <c r="I356" s="50">
        <v>12840</v>
      </c>
      <c r="J356" s="50" t="str">
        <f t="shared" si="24"/>
        <v>ATRASADO</v>
      </c>
      <c r="K356" s="33"/>
      <c r="L356" s="33"/>
    </row>
    <row r="357" spans="1:12" s="34" customFormat="1" ht="18" x14ac:dyDescent="0.25">
      <c r="A357" s="42">
        <v>43070</v>
      </c>
      <c r="B357" s="43">
        <v>1500147758</v>
      </c>
      <c r="C357" s="44" t="s">
        <v>297</v>
      </c>
      <c r="D357" s="45" t="s">
        <v>298</v>
      </c>
      <c r="E357" s="46">
        <v>2217</v>
      </c>
      <c r="F357" s="47">
        <v>288</v>
      </c>
      <c r="G357" s="48">
        <v>43070</v>
      </c>
      <c r="H357" s="49">
        <f t="shared" si="25"/>
        <v>0</v>
      </c>
      <c r="I357" s="50">
        <v>288</v>
      </c>
      <c r="J357" s="50" t="str">
        <f t="shared" si="24"/>
        <v>ATRASADO</v>
      </c>
      <c r="K357" s="33"/>
      <c r="L357" s="33"/>
    </row>
    <row r="358" spans="1:12" s="34" customFormat="1" ht="18" x14ac:dyDescent="0.25">
      <c r="A358" s="42">
        <v>43070</v>
      </c>
      <c r="B358" s="43">
        <v>1500147797</v>
      </c>
      <c r="C358" s="44" t="s">
        <v>297</v>
      </c>
      <c r="D358" s="45" t="s">
        <v>298</v>
      </c>
      <c r="E358" s="46">
        <v>2217</v>
      </c>
      <c r="F358" s="47">
        <v>1850</v>
      </c>
      <c r="G358" s="48">
        <v>43070</v>
      </c>
      <c r="H358" s="49">
        <f t="shared" si="25"/>
        <v>0</v>
      </c>
      <c r="I358" s="50">
        <v>1850</v>
      </c>
      <c r="J358" s="50" t="str">
        <f t="shared" si="24"/>
        <v>ATRASADO</v>
      </c>
      <c r="K358" s="33"/>
      <c r="L358" s="33"/>
    </row>
    <row r="359" spans="1:12" s="34" customFormat="1" ht="18" x14ac:dyDescent="0.25">
      <c r="A359" s="42">
        <v>43070</v>
      </c>
      <c r="B359" s="43">
        <v>1500147841</v>
      </c>
      <c r="C359" s="44" t="s">
        <v>297</v>
      </c>
      <c r="D359" s="45" t="s">
        <v>298</v>
      </c>
      <c r="E359" s="46">
        <v>2217</v>
      </c>
      <c r="F359" s="47">
        <v>371</v>
      </c>
      <c r="G359" s="48">
        <v>43070</v>
      </c>
      <c r="H359" s="49">
        <f t="shared" si="25"/>
        <v>0</v>
      </c>
      <c r="I359" s="50">
        <v>371</v>
      </c>
      <c r="J359" s="50" t="str">
        <f t="shared" si="24"/>
        <v>ATRASADO</v>
      </c>
      <c r="K359" s="33"/>
      <c r="L359" s="33"/>
    </row>
    <row r="360" spans="1:12" s="34" customFormat="1" ht="18" x14ac:dyDescent="0.25">
      <c r="A360" s="42">
        <v>43074</v>
      </c>
      <c r="B360" s="43">
        <v>1500148821</v>
      </c>
      <c r="C360" s="44" t="s">
        <v>297</v>
      </c>
      <c r="D360" s="45" t="s">
        <v>298</v>
      </c>
      <c r="E360" s="46">
        <v>2217</v>
      </c>
      <c r="F360" s="47">
        <v>720</v>
      </c>
      <c r="G360" s="48">
        <v>43074</v>
      </c>
      <c r="H360" s="49">
        <f t="shared" si="25"/>
        <v>0</v>
      </c>
      <c r="I360" s="50">
        <v>720</v>
      </c>
      <c r="J360" s="50" t="str">
        <f t="shared" si="24"/>
        <v>ATRASADO</v>
      </c>
      <c r="K360" s="33"/>
      <c r="L360" s="33"/>
    </row>
    <row r="361" spans="1:12" s="34" customFormat="1" ht="18" x14ac:dyDescent="0.25">
      <c r="A361" s="42">
        <v>43075</v>
      </c>
      <c r="B361" s="43">
        <v>1500148880</v>
      </c>
      <c r="C361" s="44" t="s">
        <v>297</v>
      </c>
      <c r="D361" s="45" t="s">
        <v>298</v>
      </c>
      <c r="E361" s="46">
        <v>2217</v>
      </c>
      <c r="F361" s="47">
        <v>12840</v>
      </c>
      <c r="G361" s="48">
        <v>43075</v>
      </c>
      <c r="H361" s="49">
        <f t="shared" si="25"/>
        <v>0</v>
      </c>
      <c r="I361" s="50">
        <v>12840</v>
      </c>
      <c r="J361" s="50" t="str">
        <f t="shared" si="24"/>
        <v>ATRASADO</v>
      </c>
      <c r="K361" s="33"/>
      <c r="L361" s="33"/>
    </row>
    <row r="362" spans="1:12" s="34" customFormat="1" ht="18" x14ac:dyDescent="0.25">
      <c r="A362" s="42">
        <v>43075</v>
      </c>
      <c r="B362" s="43">
        <v>1500148882</v>
      </c>
      <c r="C362" s="44" t="s">
        <v>297</v>
      </c>
      <c r="D362" s="45" t="s">
        <v>298</v>
      </c>
      <c r="E362" s="46">
        <v>2217</v>
      </c>
      <c r="F362" s="47">
        <v>288</v>
      </c>
      <c r="G362" s="48">
        <v>43075</v>
      </c>
      <c r="H362" s="49">
        <f t="shared" si="25"/>
        <v>0</v>
      </c>
      <c r="I362" s="50">
        <v>288</v>
      </c>
      <c r="J362" s="50" t="str">
        <f t="shared" si="24"/>
        <v>ATRASADO</v>
      </c>
      <c r="K362" s="33"/>
      <c r="L362" s="33"/>
    </row>
    <row r="363" spans="1:12" s="34" customFormat="1" ht="18" x14ac:dyDescent="0.25">
      <c r="A363" s="42">
        <v>43075</v>
      </c>
      <c r="B363" s="43">
        <v>1500148921</v>
      </c>
      <c r="C363" s="44" t="s">
        <v>297</v>
      </c>
      <c r="D363" s="45" t="s">
        <v>298</v>
      </c>
      <c r="E363" s="46">
        <v>2217</v>
      </c>
      <c r="F363" s="47">
        <v>1850</v>
      </c>
      <c r="G363" s="48">
        <v>43075</v>
      </c>
      <c r="H363" s="49">
        <f t="shared" si="25"/>
        <v>0</v>
      </c>
      <c r="I363" s="50">
        <v>1850</v>
      </c>
      <c r="J363" s="50" t="str">
        <f t="shared" si="24"/>
        <v>ATRASADO</v>
      </c>
      <c r="K363" s="33"/>
      <c r="L363" s="33"/>
    </row>
    <row r="364" spans="1:12" s="34" customFormat="1" ht="18" x14ac:dyDescent="0.25">
      <c r="A364" s="42">
        <v>43080</v>
      </c>
      <c r="B364" s="43">
        <v>1500148999</v>
      </c>
      <c r="C364" s="44" t="s">
        <v>297</v>
      </c>
      <c r="D364" s="45" t="s">
        <v>298</v>
      </c>
      <c r="E364" s="46">
        <v>2217</v>
      </c>
      <c r="F364" s="47">
        <v>371</v>
      </c>
      <c r="G364" s="48">
        <v>43080</v>
      </c>
      <c r="H364" s="49">
        <f t="shared" si="25"/>
        <v>0</v>
      </c>
      <c r="I364" s="50">
        <v>371</v>
      </c>
      <c r="J364" s="50" t="str">
        <f t="shared" si="24"/>
        <v>ATRASADO</v>
      </c>
      <c r="K364" s="33"/>
      <c r="L364" s="33"/>
    </row>
    <row r="365" spans="1:12" s="34" customFormat="1" ht="18" x14ac:dyDescent="0.25">
      <c r="A365" s="42">
        <v>43100</v>
      </c>
      <c r="B365" s="43">
        <v>1500149019</v>
      </c>
      <c r="C365" s="44" t="s">
        <v>297</v>
      </c>
      <c r="D365" s="45" t="s">
        <v>298</v>
      </c>
      <c r="E365" s="46">
        <v>2217</v>
      </c>
      <c r="F365" s="47">
        <v>406</v>
      </c>
      <c r="G365" s="48">
        <v>43100</v>
      </c>
      <c r="H365" s="49">
        <f t="shared" si="25"/>
        <v>0</v>
      </c>
      <c r="I365" s="50">
        <v>406</v>
      </c>
      <c r="J365" s="50" t="str">
        <f t="shared" si="24"/>
        <v>ATRASADO</v>
      </c>
      <c r="K365" s="33"/>
      <c r="L365" s="33"/>
    </row>
    <row r="366" spans="1:12" s="34" customFormat="1" ht="18" x14ac:dyDescent="0.25">
      <c r="A366" s="42">
        <v>43109</v>
      </c>
      <c r="B366" s="43">
        <v>1500150157</v>
      </c>
      <c r="C366" s="44" t="s">
        <v>297</v>
      </c>
      <c r="D366" s="45" t="s">
        <v>298</v>
      </c>
      <c r="E366" s="46">
        <v>2217</v>
      </c>
      <c r="F366" s="47">
        <v>720</v>
      </c>
      <c r="G366" s="48">
        <v>43109</v>
      </c>
      <c r="H366" s="49">
        <f t="shared" si="25"/>
        <v>0</v>
      </c>
      <c r="I366" s="50">
        <v>720</v>
      </c>
      <c r="J366" s="50" t="str">
        <f t="shared" si="24"/>
        <v>ATRASADO</v>
      </c>
      <c r="K366" s="33"/>
      <c r="L366" s="33"/>
    </row>
    <row r="367" spans="1:12" s="34" customFormat="1" ht="18" x14ac:dyDescent="0.25">
      <c r="A367" s="42">
        <v>43109</v>
      </c>
      <c r="B367" s="43">
        <v>1500150192</v>
      </c>
      <c r="C367" s="44" t="s">
        <v>297</v>
      </c>
      <c r="D367" s="45" t="s">
        <v>298</v>
      </c>
      <c r="E367" s="46">
        <v>2217</v>
      </c>
      <c r="F367" s="47">
        <v>288</v>
      </c>
      <c r="G367" s="48">
        <v>43109</v>
      </c>
      <c r="H367" s="49">
        <f t="shared" si="25"/>
        <v>0</v>
      </c>
      <c r="I367" s="50">
        <v>288</v>
      </c>
      <c r="J367" s="50" t="str">
        <f t="shared" si="24"/>
        <v>ATRASADO</v>
      </c>
      <c r="K367" s="33"/>
      <c r="L367" s="33"/>
    </row>
    <row r="368" spans="1:12" s="34" customFormat="1" ht="18" x14ac:dyDescent="0.25">
      <c r="A368" s="42">
        <v>43109</v>
      </c>
      <c r="B368" s="43">
        <v>1500150190</v>
      </c>
      <c r="C368" s="44" t="s">
        <v>297</v>
      </c>
      <c r="D368" s="45" t="s">
        <v>298</v>
      </c>
      <c r="E368" s="46">
        <v>2217</v>
      </c>
      <c r="F368" s="47">
        <v>12840</v>
      </c>
      <c r="G368" s="48">
        <v>43109</v>
      </c>
      <c r="H368" s="49">
        <f t="shared" si="25"/>
        <v>0</v>
      </c>
      <c r="I368" s="50">
        <v>12840</v>
      </c>
      <c r="J368" s="50" t="str">
        <f t="shared" si="24"/>
        <v>ATRASADO</v>
      </c>
      <c r="K368" s="33"/>
      <c r="L368" s="33"/>
    </row>
    <row r="369" spans="1:12" s="34" customFormat="1" ht="18" x14ac:dyDescent="0.25">
      <c r="A369" s="42">
        <v>43109</v>
      </c>
      <c r="B369" s="43">
        <v>1500150243</v>
      </c>
      <c r="C369" s="44" t="s">
        <v>297</v>
      </c>
      <c r="D369" s="45" t="s">
        <v>298</v>
      </c>
      <c r="E369" s="46">
        <v>2217</v>
      </c>
      <c r="F369" s="47">
        <v>1850</v>
      </c>
      <c r="G369" s="48">
        <v>43109</v>
      </c>
      <c r="H369" s="49">
        <f t="shared" si="25"/>
        <v>0</v>
      </c>
      <c r="I369" s="50">
        <v>1850</v>
      </c>
      <c r="J369" s="50" t="str">
        <f t="shared" si="24"/>
        <v>ATRASADO</v>
      </c>
      <c r="K369" s="33"/>
      <c r="L369" s="33"/>
    </row>
    <row r="370" spans="1:12" s="34" customFormat="1" ht="18" x14ac:dyDescent="0.25">
      <c r="A370" s="42">
        <v>43109</v>
      </c>
      <c r="B370" s="43">
        <v>1500150287</v>
      </c>
      <c r="C370" s="44" t="s">
        <v>297</v>
      </c>
      <c r="D370" s="45" t="s">
        <v>298</v>
      </c>
      <c r="E370" s="46">
        <v>2217</v>
      </c>
      <c r="F370" s="47">
        <v>355</v>
      </c>
      <c r="G370" s="48">
        <v>43109</v>
      </c>
      <c r="H370" s="49">
        <f t="shared" si="25"/>
        <v>0</v>
      </c>
      <c r="I370" s="50">
        <v>355</v>
      </c>
      <c r="J370" s="50" t="str">
        <f t="shared" si="24"/>
        <v>ATRASADO</v>
      </c>
      <c r="K370" s="33"/>
      <c r="L370" s="33"/>
    </row>
    <row r="371" spans="1:12" s="34" customFormat="1" ht="18" x14ac:dyDescent="0.25">
      <c r="A371" s="42">
        <v>43138</v>
      </c>
      <c r="B371" s="43">
        <v>1500151429</v>
      </c>
      <c r="C371" s="44" t="s">
        <v>297</v>
      </c>
      <c r="D371" s="45" t="s">
        <v>298</v>
      </c>
      <c r="E371" s="46">
        <v>2217</v>
      </c>
      <c r="F371" s="47">
        <v>720</v>
      </c>
      <c r="G371" s="48">
        <v>43138</v>
      </c>
      <c r="H371" s="49">
        <f t="shared" si="25"/>
        <v>0</v>
      </c>
      <c r="I371" s="50">
        <v>720</v>
      </c>
      <c r="J371" s="50" t="str">
        <f t="shared" si="24"/>
        <v>ATRASADO</v>
      </c>
      <c r="K371" s="33"/>
      <c r="L371" s="33"/>
    </row>
    <row r="372" spans="1:12" s="34" customFormat="1" ht="18" x14ac:dyDescent="0.25">
      <c r="A372" s="42">
        <v>43138</v>
      </c>
      <c r="B372" s="43">
        <v>1500151476</v>
      </c>
      <c r="C372" s="44" t="s">
        <v>297</v>
      </c>
      <c r="D372" s="45" t="s">
        <v>298</v>
      </c>
      <c r="E372" s="46">
        <v>2217</v>
      </c>
      <c r="F372" s="47">
        <v>1850</v>
      </c>
      <c r="G372" s="48">
        <v>43138</v>
      </c>
      <c r="H372" s="49">
        <f t="shared" si="25"/>
        <v>0</v>
      </c>
      <c r="I372" s="50">
        <v>1850</v>
      </c>
      <c r="J372" s="50" t="str">
        <f t="shared" si="24"/>
        <v>ATRASADO</v>
      </c>
      <c r="K372" s="33"/>
      <c r="L372" s="33"/>
    </row>
    <row r="373" spans="1:12" s="34" customFormat="1" ht="18" x14ac:dyDescent="0.25">
      <c r="A373" s="42">
        <v>43140</v>
      </c>
      <c r="B373" s="43">
        <v>1500151578</v>
      </c>
      <c r="C373" s="44" t="s">
        <v>297</v>
      </c>
      <c r="D373" s="45" t="s">
        <v>298</v>
      </c>
      <c r="E373" s="46">
        <v>2217</v>
      </c>
      <c r="F373" s="47">
        <v>347</v>
      </c>
      <c r="G373" s="48">
        <v>43140</v>
      </c>
      <c r="H373" s="49">
        <f t="shared" si="25"/>
        <v>0</v>
      </c>
      <c r="I373" s="50">
        <v>347</v>
      </c>
      <c r="J373" s="50" t="str">
        <f t="shared" si="24"/>
        <v>ATRASADO</v>
      </c>
      <c r="K373" s="33"/>
      <c r="L373" s="33"/>
    </row>
    <row r="374" spans="1:12" s="34" customFormat="1" ht="18" x14ac:dyDescent="0.25">
      <c r="A374" s="42">
        <v>43143</v>
      </c>
      <c r="B374" s="43">
        <v>1500151645</v>
      </c>
      <c r="C374" s="44" t="s">
        <v>297</v>
      </c>
      <c r="D374" s="45" t="s">
        <v>298</v>
      </c>
      <c r="E374" s="46">
        <v>2217</v>
      </c>
      <c r="F374" s="47">
        <v>12840</v>
      </c>
      <c r="G374" s="48">
        <v>43143</v>
      </c>
      <c r="H374" s="49">
        <f t="shared" si="25"/>
        <v>0</v>
      </c>
      <c r="I374" s="50">
        <v>12840</v>
      </c>
      <c r="J374" s="50" t="str">
        <f t="shared" si="24"/>
        <v>ATRASADO</v>
      </c>
      <c r="K374" s="33"/>
      <c r="L374" s="33"/>
    </row>
    <row r="375" spans="1:12" s="34" customFormat="1" ht="18" x14ac:dyDescent="0.25">
      <c r="A375" s="42">
        <v>43143</v>
      </c>
      <c r="B375" s="43">
        <v>1500151647</v>
      </c>
      <c r="C375" s="44" t="s">
        <v>297</v>
      </c>
      <c r="D375" s="45" t="s">
        <v>298</v>
      </c>
      <c r="E375" s="46">
        <v>2217</v>
      </c>
      <c r="F375" s="47">
        <v>288</v>
      </c>
      <c r="G375" s="48">
        <v>43143</v>
      </c>
      <c r="H375" s="49">
        <f t="shared" si="25"/>
        <v>0</v>
      </c>
      <c r="I375" s="50">
        <v>288</v>
      </c>
      <c r="J375" s="50" t="str">
        <f t="shared" si="24"/>
        <v>ATRASADO</v>
      </c>
      <c r="K375" s="33"/>
      <c r="L375" s="33"/>
    </row>
    <row r="376" spans="1:12" s="34" customFormat="1" ht="18" x14ac:dyDescent="0.25">
      <c r="A376" s="42">
        <v>43167</v>
      </c>
      <c r="B376" s="43">
        <v>1500152694</v>
      </c>
      <c r="C376" s="44" t="s">
        <v>297</v>
      </c>
      <c r="D376" s="45" t="s">
        <v>298</v>
      </c>
      <c r="E376" s="46">
        <v>2217</v>
      </c>
      <c r="F376" s="47">
        <v>720</v>
      </c>
      <c r="G376" s="48">
        <v>43167</v>
      </c>
      <c r="H376" s="49">
        <f t="shared" si="25"/>
        <v>0</v>
      </c>
      <c r="I376" s="50">
        <v>720</v>
      </c>
      <c r="J376" s="50" t="str">
        <f t="shared" si="24"/>
        <v>ATRASADO</v>
      </c>
      <c r="K376" s="33"/>
      <c r="L376" s="33"/>
    </row>
    <row r="377" spans="1:12" s="34" customFormat="1" ht="18" x14ac:dyDescent="0.25">
      <c r="A377" s="42">
        <v>43171</v>
      </c>
      <c r="B377" s="43">
        <v>1500152783</v>
      </c>
      <c r="C377" s="44" t="s">
        <v>297</v>
      </c>
      <c r="D377" s="45" t="s">
        <v>298</v>
      </c>
      <c r="E377" s="46">
        <v>2217</v>
      </c>
      <c r="F377" s="47">
        <v>288</v>
      </c>
      <c r="G377" s="48">
        <v>43171</v>
      </c>
      <c r="H377" s="49">
        <f t="shared" si="25"/>
        <v>0</v>
      </c>
      <c r="I377" s="50">
        <v>288</v>
      </c>
      <c r="J377" s="50" t="str">
        <f t="shared" si="24"/>
        <v>ATRASADO</v>
      </c>
      <c r="K377" s="33"/>
      <c r="L377" s="33"/>
    </row>
    <row r="378" spans="1:12" s="34" customFormat="1" ht="18" x14ac:dyDescent="0.25">
      <c r="A378" s="42">
        <v>43171</v>
      </c>
      <c r="B378" s="43">
        <v>1500152825</v>
      </c>
      <c r="C378" s="44" t="s">
        <v>297</v>
      </c>
      <c r="D378" s="45" t="s">
        <v>298</v>
      </c>
      <c r="E378" s="46">
        <v>2217</v>
      </c>
      <c r="F378" s="47">
        <v>1850</v>
      </c>
      <c r="G378" s="48">
        <v>43171</v>
      </c>
      <c r="H378" s="49">
        <f t="shared" ref="H378:H409" si="26">IF(F378&gt;0,0,"")</f>
        <v>0</v>
      </c>
      <c r="I378" s="50">
        <v>1850</v>
      </c>
      <c r="J378" s="50" t="str">
        <f t="shared" si="24"/>
        <v>ATRASADO</v>
      </c>
      <c r="K378" s="33"/>
      <c r="L378" s="33"/>
    </row>
    <row r="379" spans="1:12" s="34" customFormat="1" ht="18" x14ac:dyDescent="0.25">
      <c r="A379" s="42">
        <v>43171</v>
      </c>
      <c r="B379" s="43">
        <v>1500122780</v>
      </c>
      <c r="C379" s="44" t="s">
        <v>297</v>
      </c>
      <c r="D379" s="45" t="s">
        <v>298</v>
      </c>
      <c r="E379" s="46">
        <v>2217</v>
      </c>
      <c r="F379" s="47">
        <v>12840</v>
      </c>
      <c r="G379" s="48">
        <v>43171</v>
      </c>
      <c r="H379" s="49">
        <f t="shared" si="26"/>
        <v>0</v>
      </c>
      <c r="I379" s="50">
        <v>12840</v>
      </c>
      <c r="J379" s="50" t="str">
        <f t="shared" si="24"/>
        <v>ATRASADO</v>
      </c>
      <c r="K379" s="33"/>
      <c r="L379" s="33"/>
    </row>
    <row r="380" spans="1:12" s="34" customFormat="1" ht="18" x14ac:dyDescent="0.25">
      <c r="A380" s="42">
        <v>43171</v>
      </c>
      <c r="B380" s="43">
        <v>1500152889</v>
      </c>
      <c r="C380" s="44" t="s">
        <v>297</v>
      </c>
      <c r="D380" s="45" t="s">
        <v>298</v>
      </c>
      <c r="E380" s="46">
        <v>2217</v>
      </c>
      <c r="F380" s="47">
        <v>388</v>
      </c>
      <c r="G380" s="48">
        <v>43171</v>
      </c>
      <c r="H380" s="49">
        <f t="shared" si="26"/>
        <v>0</v>
      </c>
      <c r="I380" s="50">
        <v>388</v>
      </c>
      <c r="J380" s="50" t="str">
        <f t="shared" si="24"/>
        <v>ATRASADO</v>
      </c>
      <c r="K380" s="33"/>
      <c r="L380" s="33"/>
    </row>
    <row r="381" spans="1:12" s="34" customFormat="1" ht="18" x14ac:dyDescent="0.25">
      <c r="A381" s="42">
        <v>43171</v>
      </c>
      <c r="B381" s="43">
        <v>1500152869</v>
      </c>
      <c r="C381" s="44" t="s">
        <v>297</v>
      </c>
      <c r="D381" s="45" t="s">
        <v>298</v>
      </c>
      <c r="E381" s="46">
        <v>2217</v>
      </c>
      <c r="F381" s="47">
        <v>235</v>
      </c>
      <c r="G381" s="48">
        <v>43171</v>
      </c>
      <c r="H381" s="49">
        <f t="shared" si="26"/>
        <v>0</v>
      </c>
      <c r="I381" s="50">
        <v>235</v>
      </c>
      <c r="J381" s="50" t="str">
        <f t="shared" si="24"/>
        <v>ATRASADO</v>
      </c>
      <c r="K381" s="33"/>
      <c r="L381" s="33"/>
    </row>
    <row r="382" spans="1:12" s="34" customFormat="1" ht="18" x14ac:dyDescent="0.25">
      <c r="A382" s="42">
        <v>43200</v>
      </c>
      <c r="B382" s="43">
        <v>1500153997</v>
      </c>
      <c r="C382" s="44" t="s">
        <v>297</v>
      </c>
      <c r="D382" s="45" t="s">
        <v>298</v>
      </c>
      <c r="E382" s="46">
        <v>2217</v>
      </c>
      <c r="F382" s="47">
        <v>720</v>
      </c>
      <c r="G382" s="48">
        <v>43200</v>
      </c>
      <c r="H382" s="49">
        <f t="shared" si="26"/>
        <v>0</v>
      </c>
      <c r="I382" s="50">
        <v>720</v>
      </c>
      <c r="J382" s="50" t="str">
        <f t="shared" si="24"/>
        <v>ATRASADO</v>
      </c>
      <c r="K382" s="33"/>
      <c r="L382" s="33"/>
    </row>
    <row r="383" spans="1:12" s="34" customFormat="1" ht="18" x14ac:dyDescent="0.25">
      <c r="A383" s="42">
        <v>43200</v>
      </c>
      <c r="B383" s="43">
        <v>1500154031</v>
      </c>
      <c r="C383" s="44" t="s">
        <v>297</v>
      </c>
      <c r="D383" s="45" t="s">
        <v>298</v>
      </c>
      <c r="E383" s="46">
        <v>2217</v>
      </c>
      <c r="F383" s="47">
        <v>12840</v>
      </c>
      <c r="G383" s="48">
        <v>43200</v>
      </c>
      <c r="H383" s="49">
        <f t="shared" si="26"/>
        <v>0</v>
      </c>
      <c r="I383" s="50">
        <v>12840</v>
      </c>
      <c r="J383" s="50" t="str">
        <f t="shared" si="24"/>
        <v>ATRASADO</v>
      </c>
      <c r="K383" s="33"/>
      <c r="L383" s="33"/>
    </row>
    <row r="384" spans="1:12" s="34" customFormat="1" ht="18" x14ac:dyDescent="0.25">
      <c r="A384" s="42">
        <v>43200</v>
      </c>
      <c r="B384" s="43">
        <v>1500154034</v>
      </c>
      <c r="C384" s="44" t="s">
        <v>297</v>
      </c>
      <c r="D384" s="45" t="s">
        <v>298</v>
      </c>
      <c r="E384" s="46">
        <v>2217</v>
      </c>
      <c r="F384" s="47">
        <v>288</v>
      </c>
      <c r="G384" s="48">
        <v>43200</v>
      </c>
      <c r="H384" s="49">
        <f t="shared" si="26"/>
        <v>0</v>
      </c>
      <c r="I384" s="50">
        <v>288</v>
      </c>
      <c r="J384" s="50" t="str">
        <f t="shared" si="24"/>
        <v>ATRASADO</v>
      </c>
      <c r="K384" s="33"/>
      <c r="L384" s="33"/>
    </row>
    <row r="385" spans="1:12" s="34" customFormat="1" ht="18" x14ac:dyDescent="0.25">
      <c r="A385" s="42">
        <v>43202</v>
      </c>
      <c r="B385" s="43">
        <v>1500154075</v>
      </c>
      <c r="C385" s="44" t="s">
        <v>297</v>
      </c>
      <c r="D385" s="45" t="s">
        <v>298</v>
      </c>
      <c r="E385" s="46">
        <v>2217</v>
      </c>
      <c r="F385" s="47">
        <v>1850</v>
      </c>
      <c r="G385" s="48">
        <v>43202</v>
      </c>
      <c r="H385" s="49">
        <f t="shared" si="26"/>
        <v>0</v>
      </c>
      <c r="I385" s="50">
        <v>1850</v>
      </c>
      <c r="J385" s="50" t="str">
        <f t="shared" si="24"/>
        <v>ATRASADO</v>
      </c>
      <c r="K385" s="33"/>
      <c r="L385" s="33"/>
    </row>
    <row r="386" spans="1:12" s="34" customFormat="1" ht="18" x14ac:dyDescent="0.25">
      <c r="A386" s="42">
        <v>43202</v>
      </c>
      <c r="B386" s="43">
        <v>1500154166</v>
      </c>
      <c r="C386" s="44" t="s">
        <v>297</v>
      </c>
      <c r="D386" s="45" t="s">
        <v>298</v>
      </c>
      <c r="E386" s="46">
        <v>2217</v>
      </c>
      <c r="F386" s="47">
        <v>239</v>
      </c>
      <c r="G386" s="48">
        <v>43202</v>
      </c>
      <c r="H386" s="49">
        <f t="shared" si="26"/>
        <v>0</v>
      </c>
      <c r="I386" s="50">
        <v>239</v>
      </c>
      <c r="J386" s="50" t="str">
        <f t="shared" si="24"/>
        <v>ATRASADO</v>
      </c>
      <c r="K386" s="33"/>
      <c r="L386" s="33"/>
    </row>
    <row r="387" spans="1:12" s="34" customFormat="1" ht="18" x14ac:dyDescent="0.25">
      <c r="A387" s="42">
        <v>43202</v>
      </c>
      <c r="B387" s="43">
        <v>1500154186</v>
      </c>
      <c r="C387" s="44" t="s">
        <v>297</v>
      </c>
      <c r="D387" s="45" t="s">
        <v>298</v>
      </c>
      <c r="E387" s="46">
        <v>2217</v>
      </c>
      <c r="F387" s="47">
        <v>390</v>
      </c>
      <c r="G387" s="48">
        <v>43202</v>
      </c>
      <c r="H387" s="49">
        <f t="shared" si="26"/>
        <v>0</v>
      </c>
      <c r="I387" s="50">
        <v>390</v>
      </c>
      <c r="J387" s="50" t="str">
        <f t="shared" si="24"/>
        <v>ATRASADO</v>
      </c>
      <c r="K387" s="33"/>
      <c r="L387" s="33"/>
    </row>
    <row r="388" spans="1:12" s="34" customFormat="1" ht="18" x14ac:dyDescent="0.25">
      <c r="A388" s="42">
        <v>43294</v>
      </c>
      <c r="B388" s="43" t="s">
        <v>299</v>
      </c>
      <c r="C388" s="44" t="s">
        <v>297</v>
      </c>
      <c r="D388" s="45" t="s">
        <v>298</v>
      </c>
      <c r="E388" s="46">
        <v>2217</v>
      </c>
      <c r="F388" s="47">
        <v>288</v>
      </c>
      <c r="G388" s="48">
        <v>43294</v>
      </c>
      <c r="H388" s="49">
        <f t="shared" si="26"/>
        <v>0</v>
      </c>
      <c r="I388" s="50">
        <v>288</v>
      </c>
      <c r="J388" s="50" t="str">
        <f t="shared" si="24"/>
        <v>ATRASADO</v>
      </c>
      <c r="K388" s="33"/>
      <c r="L388" s="33"/>
    </row>
    <row r="389" spans="1:12" s="34" customFormat="1" ht="18" x14ac:dyDescent="0.25">
      <c r="A389" s="42">
        <v>43294</v>
      </c>
      <c r="B389" s="43" t="s">
        <v>300</v>
      </c>
      <c r="C389" s="44" t="s">
        <v>297</v>
      </c>
      <c r="D389" s="45" t="s">
        <v>298</v>
      </c>
      <c r="E389" s="46">
        <v>2217</v>
      </c>
      <c r="F389" s="47">
        <v>12840</v>
      </c>
      <c r="G389" s="48">
        <v>43294</v>
      </c>
      <c r="H389" s="49">
        <f t="shared" si="26"/>
        <v>0</v>
      </c>
      <c r="I389" s="50">
        <v>12840</v>
      </c>
      <c r="J389" s="50" t="str">
        <f t="shared" si="24"/>
        <v>ATRASADO</v>
      </c>
      <c r="K389" s="33"/>
      <c r="L389" s="33"/>
    </row>
    <row r="390" spans="1:12" s="34" customFormat="1" ht="18" x14ac:dyDescent="0.25">
      <c r="A390" s="42">
        <v>43294</v>
      </c>
      <c r="B390" s="43" t="s">
        <v>301</v>
      </c>
      <c r="C390" s="44" t="s">
        <v>297</v>
      </c>
      <c r="D390" s="45" t="s">
        <v>298</v>
      </c>
      <c r="E390" s="46">
        <v>2217</v>
      </c>
      <c r="F390" s="47">
        <v>120</v>
      </c>
      <c r="G390" s="48">
        <v>43294</v>
      </c>
      <c r="H390" s="49">
        <f t="shared" si="26"/>
        <v>0</v>
      </c>
      <c r="I390" s="50">
        <v>120</v>
      </c>
      <c r="J390" s="50" t="str">
        <f t="shared" si="24"/>
        <v>ATRASADO</v>
      </c>
      <c r="K390" s="33"/>
      <c r="L390" s="33"/>
    </row>
    <row r="391" spans="1:12" s="34" customFormat="1" ht="18" x14ac:dyDescent="0.25">
      <c r="A391" s="42">
        <v>43298</v>
      </c>
      <c r="B391" s="43" t="s">
        <v>302</v>
      </c>
      <c r="C391" s="44" t="s">
        <v>297</v>
      </c>
      <c r="D391" s="45" t="s">
        <v>298</v>
      </c>
      <c r="E391" s="46">
        <v>2217</v>
      </c>
      <c r="F391" s="47">
        <v>720</v>
      </c>
      <c r="G391" s="48">
        <v>43298</v>
      </c>
      <c r="H391" s="49">
        <f t="shared" si="26"/>
        <v>0</v>
      </c>
      <c r="I391" s="50">
        <v>720</v>
      </c>
      <c r="J391" s="50" t="str">
        <f t="shared" si="24"/>
        <v>ATRASADO</v>
      </c>
      <c r="K391" s="33"/>
      <c r="L391" s="33"/>
    </row>
    <row r="392" spans="1:12" s="34" customFormat="1" ht="18" x14ac:dyDescent="0.25">
      <c r="A392" s="42">
        <v>43298</v>
      </c>
      <c r="B392" s="43" t="s">
        <v>303</v>
      </c>
      <c r="C392" s="44" t="s">
        <v>297</v>
      </c>
      <c r="D392" s="45" t="s">
        <v>298</v>
      </c>
      <c r="E392" s="46">
        <v>2217</v>
      </c>
      <c r="F392" s="47">
        <v>1850</v>
      </c>
      <c r="G392" s="48">
        <v>43298</v>
      </c>
      <c r="H392" s="49">
        <f t="shared" si="26"/>
        <v>0</v>
      </c>
      <c r="I392" s="50">
        <v>1850</v>
      </c>
      <c r="J392" s="50" t="str">
        <f t="shared" si="24"/>
        <v>ATRASADO</v>
      </c>
      <c r="K392" s="33"/>
      <c r="L392" s="33"/>
    </row>
    <row r="393" spans="1:12" s="34" customFormat="1" ht="18" x14ac:dyDescent="0.25">
      <c r="A393" s="42">
        <v>43299</v>
      </c>
      <c r="B393" s="43" t="s">
        <v>304</v>
      </c>
      <c r="C393" s="44" t="s">
        <v>297</v>
      </c>
      <c r="D393" s="45" t="s">
        <v>298</v>
      </c>
      <c r="E393" s="46">
        <v>2217</v>
      </c>
      <c r="F393" s="47">
        <v>187</v>
      </c>
      <c r="G393" s="48">
        <v>43299</v>
      </c>
      <c r="H393" s="49">
        <f t="shared" si="26"/>
        <v>0</v>
      </c>
      <c r="I393" s="50">
        <v>187</v>
      </c>
      <c r="J393" s="50" t="str">
        <f t="shared" si="24"/>
        <v>ATRASADO</v>
      </c>
      <c r="K393" s="33"/>
      <c r="L393" s="33"/>
    </row>
    <row r="394" spans="1:12" s="34" customFormat="1" ht="18" x14ac:dyDescent="0.25">
      <c r="A394" s="42">
        <v>43322</v>
      </c>
      <c r="B394" s="43" t="s">
        <v>305</v>
      </c>
      <c r="C394" s="44" t="s">
        <v>297</v>
      </c>
      <c r="D394" s="45" t="s">
        <v>298</v>
      </c>
      <c r="E394" s="46">
        <v>2217</v>
      </c>
      <c r="F394" s="47">
        <v>120</v>
      </c>
      <c r="G394" s="48">
        <v>43322</v>
      </c>
      <c r="H394" s="49">
        <f t="shared" si="26"/>
        <v>0</v>
      </c>
      <c r="I394" s="50">
        <v>120</v>
      </c>
      <c r="J394" s="50" t="str">
        <f t="shared" si="24"/>
        <v>ATRASADO</v>
      </c>
      <c r="K394" s="33"/>
      <c r="L394" s="33"/>
    </row>
    <row r="395" spans="1:12" s="34" customFormat="1" ht="18" x14ac:dyDescent="0.25">
      <c r="A395" s="42">
        <v>43322</v>
      </c>
      <c r="B395" s="43" t="s">
        <v>306</v>
      </c>
      <c r="C395" s="44" t="s">
        <v>297</v>
      </c>
      <c r="D395" s="45" t="s">
        <v>298</v>
      </c>
      <c r="E395" s="46">
        <v>2217</v>
      </c>
      <c r="F395" s="47">
        <v>720</v>
      </c>
      <c r="G395" s="48">
        <v>43322</v>
      </c>
      <c r="H395" s="49">
        <f t="shared" si="26"/>
        <v>0</v>
      </c>
      <c r="I395" s="50">
        <v>720</v>
      </c>
      <c r="J395" s="50" t="str">
        <f t="shared" si="24"/>
        <v>ATRASADO</v>
      </c>
      <c r="K395" s="33"/>
      <c r="L395" s="33"/>
    </row>
    <row r="396" spans="1:12" s="34" customFormat="1" ht="18" x14ac:dyDescent="0.25">
      <c r="A396" s="42">
        <v>43326</v>
      </c>
      <c r="B396" s="43" t="s">
        <v>307</v>
      </c>
      <c r="C396" s="44" t="s">
        <v>297</v>
      </c>
      <c r="D396" s="45" t="s">
        <v>298</v>
      </c>
      <c r="E396" s="46">
        <v>2217</v>
      </c>
      <c r="F396" s="47">
        <v>187</v>
      </c>
      <c r="G396" s="48">
        <v>43326</v>
      </c>
      <c r="H396" s="49">
        <f t="shared" si="26"/>
        <v>0</v>
      </c>
      <c r="I396" s="50">
        <v>187</v>
      </c>
      <c r="J396" s="50" t="str">
        <f t="shared" si="24"/>
        <v>ATRASADO</v>
      </c>
      <c r="K396" s="33"/>
      <c r="L396" s="33"/>
    </row>
    <row r="397" spans="1:12" s="34" customFormat="1" ht="18" x14ac:dyDescent="0.25">
      <c r="A397" s="42">
        <v>43326</v>
      </c>
      <c r="B397" s="43" t="s">
        <v>308</v>
      </c>
      <c r="C397" s="44" t="s">
        <v>297</v>
      </c>
      <c r="D397" s="45" t="s">
        <v>298</v>
      </c>
      <c r="E397" s="46">
        <v>2217</v>
      </c>
      <c r="F397" s="47">
        <v>12840</v>
      </c>
      <c r="G397" s="48">
        <v>43326</v>
      </c>
      <c r="H397" s="49">
        <f t="shared" si="26"/>
        <v>0</v>
      </c>
      <c r="I397" s="50">
        <v>12840</v>
      </c>
      <c r="J397" s="50" t="str">
        <f t="shared" si="24"/>
        <v>ATRASADO</v>
      </c>
      <c r="K397" s="33"/>
      <c r="L397" s="33"/>
    </row>
    <row r="398" spans="1:12" s="34" customFormat="1" ht="18" x14ac:dyDescent="0.25">
      <c r="A398" s="42">
        <v>43326</v>
      </c>
      <c r="B398" s="43" t="s">
        <v>309</v>
      </c>
      <c r="C398" s="44" t="s">
        <v>297</v>
      </c>
      <c r="D398" s="45" t="s">
        <v>298</v>
      </c>
      <c r="E398" s="46">
        <v>2217</v>
      </c>
      <c r="F398" s="47">
        <v>1850</v>
      </c>
      <c r="G398" s="48">
        <v>43326</v>
      </c>
      <c r="H398" s="49">
        <f t="shared" si="26"/>
        <v>0</v>
      </c>
      <c r="I398" s="50">
        <v>1850</v>
      </c>
      <c r="J398" s="50" t="str">
        <f t="shared" si="24"/>
        <v>ATRASADO</v>
      </c>
      <c r="K398" s="33"/>
      <c r="L398" s="33"/>
    </row>
    <row r="399" spans="1:12" s="34" customFormat="1" ht="18" x14ac:dyDescent="0.25">
      <c r="A399" s="42">
        <v>43326</v>
      </c>
      <c r="B399" s="43" t="s">
        <v>310</v>
      </c>
      <c r="C399" s="44" t="s">
        <v>297</v>
      </c>
      <c r="D399" s="45" t="s">
        <v>298</v>
      </c>
      <c r="E399" s="46">
        <v>2217</v>
      </c>
      <c r="F399" s="47">
        <v>288</v>
      </c>
      <c r="G399" s="48">
        <v>43326</v>
      </c>
      <c r="H399" s="49">
        <f t="shared" si="26"/>
        <v>0</v>
      </c>
      <c r="I399" s="50">
        <v>288</v>
      </c>
      <c r="J399" s="50" t="str">
        <f t="shared" si="24"/>
        <v>ATRASADO</v>
      </c>
      <c r="K399" s="33"/>
      <c r="L399" s="33"/>
    </row>
    <row r="400" spans="1:12" s="34" customFormat="1" ht="18" x14ac:dyDescent="0.25">
      <c r="A400" s="42">
        <v>43354</v>
      </c>
      <c r="B400" s="43" t="s">
        <v>311</v>
      </c>
      <c r="C400" s="44" t="s">
        <v>297</v>
      </c>
      <c r="D400" s="45" t="s">
        <v>298</v>
      </c>
      <c r="E400" s="46">
        <v>2217</v>
      </c>
      <c r="F400" s="47">
        <v>720</v>
      </c>
      <c r="G400" s="48">
        <v>43354</v>
      </c>
      <c r="H400" s="49">
        <f t="shared" si="26"/>
        <v>0</v>
      </c>
      <c r="I400" s="50">
        <v>720</v>
      </c>
      <c r="J400" s="50" t="str">
        <f t="shared" si="24"/>
        <v>ATRASADO</v>
      </c>
      <c r="K400" s="33"/>
      <c r="L400" s="33"/>
    </row>
    <row r="401" spans="1:12" s="34" customFormat="1" ht="18" x14ac:dyDescent="0.25">
      <c r="A401" s="42">
        <v>43356</v>
      </c>
      <c r="B401" s="43" t="s">
        <v>312</v>
      </c>
      <c r="C401" s="44" t="s">
        <v>297</v>
      </c>
      <c r="D401" s="45" t="s">
        <v>298</v>
      </c>
      <c r="E401" s="46">
        <v>2217</v>
      </c>
      <c r="F401" s="47">
        <v>120</v>
      </c>
      <c r="G401" s="48">
        <v>43356</v>
      </c>
      <c r="H401" s="49">
        <f t="shared" si="26"/>
        <v>0</v>
      </c>
      <c r="I401" s="50">
        <v>120</v>
      </c>
      <c r="J401" s="50" t="str">
        <f t="shared" si="24"/>
        <v>ATRASADO</v>
      </c>
      <c r="K401" s="33"/>
      <c r="L401" s="33"/>
    </row>
    <row r="402" spans="1:12" s="34" customFormat="1" ht="18" x14ac:dyDescent="0.25">
      <c r="A402" s="42">
        <v>43356</v>
      </c>
      <c r="B402" s="43" t="s">
        <v>313</v>
      </c>
      <c r="C402" s="44" t="s">
        <v>297</v>
      </c>
      <c r="D402" s="45" t="s">
        <v>298</v>
      </c>
      <c r="E402" s="46">
        <v>2217</v>
      </c>
      <c r="F402" s="47">
        <v>1850</v>
      </c>
      <c r="G402" s="48">
        <v>43356</v>
      </c>
      <c r="H402" s="49">
        <f t="shared" si="26"/>
        <v>0</v>
      </c>
      <c r="I402" s="50">
        <v>1850</v>
      </c>
      <c r="J402" s="50" t="str">
        <f t="shared" si="24"/>
        <v>ATRASADO</v>
      </c>
      <c r="K402" s="33"/>
      <c r="L402" s="33"/>
    </row>
    <row r="403" spans="1:12" s="34" customFormat="1" ht="18" x14ac:dyDescent="0.25">
      <c r="A403" s="42">
        <v>43356</v>
      </c>
      <c r="B403" s="43" t="s">
        <v>314</v>
      </c>
      <c r="C403" s="44" t="s">
        <v>297</v>
      </c>
      <c r="D403" s="45" t="s">
        <v>298</v>
      </c>
      <c r="E403" s="46">
        <v>2217</v>
      </c>
      <c r="F403" s="47">
        <v>187</v>
      </c>
      <c r="G403" s="48">
        <v>43356</v>
      </c>
      <c r="H403" s="49">
        <f t="shared" si="26"/>
        <v>0</v>
      </c>
      <c r="I403" s="50">
        <v>187</v>
      </c>
      <c r="J403" s="50" t="str">
        <f t="shared" si="24"/>
        <v>ATRASADO</v>
      </c>
      <c r="K403" s="33"/>
      <c r="L403" s="33"/>
    </row>
    <row r="404" spans="1:12" s="34" customFormat="1" ht="18" x14ac:dyDescent="0.25">
      <c r="A404" s="42">
        <v>43388</v>
      </c>
      <c r="B404" s="43" t="s">
        <v>315</v>
      </c>
      <c r="C404" s="44" t="s">
        <v>297</v>
      </c>
      <c r="D404" s="45" t="s">
        <v>298</v>
      </c>
      <c r="E404" s="46">
        <v>2217</v>
      </c>
      <c r="F404" s="47">
        <v>187</v>
      </c>
      <c r="G404" s="48">
        <v>43388</v>
      </c>
      <c r="H404" s="49">
        <f t="shared" si="26"/>
        <v>0</v>
      </c>
      <c r="I404" s="50">
        <v>187</v>
      </c>
      <c r="J404" s="50" t="str">
        <f t="shared" si="24"/>
        <v>ATRASADO</v>
      </c>
      <c r="K404" s="33"/>
      <c r="L404" s="33"/>
    </row>
    <row r="405" spans="1:12" s="34" customFormat="1" ht="18" x14ac:dyDescent="0.25">
      <c r="A405" s="42">
        <v>43388</v>
      </c>
      <c r="B405" s="43" t="s">
        <v>316</v>
      </c>
      <c r="C405" s="44" t="s">
        <v>297</v>
      </c>
      <c r="D405" s="45" t="s">
        <v>298</v>
      </c>
      <c r="E405" s="46">
        <v>2217</v>
      </c>
      <c r="F405" s="47">
        <v>120</v>
      </c>
      <c r="G405" s="48">
        <v>43388</v>
      </c>
      <c r="H405" s="49">
        <f t="shared" si="26"/>
        <v>0</v>
      </c>
      <c r="I405" s="50">
        <v>120</v>
      </c>
      <c r="J405" s="50" t="str">
        <f t="shared" si="24"/>
        <v>ATRASADO</v>
      </c>
      <c r="K405" s="33"/>
      <c r="L405" s="33"/>
    </row>
    <row r="406" spans="1:12" s="34" customFormat="1" ht="18" x14ac:dyDescent="0.25">
      <c r="A406" s="42">
        <v>43389</v>
      </c>
      <c r="B406" s="43" t="s">
        <v>317</v>
      </c>
      <c r="C406" s="44" t="s">
        <v>297</v>
      </c>
      <c r="D406" s="45" t="s">
        <v>298</v>
      </c>
      <c r="E406" s="46">
        <v>2217</v>
      </c>
      <c r="F406" s="47">
        <v>1850</v>
      </c>
      <c r="G406" s="48">
        <v>43389</v>
      </c>
      <c r="H406" s="49">
        <f t="shared" si="26"/>
        <v>0</v>
      </c>
      <c r="I406" s="50">
        <v>1850</v>
      </c>
      <c r="J406" s="50" t="str">
        <f t="shared" si="24"/>
        <v>ATRASADO</v>
      </c>
      <c r="K406" s="33"/>
      <c r="L406" s="33"/>
    </row>
    <row r="407" spans="1:12" s="34" customFormat="1" ht="18" x14ac:dyDescent="0.25">
      <c r="A407" s="42">
        <v>43389</v>
      </c>
      <c r="B407" s="43" t="s">
        <v>318</v>
      </c>
      <c r="C407" s="44" t="s">
        <v>297</v>
      </c>
      <c r="D407" s="45" t="s">
        <v>298</v>
      </c>
      <c r="E407" s="46">
        <v>2217</v>
      </c>
      <c r="F407" s="47">
        <v>720</v>
      </c>
      <c r="G407" s="48">
        <v>43389</v>
      </c>
      <c r="H407" s="49">
        <f t="shared" si="26"/>
        <v>0</v>
      </c>
      <c r="I407" s="50">
        <v>720</v>
      </c>
      <c r="J407" s="50" t="str">
        <f t="shared" si="24"/>
        <v>ATRASADO</v>
      </c>
      <c r="K407" s="33"/>
      <c r="L407" s="33"/>
    </row>
    <row r="408" spans="1:12" s="34" customFormat="1" ht="18" x14ac:dyDescent="0.25">
      <c r="A408" s="42">
        <v>43419</v>
      </c>
      <c r="B408" s="43" t="s">
        <v>319</v>
      </c>
      <c r="C408" s="44" t="s">
        <v>297</v>
      </c>
      <c r="D408" s="45" t="s">
        <v>298</v>
      </c>
      <c r="E408" s="46">
        <v>2217</v>
      </c>
      <c r="F408" s="47">
        <v>720</v>
      </c>
      <c r="G408" s="48">
        <v>43419</v>
      </c>
      <c r="H408" s="49">
        <f t="shared" si="26"/>
        <v>0</v>
      </c>
      <c r="I408" s="50">
        <v>720</v>
      </c>
      <c r="J408" s="50" t="str">
        <f t="shared" si="24"/>
        <v>ATRASADO</v>
      </c>
      <c r="K408" s="33"/>
      <c r="L408" s="33"/>
    </row>
    <row r="409" spans="1:12" s="34" customFormat="1" ht="18" x14ac:dyDescent="0.25">
      <c r="A409" s="42">
        <v>43419</v>
      </c>
      <c r="B409" s="43" t="s">
        <v>320</v>
      </c>
      <c r="C409" s="44" t="s">
        <v>297</v>
      </c>
      <c r="D409" s="45" t="s">
        <v>298</v>
      </c>
      <c r="E409" s="46">
        <v>2217</v>
      </c>
      <c r="F409" s="47">
        <v>120</v>
      </c>
      <c r="G409" s="48">
        <v>43419</v>
      </c>
      <c r="H409" s="49">
        <f t="shared" si="26"/>
        <v>0</v>
      </c>
      <c r="I409" s="50">
        <v>120</v>
      </c>
      <c r="J409" s="50" t="str">
        <f t="shared" ref="J409:J454" si="27">IF(I409&gt;0,"ATRASADO","")</f>
        <v>ATRASADO</v>
      </c>
      <c r="K409" s="33"/>
      <c r="L409" s="33"/>
    </row>
    <row r="410" spans="1:12" s="34" customFormat="1" ht="18" x14ac:dyDescent="0.25">
      <c r="A410" s="42">
        <v>43419</v>
      </c>
      <c r="B410" s="43" t="s">
        <v>321</v>
      </c>
      <c r="C410" s="44" t="s">
        <v>297</v>
      </c>
      <c r="D410" s="45" t="s">
        <v>298</v>
      </c>
      <c r="E410" s="46">
        <v>2217</v>
      </c>
      <c r="F410" s="47">
        <v>187</v>
      </c>
      <c r="G410" s="48">
        <v>43419</v>
      </c>
      <c r="H410" s="49">
        <f t="shared" ref="H410:H441" si="28">IF(F410&gt;0,0,"")</f>
        <v>0</v>
      </c>
      <c r="I410" s="50">
        <v>187</v>
      </c>
      <c r="J410" s="50" t="str">
        <f t="shared" si="27"/>
        <v>ATRASADO</v>
      </c>
      <c r="K410" s="33"/>
      <c r="L410" s="33"/>
    </row>
    <row r="411" spans="1:12" s="34" customFormat="1" ht="18" x14ac:dyDescent="0.25">
      <c r="A411" s="42">
        <v>43420</v>
      </c>
      <c r="B411" s="43" t="s">
        <v>322</v>
      </c>
      <c r="C411" s="44" t="s">
        <v>297</v>
      </c>
      <c r="D411" s="45" t="s">
        <v>298</v>
      </c>
      <c r="E411" s="46">
        <v>2217</v>
      </c>
      <c r="F411" s="47">
        <v>1850</v>
      </c>
      <c r="G411" s="48">
        <v>43420</v>
      </c>
      <c r="H411" s="49">
        <f t="shared" si="28"/>
        <v>0</v>
      </c>
      <c r="I411" s="50">
        <v>1850</v>
      </c>
      <c r="J411" s="50" t="str">
        <f t="shared" si="27"/>
        <v>ATRASADO</v>
      </c>
      <c r="K411" s="33"/>
      <c r="L411" s="33"/>
    </row>
    <row r="412" spans="1:12" s="34" customFormat="1" ht="18" x14ac:dyDescent="0.25">
      <c r="A412" s="42">
        <v>43502</v>
      </c>
      <c r="B412" s="43" t="s">
        <v>323</v>
      </c>
      <c r="C412" s="44" t="s">
        <v>297</v>
      </c>
      <c r="D412" s="45" t="s">
        <v>298</v>
      </c>
      <c r="E412" s="46">
        <v>2217</v>
      </c>
      <c r="F412" s="47">
        <v>2300</v>
      </c>
      <c r="G412" s="48">
        <v>43502</v>
      </c>
      <c r="H412" s="49">
        <f t="shared" si="28"/>
        <v>0</v>
      </c>
      <c r="I412" s="50">
        <v>2300</v>
      </c>
      <c r="J412" s="50" t="str">
        <f t="shared" si="27"/>
        <v>ATRASADO</v>
      </c>
      <c r="K412" s="33"/>
      <c r="L412" s="33"/>
    </row>
    <row r="413" spans="1:12" s="34" customFormat="1" ht="18" x14ac:dyDescent="0.25">
      <c r="A413" s="42">
        <v>43504</v>
      </c>
      <c r="B413" s="43" t="s">
        <v>324</v>
      </c>
      <c r="C413" s="44" t="s">
        <v>297</v>
      </c>
      <c r="D413" s="45" t="s">
        <v>298</v>
      </c>
      <c r="E413" s="46">
        <v>2217</v>
      </c>
      <c r="F413" s="47">
        <v>936</v>
      </c>
      <c r="G413" s="48">
        <v>43504</v>
      </c>
      <c r="H413" s="49">
        <f t="shared" si="28"/>
        <v>0</v>
      </c>
      <c r="I413" s="50">
        <v>936</v>
      </c>
      <c r="J413" s="50" t="str">
        <f t="shared" si="27"/>
        <v>ATRASADO</v>
      </c>
      <c r="K413" s="33"/>
      <c r="L413" s="33"/>
    </row>
    <row r="414" spans="1:12" s="34" customFormat="1" ht="18" x14ac:dyDescent="0.25">
      <c r="A414" s="42">
        <v>43507</v>
      </c>
      <c r="B414" s="43" t="s">
        <v>325</v>
      </c>
      <c r="C414" s="44" t="s">
        <v>297</v>
      </c>
      <c r="D414" s="45" t="s">
        <v>298</v>
      </c>
      <c r="E414" s="46">
        <v>2217</v>
      </c>
      <c r="F414" s="47">
        <v>300</v>
      </c>
      <c r="G414" s="48">
        <v>43507</v>
      </c>
      <c r="H414" s="49">
        <f t="shared" si="28"/>
        <v>0</v>
      </c>
      <c r="I414" s="50">
        <v>300</v>
      </c>
      <c r="J414" s="50" t="str">
        <f t="shared" si="27"/>
        <v>ATRASADO</v>
      </c>
      <c r="K414" s="33"/>
      <c r="L414" s="33"/>
    </row>
    <row r="415" spans="1:12" s="34" customFormat="1" ht="18" x14ac:dyDescent="0.25">
      <c r="A415" s="42">
        <v>43508</v>
      </c>
      <c r="B415" s="43" t="s">
        <v>326</v>
      </c>
      <c r="C415" s="44" t="s">
        <v>297</v>
      </c>
      <c r="D415" s="45" t="s">
        <v>298</v>
      </c>
      <c r="E415" s="46">
        <v>2217</v>
      </c>
      <c r="F415" s="47">
        <v>302</v>
      </c>
      <c r="G415" s="48">
        <v>43508</v>
      </c>
      <c r="H415" s="49">
        <f t="shared" si="28"/>
        <v>0</v>
      </c>
      <c r="I415" s="50">
        <v>302</v>
      </c>
      <c r="J415" s="50" t="str">
        <f t="shared" si="27"/>
        <v>ATRASADO</v>
      </c>
      <c r="K415" s="33"/>
      <c r="L415" s="33"/>
    </row>
    <row r="416" spans="1:12" s="34" customFormat="1" ht="18" x14ac:dyDescent="0.25">
      <c r="A416" s="42">
        <v>43537</v>
      </c>
      <c r="B416" s="43" t="s">
        <v>327</v>
      </c>
      <c r="C416" s="44" t="s">
        <v>297</v>
      </c>
      <c r="D416" s="45" t="s">
        <v>298</v>
      </c>
      <c r="E416" s="46">
        <v>2217</v>
      </c>
      <c r="F416" s="47">
        <v>300</v>
      </c>
      <c r="G416" s="48">
        <v>43537</v>
      </c>
      <c r="H416" s="49">
        <f t="shared" si="28"/>
        <v>0</v>
      </c>
      <c r="I416" s="50">
        <v>300</v>
      </c>
      <c r="J416" s="50" t="str">
        <f t="shared" si="27"/>
        <v>ATRASADO</v>
      </c>
      <c r="K416" s="33"/>
      <c r="L416" s="33"/>
    </row>
    <row r="417" spans="1:12" s="34" customFormat="1" ht="18" x14ac:dyDescent="0.25">
      <c r="A417" s="42">
        <v>43537</v>
      </c>
      <c r="B417" s="43" t="s">
        <v>328</v>
      </c>
      <c r="C417" s="44" t="s">
        <v>297</v>
      </c>
      <c r="D417" s="45" t="s">
        <v>298</v>
      </c>
      <c r="E417" s="46">
        <v>2217</v>
      </c>
      <c r="F417" s="47">
        <v>302</v>
      </c>
      <c r="G417" s="48">
        <v>43537</v>
      </c>
      <c r="H417" s="49">
        <f t="shared" si="28"/>
        <v>0</v>
      </c>
      <c r="I417" s="50">
        <v>302</v>
      </c>
      <c r="J417" s="50" t="str">
        <f t="shared" si="27"/>
        <v>ATRASADO</v>
      </c>
      <c r="K417" s="33"/>
      <c r="L417" s="33"/>
    </row>
    <row r="418" spans="1:12" s="34" customFormat="1" ht="18" x14ac:dyDescent="0.25">
      <c r="A418" s="42">
        <v>43537</v>
      </c>
      <c r="B418" s="43" t="s">
        <v>329</v>
      </c>
      <c r="C418" s="44" t="s">
        <v>297</v>
      </c>
      <c r="D418" s="45" t="s">
        <v>298</v>
      </c>
      <c r="E418" s="46">
        <v>2217</v>
      </c>
      <c r="F418" s="47">
        <v>936</v>
      </c>
      <c r="G418" s="48">
        <v>43537</v>
      </c>
      <c r="H418" s="49">
        <f t="shared" si="28"/>
        <v>0</v>
      </c>
      <c r="I418" s="50">
        <v>936</v>
      </c>
      <c r="J418" s="50" t="str">
        <f t="shared" si="27"/>
        <v>ATRASADO</v>
      </c>
      <c r="K418" s="33"/>
      <c r="L418" s="33"/>
    </row>
    <row r="419" spans="1:12" s="34" customFormat="1" ht="18" x14ac:dyDescent="0.25">
      <c r="A419" s="42">
        <v>43558</v>
      </c>
      <c r="B419" s="43" t="s">
        <v>330</v>
      </c>
      <c r="C419" s="44" t="s">
        <v>297</v>
      </c>
      <c r="D419" s="45" t="s">
        <v>298</v>
      </c>
      <c r="E419" s="46">
        <v>2217</v>
      </c>
      <c r="F419" s="47">
        <v>936</v>
      </c>
      <c r="G419" s="48">
        <v>43558</v>
      </c>
      <c r="H419" s="49">
        <f t="shared" si="28"/>
        <v>0</v>
      </c>
      <c r="I419" s="50">
        <v>936</v>
      </c>
      <c r="J419" s="50" t="str">
        <f t="shared" si="27"/>
        <v>ATRASADO</v>
      </c>
      <c r="K419" s="33"/>
      <c r="L419" s="33"/>
    </row>
    <row r="420" spans="1:12" s="34" customFormat="1" ht="18" x14ac:dyDescent="0.25">
      <c r="A420" s="42">
        <v>43559</v>
      </c>
      <c r="B420" s="43" t="s">
        <v>331</v>
      </c>
      <c r="C420" s="44" t="s">
        <v>297</v>
      </c>
      <c r="D420" s="45" t="s">
        <v>298</v>
      </c>
      <c r="E420" s="46">
        <v>2217</v>
      </c>
      <c r="F420" s="47">
        <v>34675</v>
      </c>
      <c r="G420" s="48">
        <v>43559</v>
      </c>
      <c r="H420" s="49">
        <f t="shared" si="28"/>
        <v>0</v>
      </c>
      <c r="I420" s="50">
        <v>34675</v>
      </c>
      <c r="J420" s="50" t="str">
        <f t="shared" si="27"/>
        <v>ATRASADO</v>
      </c>
      <c r="K420" s="33"/>
      <c r="L420" s="33"/>
    </row>
    <row r="421" spans="1:12" s="34" customFormat="1" ht="18" x14ac:dyDescent="0.25">
      <c r="A421" s="42">
        <v>43563</v>
      </c>
      <c r="B421" s="43" t="s">
        <v>332</v>
      </c>
      <c r="C421" s="44" t="s">
        <v>297</v>
      </c>
      <c r="D421" s="45" t="s">
        <v>298</v>
      </c>
      <c r="E421" s="46">
        <v>2217</v>
      </c>
      <c r="F421" s="47">
        <v>300</v>
      </c>
      <c r="G421" s="48">
        <v>43563</v>
      </c>
      <c r="H421" s="49">
        <f t="shared" si="28"/>
        <v>0</v>
      </c>
      <c r="I421" s="50">
        <v>300</v>
      </c>
      <c r="J421" s="50" t="str">
        <f t="shared" si="27"/>
        <v>ATRASADO</v>
      </c>
      <c r="K421" s="33"/>
      <c r="L421" s="33"/>
    </row>
    <row r="422" spans="1:12" s="34" customFormat="1" ht="18" x14ac:dyDescent="0.25">
      <c r="A422" s="42">
        <v>43563</v>
      </c>
      <c r="B422" s="43" t="s">
        <v>333</v>
      </c>
      <c r="C422" s="44" t="s">
        <v>297</v>
      </c>
      <c r="D422" s="45" t="s">
        <v>298</v>
      </c>
      <c r="E422" s="46">
        <v>2217</v>
      </c>
      <c r="F422" s="47">
        <v>302</v>
      </c>
      <c r="G422" s="48">
        <v>43563</v>
      </c>
      <c r="H422" s="49">
        <f t="shared" si="28"/>
        <v>0</v>
      </c>
      <c r="I422" s="50">
        <v>302</v>
      </c>
      <c r="J422" s="50" t="str">
        <f t="shared" si="27"/>
        <v>ATRASADO</v>
      </c>
      <c r="K422" s="33"/>
      <c r="L422" s="33"/>
    </row>
    <row r="423" spans="1:12" s="34" customFormat="1" ht="18" x14ac:dyDescent="0.25">
      <c r="A423" s="42">
        <v>43591</v>
      </c>
      <c r="B423" s="43" t="s">
        <v>334</v>
      </c>
      <c r="C423" s="44" t="s">
        <v>297</v>
      </c>
      <c r="D423" s="45" t="s">
        <v>298</v>
      </c>
      <c r="E423" s="46">
        <v>2217</v>
      </c>
      <c r="F423" s="47">
        <v>936</v>
      </c>
      <c r="G423" s="48">
        <v>43559</v>
      </c>
      <c r="H423" s="49">
        <f t="shared" si="28"/>
        <v>0</v>
      </c>
      <c r="I423" s="50">
        <v>936</v>
      </c>
      <c r="J423" s="50" t="str">
        <f t="shared" si="27"/>
        <v>ATRASADO</v>
      </c>
      <c r="K423" s="33"/>
      <c r="L423" s="33"/>
    </row>
    <row r="424" spans="1:12" s="34" customFormat="1" ht="18" x14ac:dyDescent="0.25">
      <c r="A424" s="42">
        <v>43593</v>
      </c>
      <c r="B424" s="43" t="s">
        <v>335</v>
      </c>
      <c r="C424" s="44" t="s">
        <v>297</v>
      </c>
      <c r="D424" s="45" t="s">
        <v>298</v>
      </c>
      <c r="E424" s="46">
        <v>2217</v>
      </c>
      <c r="F424" s="47">
        <v>302</v>
      </c>
      <c r="G424" s="48">
        <v>43593</v>
      </c>
      <c r="H424" s="49">
        <f t="shared" si="28"/>
        <v>0</v>
      </c>
      <c r="I424" s="50">
        <v>302</v>
      </c>
      <c r="J424" s="50" t="str">
        <f t="shared" si="27"/>
        <v>ATRASADO</v>
      </c>
      <c r="K424" s="33"/>
      <c r="L424" s="33"/>
    </row>
    <row r="425" spans="1:12" s="34" customFormat="1" ht="18" x14ac:dyDescent="0.25">
      <c r="A425" s="42">
        <v>43593</v>
      </c>
      <c r="B425" s="43" t="s">
        <v>336</v>
      </c>
      <c r="C425" s="44" t="s">
        <v>297</v>
      </c>
      <c r="D425" s="45" t="s">
        <v>298</v>
      </c>
      <c r="E425" s="46">
        <v>2217</v>
      </c>
      <c r="F425" s="47">
        <v>300</v>
      </c>
      <c r="G425" s="48">
        <v>43593</v>
      </c>
      <c r="H425" s="49">
        <f t="shared" si="28"/>
        <v>0</v>
      </c>
      <c r="I425" s="50">
        <v>300</v>
      </c>
      <c r="J425" s="50" t="str">
        <f t="shared" si="27"/>
        <v>ATRASADO</v>
      </c>
      <c r="K425" s="33"/>
      <c r="L425" s="33"/>
    </row>
    <row r="426" spans="1:12" s="34" customFormat="1" ht="18" x14ac:dyDescent="0.25">
      <c r="A426" s="42">
        <v>43621</v>
      </c>
      <c r="B426" s="43" t="s">
        <v>337</v>
      </c>
      <c r="C426" s="44" t="s">
        <v>297</v>
      </c>
      <c r="D426" s="45" t="s">
        <v>298</v>
      </c>
      <c r="E426" s="46">
        <v>2217</v>
      </c>
      <c r="F426" s="47">
        <v>936</v>
      </c>
      <c r="G426" s="48">
        <v>43621</v>
      </c>
      <c r="H426" s="49">
        <f t="shared" si="28"/>
        <v>0</v>
      </c>
      <c r="I426" s="50">
        <v>936</v>
      </c>
      <c r="J426" s="50" t="str">
        <f t="shared" si="27"/>
        <v>ATRASADO</v>
      </c>
      <c r="K426" s="33"/>
      <c r="L426" s="33"/>
    </row>
    <row r="427" spans="1:12" s="34" customFormat="1" ht="18" x14ac:dyDescent="0.25">
      <c r="A427" s="42">
        <v>43626</v>
      </c>
      <c r="B427" s="43" t="s">
        <v>338</v>
      </c>
      <c r="C427" s="44" t="s">
        <v>297</v>
      </c>
      <c r="D427" s="45" t="s">
        <v>298</v>
      </c>
      <c r="E427" s="46">
        <v>2217</v>
      </c>
      <c r="F427" s="47">
        <v>302</v>
      </c>
      <c r="G427" s="48">
        <v>43626</v>
      </c>
      <c r="H427" s="49">
        <f t="shared" si="28"/>
        <v>0</v>
      </c>
      <c r="I427" s="50">
        <v>302</v>
      </c>
      <c r="J427" s="50" t="str">
        <f t="shared" si="27"/>
        <v>ATRASADO</v>
      </c>
      <c r="K427" s="33"/>
      <c r="L427" s="33"/>
    </row>
    <row r="428" spans="1:12" s="34" customFormat="1" ht="18" x14ac:dyDescent="0.25">
      <c r="A428" s="42">
        <v>43626</v>
      </c>
      <c r="B428" s="43" t="s">
        <v>339</v>
      </c>
      <c r="C428" s="44" t="s">
        <v>297</v>
      </c>
      <c r="D428" s="45" t="s">
        <v>298</v>
      </c>
      <c r="E428" s="46">
        <v>2217</v>
      </c>
      <c r="F428" s="47">
        <v>300</v>
      </c>
      <c r="G428" s="48">
        <v>43626</v>
      </c>
      <c r="H428" s="49">
        <f t="shared" si="28"/>
        <v>0</v>
      </c>
      <c r="I428" s="50">
        <v>300</v>
      </c>
      <c r="J428" s="50" t="str">
        <f t="shared" si="27"/>
        <v>ATRASADO</v>
      </c>
      <c r="K428" s="33"/>
      <c r="L428" s="33"/>
    </row>
    <row r="429" spans="1:12" s="34" customFormat="1" ht="18" x14ac:dyDescent="0.25">
      <c r="A429" s="42">
        <v>43650</v>
      </c>
      <c r="B429" s="43" t="s">
        <v>340</v>
      </c>
      <c r="C429" s="44" t="s">
        <v>297</v>
      </c>
      <c r="D429" s="45" t="s">
        <v>298</v>
      </c>
      <c r="E429" s="46">
        <v>2217</v>
      </c>
      <c r="F429" s="47">
        <v>936</v>
      </c>
      <c r="G429" s="48">
        <v>43650</v>
      </c>
      <c r="H429" s="49">
        <f t="shared" si="28"/>
        <v>0</v>
      </c>
      <c r="I429" s="50">
        <v>936</v>
      </c>
      <c r="J429" s="50" t="str">
        <f t="shared" si="27"/>
        <v>ATRASADO</v>
      </c>
      <c r="K429" s="33"/>
      <c r="L429" s="33"/>
    </row>
    <row r="430" spans="1:12" s="34" customFormat="1" ht="18" x14ac:dyDescent="0.25">
      <c r="A430" s="42">
        <v>43654</v>
      </c>
      <c r="B430" s="43" t="s">
        <v>341</v>
      </c>
      <c r="C430" s="44" t="s">
        <v>297</v>
      </c>
      <c r="D430" s="45" t="s">
        <v>298</v>
      </c>
      <c r="E430" s="46">
        <v>2217</v>
      </c>
      <c r="F430" s="47">
        <v>302</v>
      </c>
      <c r="G430" s="48">
        <v>43654</v>
      </c>
      <c r="H430" s="49">
        <f t="shared" si="28"/>
        <v>0</v>
      </c>
      <c r="I430" s="50">
        <v>302</v>
      </c>
      <c r="J430" s="50" t="str">
        <f t="shared" si="27"/>
        <v>ATRASADO</v>
      </c>
      <c r="K430" s="33"/>
      <c r="L430" s="33"/>
    </row>
    <row r="431" spans="1:12" s="34" customFormat="1" ht="18" x14ac:dyDescent="0.25">
      <c r="A431" s="42">
        <v>43654</v>
      </c>
      <c r="B431" s="43" t="s">
        <v>342</v>
      </c>
      <c r="C431" s="44" t="s">
        <v>297</v>
      </c>
      <c r="D431" s="45" t="s">
        <v>298</v>
      </c>
      <c r="E431" s="46">
        <v>2217</v>
      </c>
      <c r="F431" s="47">
        <v>300</v>
      </c>
      <c r="G431" s="48">
        <v>43654</v>
      </c>
      <c r="H431" s="49">
        <f t="shared" si="28"/>
        <v>0</v>
      </c>
      <c r="I431" s="50">
        <v>300</v>
      </c>
      <c r="J431" s="50" t="str">
        <f t="shared" si="27"/>
        <v>ATRASADO</v>
      </c>
      <c r="K431" s="33"/>
      <c r="L431" s="33"/>
    </row>
    <row r="432" spans="1:12" s="34" customFormat="1" ht="18" x14ac:dyDescent="0.25">
      <c r="A432" s="42">
        <v>43713</v>
      </c>
      <c r="B432" s="43" t="s">
        <v>343</v>
      </c>
      <c r="C432" s="44" t="s">
        <v>297</v>
      </c>
      <c r="D432" s="45" t="s">
        <v>298</v>
      </c>
      <c r="E432" s="46">
        <v>2217</v>
      </c>
      <c r="F432" s="47">
        <v>936</v>
      </c>
      <c r="G432" s="48">
        <v>43713</v>
      </c>
      <c r="H432" s="49">
        <f t="shared" si="28"/>
        <v>0</v>
      </c>
      <c r="I432" s="50">
        <v>936</v>
      </c>
      <c r="J432" s="50" t="str">
        <f t="shared" si="27"/>
        <v>ATRASADO</v>
      </c>
      <c r="K432" s="33"/>
      <c r="L432" s="33"/>
    </row>
    <row r="433" spans="1:12" s="34" customFormat="1" ht="18" x14ac:dyDescent="0.25">
      <c r="A433" s="42">
        <v>43718</v>
      </c>
      <c r="B433" s="43" t="s">
        <v>344</v>
      </c>
      <c r="C433" s="44" t="s">
        <v>297</v>
      </c>
      <c r="D433" s="45" t="s">
        <v>298</v>
      </c>
      <c r="E433" s="46">
        <v>2217</v>
      </c>
      <c r="F433" s="47">
        <v>300</v>
      </c>
      <c r="G433" s="48">
        <v>43718</v>
      </c>
      <c r="H433" s="49">
        <f t="shared" si="28"/>
        <v>0</v>
      </c>
      <c r="I433" s="50">
        <v>300</v>
      </c>
      <c r="J433" s="50" t="str">
        <f t="shared" si="27"/>
        <v>ATRASADO</v>
      </c>
      <c r="K433" s="33"/>
      <c r="L433" s="33"/>
    </row>
    <row r="434" spans="1:12" s="34" customFormat="1" ht="18" x14ac:dyDescent="0.25">
      <c r="A434" s="42">
        <v>43718</v>
      </c>
      <c r="B434" s="43" t="s">
        <v>345</v>
      </c>
      <c r="C434" s="44" t="s">
        <v>297</v>
      </c>
      <c r="D434" s="45" t="s">
        <v>298</v>
      </c>
      <c r="E434" s="46">
        <v>2217</v>
      </c>
      <c r="F434" s="47">
        <v>302</v>
      </c>
      <c r="G434" s="48">
        <v>43718</v>
      </c>
      <c r="H434" s="49">
        <f t="shared" si="28"/>
        <v>0</v>
      </c>
      <c r="I434" s="50">
        <v>302</v>
      </c>
      <c r="J434" s="50" t="str">
        <f t="shared" si="27"/>
        <v>ATRASADO</v>
      </c>
      <c r="K434" s="33"/>
      <c r="L434" s="33"/>
    </row>
    <row r="435" spans="1:12" s="34" customFormat="1" ht="18" x14ac:dyDescent="0.25">
      <c r="A435" s="42">
        <v>43742</v>
      </c>
      <c r="B435" s="43" t="s">
        <v>346</v>
      </c>
      <c r="C435" s="44" t="s">
        <v>297</v>
      </c>
      <c r="D435" s="45" t="s">
        <v>298</v>
      </c>
      <c r="E435" s="46">
        <v>2217</v>
      </c>
      <c r="F435" s="47">
        <v>936</v>
      </c>
      <c r="G435" s="48">
        <v>43742</v>
      </c>
      <c r="H435" s="49">
        <f t="shared" si="28"/>
        <v>0</v>
      </c>
      <c r="I435" s="50">
        <v>936</v>
      </c>
      <c r="J435" s="50" t="str">
        <f t="shared" si="27"/>
        <v>ATRASADO</v>
      </c>
      <c r="K435" s="33"/>
      <c r="L435" s="33"/>
    </row>
    <row r="436" spans="1:12" s="34" customFormat="1" ht="18" x14ac:dyDescent="0.25">
      <c r="A436" s="42">
        <v>43747</v>
      </c>
      <c r="B436" s="43" t="s">
        <v>347</v>
      </c>
      <c r="C436" s="44" t="s">
        <v>297</v>
      </c>
      <c r="D436" s="45" t="s">
        <v>298</v>
      </c>
      <c r="E436" s="46">
        <v>2217</v>
      </c>
      <c r="F436" s="47">
        <v>300</v>
      </c>
      <c r="G436" s="48">
        <v>43747</v>
      </c>
      <c r="H436" s="49">
        <f t="shared" si="28"/>
        <v>0</v>
      </c>
      <c r="I436" s="50">
        <v>300</v>
      </c>
      <c r="J436" s="50" t="str">
        <f t="shared" si="27"/>
        <v>ATRASADO</v>
      </c>
      <c r="K436" s="33"/>
      <c r="L436" s="33"/>
    </row>
    <row r="437" spans="1:12" s="34" customFormat="1" ht="18" x14ac:dyDescent="0.25">
      <c r="A437" s="42">
        <v>43747</v>
      </c>
      <c r="B437" s="43" t="s">
        <v>348</v>
      </c>
      <c r="C437" s="44" t="s">
        <v>297</v>
      </c>
      <c r="D437" s="45" t="s">
        <v>298</v>
      </c>
      <c r="E437" s="46">
        <v>2217</v>
      </c>
      <c r="F437" s="47">
        <v>302</v>
      </c>
      <c r="G437" s="48">
        <v>43747</v>
      </c>
      <c r="H437" s="49">
        <f t="shared" si="28"/>
        <v>0</v>
      </c>
      <c r="I437" s="50">
        <v>302</v>
      </c>
      <c r="J437" s="50" t="str">
        <f t="shared" si="27"/>
        <v>ATRASADO</v>
      </c>
      <c r="K437" s="33"/>
      <c r="L437" s="33"/>
    </row>
    <row r="438" spans="1:12" s="34" customFormat="1" ht="18" x14ac:dyDescent="0.25">
      <c r="A438" s="42">
        <v>43780</v>
      </c>
      <c r="B438" s="43" t="s">
        <v>349</v>
      </c>
      <c r="C438" s="44" t="s">
        <v>297</v>
      </c>
      <c r="D438" s="45" t="s">
        <v>298</v>
      </c>
      <c r="E438" s="46">
        <v>2217</v>
      </c>
      <c r="F438" s="47">
        <v>300</v>
      </c>
      <c r="G438" s="48">
        <v>43780</v>
      </c>
      <c r="H438" s="49">
        <f t="shared" si="28"/>
        <v>0</v>
      </c>
      <c r="I438" s="50">
        <v>300</v>
      </c>
      <c r="J438" s="50" t="str">
        <f t="shared" si="27"/>
        <v>ATRASADO</v>
      </c>
      <c r="K438" s="33"/>
      <c r="L438" s="33"/>
    </row>
    <row r="439" spans="1:12" s="34" customFormat="1" ht="18" x14ac:dyDescent="0.25">
      <c r="A439" s="42">
        <v>43808</v>
      </c>
      <c r="B439" s="43" t="s">
        <v>350</v>
      </c>
      <c r="C439" s="44" t="s">
        <v>297</v>
      </c>
      <c r="D439" s="45" t="s">
        <v>298</v>
      </c>
      <c r="E439" s="46">
        <v>2217</v>
      </c>
      <c r="F439" s="47">
        <v>1236</v>
      </c>
      <c r="G439" s="48">
        <v>43808</v>
      </c>
      <c r="H439" s="49">
        <f t="shared" si="28"/>
        <v>0</v>
      </c>
      <c r="I439" s="50">
        <v>1236</v>
      </c>
      <c r="J439" s="50" t="str">
        <f t="shared" si="27"/>
        <v>ATRASADO</v>
      </c>
      <c r="K439" s="33"/>
      <c r="L439" s="33"/>
    </row>
    <row r="440" spans="1:12" s="34" customFormat="1" ht="18" x14ac:dyDescent="0.25">
      <c r="A440" s="42">
        <v>43838</v>
      </c>
      <c r="B440" s="43" t="s">
        <v>351</v>
      </c>
      <c r="C440" s="44" t="s">
        <v>297</v>
      </c>
      <c r="D440" s="45" t="s">
        <v>298</v>
      </c>
      <c r="E440" s="46">
        <v>2217</v>
      </c>
      <c r="F440" s="47">
        <v>26548</v>
      </c>
      <c r="G440" s="48">
        <v>43838</v>
      </c>
      <c r="H440" s="49">
        <f t="shared" si="28"/>
        <v>0</v>
      </c>
      <c r="I440" s="50">
        <v>26548</v>
      </c>
      <c r="J440" s="50" t="str">
        <f t="shared" si="27"/>
        <v>ATRASADO</v>
      </c>
      <c r="K440" s="33"/>
      <c r="L440" s="33"/>
    </row>
    <row r="441" spans="1:12" s="34" customFormat="1" ht="18" x14ac:dyDescent="0.25">
      <c r="A441" s="42">
        <v>43840</v>
      </c>
      <c r="B441" s="43" t="s">
        <v>352</v>
      </c>
      <c r="C441" s="44" t="s">
        <v>297</v>
      </c>
      <c r="D441" s="45" t="s">
        <v>298</v>
      </c>
      <c r="E441" s="46">
        <v>2217</v>
      </c>
      <c r="F441" s="47">
        <v>300</v>
      </c>
      <c r="G441" s="48">
        <v>43840</v>
      </c>
      <c r="H441" s="49">
        <f t="shared" si="28"/>
        <v>0</v>
      </c>
      <c r="I441" s="50">
        <v>300</v>
      </c>
      <c r="J441" s="50" t="str">
        <f t="shared" si="27"/>
        <v>ATRASADO</v>
      </c>
      <c r="K441" s="33"/>
      <c r="L441" s="33"/>
    </row>
    <row r="442" spans="1:12" s="34" customFormat="1" ht="18" x14ac:dyDescent="0.25">
      <c r="A442" s="42">
        <v>43868</v>
      </c>
      <c r="B442" s="43" t="s">
        <v>353</v>
      </c>
      <c r="C442" s="44" t="s">
        <v>297</v>
      </c>
      <c r="D442" s="45" t="s">
        <v>298</v>
      </c>
      <c r="E442" s="46">
        <v>2217</v>
      </c>
      <c r="F442" s="47">
        <v>26499</v>
      </c>
      <c r="G442" s="48">
        <v>43868</v>
      </c>
      <c r="H442" s="49">
        <f t="shared" ref="H442:H454" si="29">IF(F442&gt;0,0,"")</f>
        <v>0</v>
      </c>
      <c r="I442" s="50">
        <v>26499</v>
      </c>
      <c r="J442" s="50" t="str">
        <f t="shared" si="27"/>
        <v>ATRASADO</v>
      </c>
      <c r="K442" s="33"/>
      <c r="L442" s="33"/>
    </row>
    <row r="443" spans="1:12" s="34" customFormat="1" ht="18" x14ac:dyDescent="0.25">
      <c r="A443" s="42">
        <v>43871</v>
      </c>
      <c r="B443" s="43" t="s">
        <v>354</v>
      </c>
      <c r="C443" s="44" t="s">
        <v>297</v>
      </c>
      <c r="D443" s="45" t="s">
        <v>298</v>
      </c>
      <c r="E443" s="46">
        <v>2217</v>
      </c>
      <c r="F443" s="47">
        <v>300</v>
      </c>
      <c r="G443" s="48">
        <v>43871</v>
      </c>
      <c r="H443" s="49">
        <f t="shared" si="29"/>
        <v>0</v>
      </c>
      <c r="I443" s="50">
        <v>300</v>
      </c>
      <c r="J443" s="50" t="str">
        <f t="shared" si="27"/>
        <v>ATRASADO</v>
      </c>
      <c r="K443" s="33"/>
      <c r="L443" s="33"/>
    </row>
    <row r="444" spans="1:12" s="34" customFormat="1" ht="18" x14ac:dyDescent="0.25">
      <c r="A444" s="42">
        <v>45658</v>
      </c>
      <c r="B444" s="43" t="s">
        <v>355</v>
      </c>
      <c r="C444" s="44" t="s">
        <v>297</v>
      </c>
      <c r="D444" s="45" t="s">
        <v>298</v>
      </c>
      <c r="E444" s="46">
        <v>2217</v>
      </c>
      <c r="F444" s="47">
        <v>1002</v>
      </c>
      <c r="G444" s="48">
        <v>45658</v>
      </c>
      <c r="H444" s="49">
        <f t="shared" si="29"/>
        <v>0</v>
      </c>
      <c r="I444" s="50">
        <v>1002</v>
      </c>
      <c r="J444" s="50" t="str">
        <f t="shared" si="27"/>
        <v>ATRASADO</v>
      </c>
      <c r="K444" s="33"/>
      <c r="L444" s="33"/>
    </row>
    <row r="445" spans="1:12" s="34" customFormat="1" ht="18" x14ac:dyDescent="0.25">
      <c r="A445" s="42">
        <v>45689</v>
      </c>
      <c r="B445" s="43" t="s">
        <v>356</v>
      </c>
      <c r="C445" s="44" t="s">
        <v>297</v>
      </c>
      <c r="D445" s="45" t="s">
        <v>298</v>
      </c>
      <c r="E445" s="46">
        <v>2217</v>
      </c>
      <c r="F445" s="47">
        <v>1002</v>
      </c>
      <c r="G445" s="48">
        <v>45689</v>
      </c>
      <c r="H445" s="49">
        <f t="shared" si="29"/>
        <v>0</v>
      </c>
      <c r="I445" s="50">
        <v>1002</v>
      </c>
      <c r="J445" s="50" t="str">
        <f t="shared" si="27"/>
        <v>ATRASADO</v>
      </c>
      <c r="K445" s="33"/>
      <c r="L445" s="33"/>
    </row>
    <row r="446" spans="1:12" s="34" customFormat="1" ht="18" x14ac:dyDescent="0.25">
      <c r="A446" s="42">
        <v>45717</v>
      </c>
      <c r="B446" s="43" t="s">
        <v>357</v>
      </c>
      <c r="C446" s="44" t="s">
        <v>297</v>
      </c>
      <c r="D446" s="45" t="s">
        <v>298</v>
      </c>
      <c r="E446" s="46">
        <v>2217</v>
      </c>
      <c r="F446" s="47">
        <v>1202.4000000000001</v>
      </c>
      <c r="G446" s="48">
        <v>45717</v>
      </c>
      <c r="H446" s="49">
        <f t="shared" si="29"/>
        <v>0</v>
      </c>
      <c r="I446" s="50">
        <v>1202.4000000000001</v>
      </c>
      <c r="J446" s="50" t="str">
        <f t="shared" si="27"/>
        <v>ATRASADO</v>
      </c>
      <c r="K446" s="33"/>
      <c r="L446" s="33"/>
    </row>
    <row r="447" spans="1:12" s="34" customFormat="1" ht="18" x14ac:dyDescent="0.25">
      <c r="A447" s="42">
        <v>45748</v>
      </c>
      <c r="B447" s="43" t="s">
        <v>358</v>
      </c>
      <c r="C447" s="44" t="s">
        <v>297</v>
      </c>
      <c r="D447" s="45" t="s">
        <v>298</v>
      </c>
      <c r="E447" s="46">
        <v>2217</v>
      </c>
      <c r="F447" s="47">
        <v>1002</v>
      </c>
      <c r="G447" s="48">
        <v>45748</v>
      </c>
      <c r="H447" s="49">
        <f t="shared" si="29"/>
        <v>0</v>
      </c>
      <c r="I447" s="50">
        <v>1002</v>
      </c>
      <c r="J447" s="50" t="str">
        <f t="shared" si="27"/>
        <v>ATRASADO</v>
      </c>
      <c r="K447" s="33"/>
      <c r="L447" s="33"/>
    </row>
    <row r="448" spans="1:12" s="34" customFormat="1" ht="18" x14ac:dyDescent="0.25">
      <c r="A448" s="42">
        <v>45778</v>
      </c>
      <c r="B448" s="43" t="s">
        <v>359</v>
      </c>
      <c r="C448" s="44" t="s">
        <v>297</v>
      </c>
      <c r="D448" s="45" t="s">
        <v>298</v>
      </c>
      <c r="E448" s="46">
        <v>2217</v>
      </c>
      <c r="F448" s="47">
        <v>1002</v>
      </c>
      <c r="G448" s="48">
        <v>45778</v>
      </c>
      <c r="H448" s="49">
        <f t="shared" si="29"/>
        <v>0</v>
      </c>
      <c r="I448" s="50">
        <v>1002</v>
      </c>
      <c r="J448" s="50" t="str">
        <f t="shared" si="27"/>
        <v>ATRASADO</v>
      </c>
      <c r="K448" s="33"/>
      <c r="L448" s="33"/>
    </row>
    <row r="449" spans="1:12" s="34" customFormat="1" ht="18" x14ac:dyDescent="0.25">
      <c r="A449" s="42">
        <v>45809</v>
      </c>
      <c r="B449" s="43" t="s">
        <v>360</v>
      </c>
      <c r="C449" s="44" t="s">
        <v>297</v>
      </c>
      <c r="D449" s="45" t="s">
        <v>298</v>
      </c>
      <c r="E449" s="46">
        <v>2217</v>
      </c>
      <c r="F449" s="47">
        <v>1002</v>
      </c>
      <c r="G449" s="48">
        <v>45809</v>
      </c>
      <c r="H449" s="49">
        <f t="shared" si="29"/>
        <v>0</v>
      </c>
      <c r="I449" s="50">
        <v>1002</v>
      </c>
      <c r="J449" s="50" t="str">
        <f t="shared" si="27"/>
        <v>ATRASADO</v>
      </c>
      <c r="K449" s="33"/>
      <c r="L449" s="33"/>
    </row>
    <row r="450" spans="1:12" s="34" customFormat="1" ht="18" x14ac:dyDescent="0.25">
      <c r="A450" s="42">
        <v>45839</v>
      </c>
      <c r="B450" s="43" t="s">
        <v>361</v>
      </c>
      <c r="C450" s="44" t="s">
        <v>297</v>
      </c>
      <c r="D450" s="45" t="s">
        <v>298</v>
      </c>
      <c r="E450" s="46">
        <v>2217</v>
      </c>
      <c r="F450" s="47">
        <v>1002</v>
      </c>
      <c r="G450" s="48">
        <v>45839</v>
      </c>
      <c r="H450" s="49">
        <f t="shared" si="29"/>
        <v>0</v>
      </c>
      <c r="I450" s="50">
        <v>1002</v>
      </c>
      <c r="J450" s="50" t="str">
        <f t="shared" si="27"/>
        <v>ATRASADO</v>
      </c>
      <c r="K450" s="33"/>
      <c r="L450" s="33"/>
    </row>
    <row r="451" spans="1:12" s="34" customFormat="1" ht="18" x14ac:dyDescent="0.25">
      <c r="A451" s="42">
        <v>45870</v>
      </c>
      <c r="B451" s="43" t="s">
        <v>362</v>
      </c>
      <c r="C451" s="44" t="s">
        <v>297</v>
      </c>
      <c r="D451" s="45" t="s">
        <v>298</v>
      </c>
      <c r="E451" s="46">
        <v>2217</v>
      </c>
      <c r="F451" s="47">
        <v>1002</v>
      </c>
      <c r="G451" s="48">
        <v>45870</v>
      </c>
      <c r="H451" s="49">
        <f t="shared" si="29"/>
        <v>0</v>
      </c>
      <c r="I451" s="50">
        <v>1002</v>
      </c>
      <c r="J451" s="50" t="str">
        <f t="shared" si="27"/>
        <v>ATRASADO</v>
      </c>
      <c r="K451" s="33"/>
      <c r="L451" s="33"/>
    </row>
    <row r="452" spans="1:12" s="34" customFormat="1" ht="18" x14ac:dyDescent="0.25">
      <c r="A452" s="42">
        <v>45901</v>
      </c>
      <c r="B452" s="43" t="s">
        <v>363</v>
      </c>
      <c r="C452" s="44" t="s">
        <v>297</v>
      </c>
      <c r="D452" s="45" t="s">
        <v>298</v>
      </c>
      <c r="E452" s="46">
        <v>2217</v>
      </c>
      <c r="F452" s="47">
        <v>1002</v>
      </c>
      <c r="G452" s="48">
        <v>45901</v>
      </c>
      <c r="H452" s="49">
        <f t="shared" si="29"/>
        <v>0</v>
      </c>
      <c r="I452" s="50">
        <v>1002</v>
      </c>
      <c r="J452" s="50" t="str">
        <f t="shared" si="27"/>
        <v>ATRASADO</v>
      </c>
      <c r="K452" s="33"/>
      <c r="L452" s="33"/>
    </row>
    <row r="453" spans="1:12" s="34" customFormat="1" ht="18" x14ac:dyDescent="0.25">
      <c r="A453" s="42">
        <v>45931</v>
      </c>
      <c r="B453" s="43" t="s">
        <v>364</v>
      </c>
      <c r="C453" s="44" t="s">
        <v>297</v>
      </c>
      <c r="D453" s="45" t="s">
        <v>298</v>
      </c>
      <c r="E453" s="46">
        <v>2217</v>
      </c>
      <c r="F453" s="47">
        <v>1002</v>
      </c>
      <c r="G453" s="48">
        <v>45931</v>
      </c>
      <c r="H453" s="49">
        <f t="shared" si="29"/>
        <v>0</v>
      </c>
      <c r="I453" s="50">
        <v>1002</v>
      </c>
      <c r="J453" s="50" t="str">
        <f t="shared" si="27"/>
        <v>ATRASADO</v>
      </c>
      <c r="K453" s="33"/>
      <c r="L453" s="33"/>
    </row>
    <row r="454" spans="1:12" s="34" customFormat="1" ht="18" x14ac:dyDescent="0.25">
      <c r="A454" s="42">
        <v>46021</v>
      </c>
      <c r="B454" s="43" t="s">
        <v>365</v>
      </c>
      <c r="C454" s="44" t="s">
        <v>297</v>
      </c>
      <c r="D454" s="45" t="s">
        <v>298</v>
      </c>
      <c r="E454" s="46">
        <v>2217</v>
      </c>
      <c r="F454" s="47">
        <v>76646.600000000006</v>
      </c>
      <c r="G454" s="48">
        <v>46021</v>
      </c>
      <c r="H454" s="49">
        <f t="shared" si="29"/>
        <v>0</v>
      </c>
      <c r="I454" s="50">
        <v>76646.600000000006</v>
      </c>
      <c r="J454" s="50" t="str">
        <f t="shared" si="27"/>
        <v>ATRASADO</v>
      </c>
      <c r="K454" s="33"/>
      <c r="L454" s="33"/>
    </row>
    <row r="455" spans="1:12" s="34" customFormat="1" ht="18" x14ac:dyDescent="0.25">
      <c r="A455" s="42"/>
      <c r="B455" s="43"/>
      <c r="C455" s="44"/>
      <c r="D455" s="45"/>
      <c r="E455" s="46"/>
      <c r="F455" s="47"/>
      <c r="G455" s="48"/>
      <c r="H455" s="49"/>
      <c r="I455" s="50"/>
      <c r="J455" s="50"/>
      <c r="K455" s="33"/>
      <c r="L455" s="33"/>
    </row>
    <row r="456" spans="1:12" s="34" customFormat="1" ht="18" x14ac:dyDescent="0.25">
      <c r="A456" s="42">
        <v>39917</v>
      </c>
      <c r="B456" s="43" t="s">
        <v>366</v>
      </c>
      <c r="C456" s="44" t="s">
        <v>367</v>
      </c>
      <c r="D456" s="45" t="s">
        <v>96</v>
      </c>
      <c r="E456" s="46">
        <v>2221</v>
      </c>
      <c r="F456" s="47">
        <v>109400</v>
      </c>
      <c r="G456" s="48">
        <v>39917</v>
      </c>
      <c r="H456" s="49">
        <f>IF(F456&gt;0,0,"")</f>
        <v>0</v>
      </c>
      <c r="I456" s="50">
        <v>109400</v>
      </c>
      <c r="J456" s="50" t="str">
        <f>IF(I456&gt;0,"ATRASADO","")</f>
        <v>ATRASADO</v>
      </c>
      <c r="K456" s="33"/>
      <c r="L456" s="33"/>
    </row>
    <row r="457" spans="1:12" s="34" customFormat="1" ht="18" x14ac:dyDescent="0.25">
      <c r="A457" s="42">
        <v>40463</v>
      </c>
      <c r="B457" s="43" t="s">
        <v>368</v>
      </c>
      <c r="C457" s="44" t="s">
        <v>367</v>
      </c>
      <c r="D457" s="45" t="s">
        <v>96</v>
      </c>
      <c r="E457" s="46">
        <v>2221</v>
      </c>
      <c r="F457" s="47">
        <v>36818.400000000001</v>
      </c>
      <c r="G457" s="48">
        <v>40463</v>
      </c>
      <c r="H457" s="49">
        <f>IF(F457&gt;0,0,"")</f>
        <v>0</v>
      </c>
      <c r="I457" s="50">
        <v>36818.400000000001</v>
      </c>
      <c r="J457" s="50" t="str">
        <f>IF(I457&gt;0,"ATRASADO","")</f>
        <v>ATRASADO</v>
      </c>
      <c r="K457" s="33"/>
      <c r="L457" s="33"/>
    </row>
    <row r="458" spans="1:12" s="34" customFormat="1" ht="18" x14ac:dyDescent="0.25">
      <c r="A458" s="42">
        <v>40543</v>
      </c>
      <c r="B458" s="43" t="s">
        <v>369</v>
      </c>
      <c r="C458" s="44" t="s">
        <v>367</v>
      </c>
      <c r="D458" s="45" t="s">
        <v>96</v>
      </c>
      <c r="E458" s="46">
        <v>2221</v>
      </c>
      <c r="F458" s="47">
        <v>232000</v>
      </c>
      <c r="G458" s="48">
        <v>40543</v>
      </c>
      <c r="H458" s="49">
        <f>IF(F458&gt;0,0,"")</f>
        <v>0</v>
      </c>
      <c r="I458" s="50">
        <v>232000</v>
      </c>
      <c r="J458" s="50" t="str">
        <f>IF(I458&gt;0,"ATRASADO","")</f>
        <v>ATRASADO</v>
      </c>
      <c r="K458" s="33"/>
      <c r="L458" s="33"/>
    </row>
    <row r="459" spans="1:12" s="34" customFormat="1" ht="18" x14ac:dyDescent="0.25">
      <c r="A459" s="42"/>
      <c r="B459" s="43"/>
      <c r="C459" s="44"/>
      <c r="D459" s="45"/>
      <c r="E459" s="46"/>
      <c r="F459" s="47"/>
      <c r="G459" s="48"/>
      <c r="H459" s="49"/>
      <c r="I459" s="50"/>
      <c r="J459" s="50"/>
      <c r="K459" s="33"/>
      <c r="L459" s="33"/>
    </row>
    <row r="460" spans="1:12" s="34" customFormat="1" ht="18" x14ac:dyDescent="0.25">
      <c r="A460" s="42">
        <v>46021</v>
      </c>
      <c r="B460" s="43" t="s">
        <v>370</v>
      </c>
      <c r="C460" s="44" t="s">
        <v>371</v>
      </c>
      <c r="D460" s="45" t="s">
        <v>52</v>
      </c>
      <c r="E460" s="46">
        <v>2311</v>
      </c>
      <c r="F460" s="47">
        <v>19500000</v>
      </c>
      <c r="G460" s="48">
        <v>46021</v>
      </c>
      <c r="H460" s="49">
        <v>0</v>
      </c>
      <c r="I460" s="50">
        <v>19500000</v>
      </c>
      <c r="J460" s="50" t="s">
        <v>25</v>
      </c>
      <c r="K460" s="33"/>
      <c r="L460" s="33"/>
    </row>
    <row r="461" spans="1:12" s="34" customFormat="1" ht="18" x14ac:dyDescent="0.25">
      <c r="A461" s="42"/>
      <c r="B461" s="43"/>
      <c r="C461" s="44"/>
      <c r="D461" s="45"/>
      <c r="E461" s="46"/>
      <c r="F461" s="47"/>
      <c r="G461" s="48"/>
      <c r="H461" s="49"/>
      <c r="I461" s="50"/>
      <c r="J461" s="50"/>
      <c r="K461" s="33"/>
      <c r="L461" s="33"/>
    </row>
    <row r="462" spans="1:12" s="34" customFormat="1" ht="18" x14ac:dyDescent="0.25">
      <c r="A462" s="42">
        <v>46139</v>
      </c>
      <c r="B462" s="55" t="s">
        <v>1319</v>
      </c>
      <c r="C462" s="44" t="s">
        <v>372</v>
      </c>
      <c r="D462" s="45" t="s">
        <v>373</v>
      </c>
      <c r="E462" s="46">
        <v>2215</v>
      </c>
      <c r="F462" s="55">
        <v>246083.8</v>
      </c>
      <c r="G462" s="42">
        <v>46139</v>
      </c>
      <c r="H462" s="49">
        <v>0</v>
      </c>
      <c r="I462" s="55">
        <v>246083.8</v>
      </c>
      <c r="J462" s="50" t="s">
        <v>25</v>
      </c>
      <c r="K462" s="33"/>
      <c r="L462" s="33"/>
    </row>
    <row r="463" spans="1:12" s="34" customFormat="1" ht="18" x14ac:dyDescent="0.25">
      <c r="A463" s="42">
        <v>46139</v>
      </c>
      <c r="B463" s="55" t="s">
        <v>1320</v>
      </c>
      <c r="C463" s="44" t="s">
        <v>372</v>
      </c>
      <c r="D463" s="45" t="s">
        <v>373</v>
      </c>
      <c r="E463" s="46">
        <v>2213</v>
      </c>
      <c r="F463" s="55">
        <v>307494.07</v>
      </c>
      <c r="G463" s="42">
        <v>46139</v>
      </c>
      <c r="H463" s="49">
        <v>0</v>
      </c>
      <c r="I463" s="55">
        <v>307494.07</v>
      </c>
      <c r="J463" s="50" t="s">
        <v>25</v>
      </c>
      <c r="K463" s="33"/>
      <c r="L463" s="33"/>
    </row>
    <row r="464" spans="1:12" s="34" customFormat="1" ht="18" x14ac:dyDescent="0.25">
      <c r="A464" s="42">
        <v>46139</v>
      </c>
      <c r="B464" s="55" t="s">
        <v>1321</v>
      </c>
      <c r="C464" s="44" t="s">
        <v>372</v>
      </c>
      <c r="D464" s="45" t="s">
        <v>373</v>
      </c>
      <c r="E464" s="46">
        <v>2213</v>
      </c>
      <c r="F464" s="55">
        <v>4074.64</v>
      </c>
      <c r="G464" s="42">
        <v>46139</v>
      </c>
      <c r="H464" s="49">
        <v>0</v>
      </c>
      <c r="I464" s="55">
        <v>4074.64</v>
      </c>
      <c r="J464" s="50" t="s">
        <v>25</v>
      </c>
      <c r="K464" s="33"/>
      <c r="L464" s="33"/>
    </row>
    <row r="465" spans="1:12" s="34" customFormat="1" ht="18" x14ac:dyDescent="0.25">
      <c r="A465" s="42"/>
      <c r="B465" s="43"/>
      <c r="C465" s="44"/>
      <c r="D465" s="45"/>
      <c r="E465" s="46"/>
      <c r="F465" s="47"/>
      <c r="G465" s="48"/>
      <c r="H465" s="49"/>
      <c r="I465" s="50"/>
      <c r="J465" s="50"/>
      <c r="K465" s="33"/>
      <c r="L465" s="33"/>
    </row>
    <row r="466" spans="1:12" s="34" customFormat="1" ht="18" x14ac:dyDescent="0.25">
      <c r="A466" s="42">
        <v>41733</v>
      </c>
      <c r="B466" s="43" t="s">
        <v>374</v>
      </c>
      <c r="C466" s="44" t="s">
        <v>375</v>
      </c>
      <c r="D466" s="45" t="s">
        <v>186</v>
      </c>
      <c r="E466" s="46">
        <v>2332</v>
      </c>
      <c r="F466" s="47">
        <v>48675</v>
      </c>
      <c r="G466" s="48">
        <v>41733</v>
      </c>
      <c r="H466" s="49">
        <f>IF(F466&gt;0,0,"")</f>
        <v>0</v>
      </c>
      <c r="I466" s="50">
        <v>48675</v>
      </c>
      <c r="J466" s="50" t="str">
        <f>IF(I466&gt;0,"ATRASADO","")</f>
        <v>ATRASADO</v>
      </c>
      <c r="K466" s="33"/>
      <c r="L466" s="33"/>
    </row>
    <row r="467" spans="1:12" s="34" customFormat="1" ht="18" x14ac:dyDescent="0.25">
      <c r="A467" s="42"/>
      <c r="B467" s="43"/>
      <c r="C467" s="44"/>
      <c r="D467" s="45"/>
      <c r="E467" s="46"/>
      <c r="F467" s="47"/>
      <c r="G467" s="48"/>
      <c r="H467" s="49"/>
      <c r="I467" s="50"/>
      <c r="J467" s="50"/>
      <c r="K467" s="33"/>
      <c r="L467" s="33"/>
    </row>
    <row r="468" spans="1:12" s="34" customFormat="1" ht="18" x14ac:dyDescent="0.25">
      <c r="A468" s="42">
        <v>41396</v>
      </c>
      <c r="B468" s="43" t="s">
        <v>376</v>
      </c>
      <c r="C468" s="44" t="s">
        <v>377</v>
      </c>
      <c r="D468" s="45" t="s">
        <v>96</v>
      </c>
      <c r="E468" s="46">
        <v>2221</v>
      </c>
      <c r="F468" s="47">
        <v>17700</v>
      </c>
      <c r="G468" s="48">
        <v>41396</v>
      </c>
      <c r="H468" s="49">
        <f>IF(F468&gt;0,0,"")</f>
        <v>0</v>
      </c>
      <c r="I468" s="50">
        <v>17700</v>
      </c>
      <c r="J468" s="50" t="str">
        <f>IF(I468&gt;0,"ATRASADO","")</f>
        <v>ATRASADO</v>
      </c>
      <c r="K468" s="33"/>
      <c r="L468" s="33"/>
    </row>
    <row r="469" spans="1:12" s="34" customFormat="1" ht="18" x14ac:dyDescent="0.25">
      <c r="A469" s="42"/>
      <c r="B469" s="43"/>
      <c r="C469" s="44"/>
      <c r="D469" s="45"/>
      <c r="E469" s="46"/>
      <c r="F469" s="47"/>
      <c r="G469" s="48"/>
      <c r="H469" s="49"/>
      <c r="I469" s="50"/>
      <c r="J469" s="50"/>
      <c r="K469" s="33"/>
      <c r="L469" s="33"/>
    </row>
    <row r="470" spans="1:12" s="34" customFormat="1" ht="18" x14ac:dyDescent="0.25">
      <c r="A470" s="42">
        <v>45394</v>
      </c>
      <c r="B470" s="43" t="s">
        <v>378</v>
      </c>
      <c r="C470" s="44" t="s">
        <v>379</v>
      </c>
      <c r="D470" s="45" t="s">
        <v>380</v>
      </c>
      <c r="E470" s="46">
        <v>2371</v>
      </c>
      <c r="F470" s="47">
        <v>177280</v>
      </c>
      <c r="G470" s="48">
        <v>45356</v>
      </c>
      <c r="H470" s="49">
        <v>0</v>
      </c>
      <c r="I470" s="50">
        <v>177280</v>
      </c>
      <c r="J470" s="50" t="str">
        <f>IF(I470&gt;0,"ATRASADO","")</f>
        <v>ATRASADO</v>
      </c>
      <c r="K470" s="33"/>
      <c r="L470" s="33"/>
    </row>
    <row r="471" spans="1:12" s="34" customFormat="1" ht="18" x14ac:dyDescent="0.25">
      <c r="A471" s="42"/>
      <c r="B471" s="43"/>
      <c r="C471" s="44"/>
      <c r="D471" s="45"/>
      <c r="E471" s="46"/>
      <c r="F471" s="47"/>
      <c r="G471" s="48"/>
      <c r="H471" s="49"/>
      <c r="I471" s="50"/>
      <c r="J471" s="50"/>
      <c r="K471" s="33"/>
      <c r="L471" s="33"/>
    </row>
    <row r="472" spans="1:12" s="34" customFormat="1" ht="18" x14ac:dyDescent="0.25">
      <c r="A472" s="42">
        <v>45791</v>
      </c>
      <c r="B472" s="43" t="s">
        <v>381</v>
      </c>
      <c r="C472" s="44" t="s">
        <v>382</v>
      </c>
      <c r="D472" s="45" t="s">
        <v>383</v>
      </c>
      <c r="E472" s="46">
        <v>2313</v>
      </c>
      <c r="F472" s="47">
        <v>3890</v>
      </c>
      <c r="G472" s="48">
        <v>45791</v>
      </c>
      <c r="H472" s="49">
        <v>0</v>
      </c>
      <c r="I472" s="50">
        <v>3890</v>
      </c>
      <c r="J472" s="50" t="str">
        <f>IF(I472&gt;0,"ATRASADO","")</f>
        <v>ATRASADO</v>
      </c>
      <c r="K472" s="33"/>
      <c r="L472" s="33"/>
    </row>
    <row r="473" spans="1:12" s="34" customFormat="1" ht="18" x14ac:dyDescent="0.25">
      <c r="A473" s="42"/>
      <c r="B473" s="43"/>
      <c r="C473" s="44"/>
      <c r="D473" s="45"/>
      <c r="E473" s="46"/>
      <c r="F473" s="47"/>
      <c r="G473" s="48"/>
      <c r="H473" s="49"/>
      <c r="I473" s="50"/>
      <c r="J473" s="50"/>
      <c r="K473" s="33"/>
      <c r="L473" s="33"/>
    </row>
    <row r="474" spans="1:12" s="34" customFormat="1" ht="18" x14ac:dyDescent="0.25">
      <c r="A474" s="42">
        <v>46079</v>
      </c>
      <c r="B474" s="43" t="s">
        <v>384</v>
      </c>
      <c r="C474" s="44" t="s">
        <v>385</v>
      </c>
      <c r="D474" s="45" t="s">
        <v>386</v>
      </c>
      <c r="E474" s="46">
        <v>2292</v>
      </c>
      <c r="F474" s="47">
        <v>1007401.4</v>
      </c>
      <c r="G474" s="48">
        <v>46079</v>
      </c>
      <c r="H474" s="49">
        <v>0</v>
      </c>
      <c r="I474" s="50">
        <v>1007401.4</v>
      </c>
      <c r="J474" s="50" t="s">
        <v>25</v>
      </c>
      <c r="K474" s="33"/>
      <c r="L474" s="33"/>
    </row>
    <row r="475" spans="1:12" s="34" customFormat="1" ht="18" x14ac:dyDescent="0.25">
      <c r="A475" s="42">
        <v>46119</v>
      </c>
      <c r="B475" s="43" t="s">
        <v>1322</v>
      </c>
      <c r="C475" s="44" t="s">
        <v>385</v>
      </c>
      <c r="D475" s="45" t="s">
        <v>386</v>
      </c>
      <c r="E475" s="46">
        <v>2292</v>
      </c>
      <c r="F475" s="47">
        <v>1077717.6000000001</v>
      </c>
      <c r="G475" s="48">
        <v>46119</v>
      </c>
      <c r="H475" s="49">
        <v>0</v>
      </c>
      <c r="I475" s="50">
        <v>1077717.6000000001</v>
      </c>
      <c r="J475" s="50" t="s">
        <v>25</v>
      </c>
      <c r="K475" s="33"/>
      <c r="L475" s="33"/>
    </row>
    <row r="476" spans="1:12" s="34" customFormat="1" ht="18" x14ac:dyDescent="0.25">
      <c r="A476" s="42"/>
      <c r="B476" s="43"/>
      <c r="C476" s="44"/>
      <c r="D476" s="45"/>
      <c r="E476" s="46"/>
      <c r="F476" s="47"/>
      <c r="G476" s="48"/>
      <c r="H476" s="49"/>
      <c r="I476" s="50"/>
      <c r="J476" s="50"/>
      <c r="K476" s="33"/>
      <c r="L476" s="33"/>
    </row>
    <row r="477" spans="1:12" s="34" customFormat="1" ht="18" x14ac:dyDescent="0.25">
      <c r="A477" s="42">
        <v>45413</v>
      </c>
      <c r="B477" s="43" t="s">
        <v>387</v>
      </c>
      <c r="C477" s="44" t="s">
        <v>388</v>
      </c>
      <c r="D477" s="45" t="s">
        <v>96</v>
      </c>
      <c r="E477" s="46">
        <v>2221</v>
      </c>
      <c r="F477" s="47">
        <v>29500</v>
      </c>
      <c r="G477" s="48">
        <v>45413</v>
      </c>
      <c r="H477" s="49">
        <f>IF(F477&gt;0,0,"")</f>
        <v>0</v>
      </c>
      <c r="I477" s="50">
        <v>29500</v>
      </c>
      <c r="J477" s="50" t="str">
        <f>IF(I477&gt;0,"ATRASADO","")</f>
        <v>ATRASADO</v>
      </c>
      <c r="K477" s="33"/>
      <c r="L477" s="33"/>
    </row>
    <row r="478" spans="1:12" s="34" customFormat="1" ht="18" x14ac:dyDescent="0.25">
      <c r="A478" s="42">
        <v>45413</v>
      </c>
      <c r="B478" s="43" t="s">
        <v>376</v>
      </c>
      <c r="C478" s="44" t="s">
        <v>388</v>
      </c>
      <c r="D478" s="45" t="s">
        <v>96</v>
      </c>
      <c r="E478" s="46">
        <v>2221</v>
      </c>
      <c r="F478" s="47">
        <v>29500</v>
      </c>
      <c r="G478" s="48">
        <v>45413</v>
      </c>
      <c r="H478" s="49">
        <f>IF(F478&gt;0,0,"")</f>
        <v>0</v>
      </c>
      <c r="I478" s="50">
        <v>29500</v>
      </c>
      <c r="J478" s="50" t="str">
        <f>IF(I478&gt;0,"ATRASADO","")</f>
        <v>ATRASADO</v>
      </c>
      <c r="K478" s="33"/>
      <c r="L478" s="33"/>
    </row>
    <row r="479" spans="1:12" s="34" customFormat="1" ht="18" x14ac:dyDescent="0.25">
      <c r="A479" s="42">
        <v>45413</v>
      </c>
      <c r="B479" s="43" t="s">
        <v>389</v>
      </c>
      <c r="C479" s="44" t="s">
        <v>388</v>
      </c>
      <c r="D479" s="45" t="s">
        <v>96</v>
      </c>
      <c r="E479" s="46">
        <v>2221</v>
      </c>
      <c r="F479" s="47">
        <v>29500</v>
      </c>
      <c r="G479" s="48">
        <v>45413</v>
      </c>
      <c r="H479" s="49">
        <f>IF(F479&gt;0,0,"")</f>
        <v>0</v>
      </c>
      <c r="I479" s="50">
        <v>29500</v>
      </c>
      <c r="J479" s="50" t="str">
        <f>IF(I479&gt;0,"ATRASADO","")</f>
        <v>ATRASADO</v>
      </c>
      <c r="K479" s="33"/>
      <c r="L479" s="33"/>
    </row>
    <row r="480" spans="1:12" s="34" customFormat="1" ht="18" x14ac:dyDescent="0.25">
      <c r="A480" s="42"/>
      <c r="B480" s="43"/>
      <c r="C480" s="44"/>
      <c r="D480" s="45"/>
      <c r="E480" s="46"/>
      <c r="F480" s="47"/>
      <c r="G480" s="48"/>
      <c r="H480" s="49"/>
      <c r="I480" s="50"/>
      <c r="J480" s="50"/>
      <c r="K480" s="33"/>
      <c r="L480" s="33"/>
    </row>
    <row r="481" spans="1:12" s="34" customFormat="1" ht="18" x14ac:dyDescent="0.25">
      <c r="A481" s="42">
        <v>45717</v>
      </c>
      <c r="B481" s="43" t="s">
        <v>390</v>
      </c>
      <c r="C481" s="44" t="s">
        <v>391</v>
      </c>
      <c r="D481" s="45" t="s">
        <v>392</v>
      </c>
      <c r="E481" s="46">
        <v>2332</v>
      </c>
      <c r="F481" s="47">
        <v>451940</v>
      </c>
      <c r="G481" s="48">
        <v>45717</v>
      </c>
      <c r="H481" s="49">
        <f>IF(F481&gt;0,0,"")</f>
        <v>0</v>
      </c>
      <c r="I481" s="50">
        <v>451940</v>
      </c>
      <c r="J481" s="50" t="str">
        <f>IF(I481&gt;0,"ATRASADO","")</f>
        <v>ATRASADO</v>
      </c>
      <c r="K481" s="33"/>
      <c r="L481" s="33"/>
    </row>
    <row r="482" spans="1:12" s="34" customFormat="1" ht="18" x14ac:dyDescent="0.25">
      <c r="A482" s="42"/>
      <c r="B482" s="43"/>
      <c r="C482" s="44"/>
      <c r="D482" s="45"/>
      <c r="E482" s="46"/>
      <c r="F482" s="47"/>
      <c r="G482" s="48"/>
      <c r="H482" s="49"/>
      <c r="I482" s="50"/>
      <c r="J482" s="50"/>
      <c r="K482" s="33"/>
      <c r="L482" s="33"/>
    </row>
    <row r="483" spans="1:12" s="34" customFormat="1" ht="18" x14ac:dyDescent="0.25">
      <c r="A483" s="42">
        <v>45474</v>
      </c>
      <c r="B483" s="43" t="s">
        <v>393</v>
      </c>
      <c r="C483" s="44" t="s">
        <v>394</v>
      </c>
      <c r="D483" s="45" t="s">
        <v>96</v>
      </c>
      <c r="E483" s="46">
        <v>2221</v>
      </c>
      <c r="F483" s="47">
        <v>59000</v>
      </c>
      <c r="G483" s="48">
        <v>45474</v>
      </c>
      <c r="H483" s="49">
        <f>IF(F483&gt;0,0,"")</f>
        <v>0</v>
      </c>
      <c r="I483" s="50">
        <v>59000</v>
      </c>
      <c r="J483" s="50" t="str">
        <f>IF(I483&gt;0,"ATRASADO","")</f>
        <v>ATRASADO</v>
      </c>
      <c r="K483" s="33"/>
      <c r="L483" s="33"/>
    </row>
    <row r="484" spans="1:12" s="34" customFormat="1" ht="18" x14ac:dyDescent="0.25">
      <c r="A484" s="42">
        <v>45536</v>
      </c>
      <c r="B484" s="43" t="s">
        <v>395</v>
      </c>
      <c r="C484" s="44" t="s">
        <v>394</v>
      </c>
      <c r="D484" s="45" t="s">
        <v>96</v>
      </c>
      <c r="E484" s="46">
        <v>2221</v>
      </c>
      <c r="F484" s="47">
        <v>59000</v>
      </c>
      <c r="G484" s="48">
        <v>45536</v>
      </c>
      <c r="H484" s="49">
        <f>IF(F484&gt;0,0,"")</f>
        <v>0</v>
      </c>
      <c r="I484" s="50">
        <v>59000</v>
      </c>
      <c r="J484" s="50" t="str">
        <f>IF(I484&gt;0,"ATRASADO","")</f>
        <v>ATRASADO</v>
      </c>
      <c r="K484" s="33"/>
      <c r="L484" s="33"/>
    </row>
    <row r="485" spans="1:12" s="34" customFormat="1" ht="18" x14ac:dyDescent="0.25">
      <c r="A485" s="42">
        <v>45536</v>
      </c>
      <c r="B485" s="43" t="s">
        <v>396</v>
      </c>
      <c r="C485" s="44" t="s">
        <v>394</v>
      </c>
      <c r="D485" s="45" t="s">
        <v>96</v>
      </c>
      <c r="E485" s="46">
        <v>2221</v>
      </c>
      <c r="F485" s="47">
        <v>59000</v>
      </c>
      <c r="G485" s="48">
        <v>45536</v>
      </c>
      <c r="H485" s="49">
        <f>IF(F485&gt;0,0,"")</f>
        <v>0</v>
      </c>
      <c r="I485" s="50">
        <v>59000</v>
      </c>
      <c r="J485" s="50" t="str">
        <f>IF(I485&gt;0,"ATRASADO","")</f>
        <v>ATRASADO</v>
      </c>
      <c r="K485" s="33"/>
      <c r="L485" s="33"/>
    </row>
    <row r="486" spans="1:12" s="34" customFormat="1" ht="18" x14ac:dyDescent="0.25">
      <c r="A486" s="42"/>
      <c r="B486" s="43"/>
      <c r="C486" s="44"/>
      <c r="D486" s="45"/>
      <c r="E486" s="46"/>
      <c r="F486" s="47"/>
      <c r="G486" s="48"/>
      <c r="H486" s="49"/>
      <c r="I486" s="50"/>
      <c r="J486" s="50"/>
      <c r="K486" s="33"/>
      <c r="L486" s="33"/>
    </row>
    <row r="487" spans="1:12" s="34" customFormat="1" ht="18" x14ac:dyDescent="0.25">
      <c r="A487" s="42" t="s">
        <v>397</v>
      </c>
      <c r="B487" s="43" t="s">
        <v>398</v>
      </c>
      <c r="C487" s="44" t="s">
        <v>399</v>
      </c>
      <c r="D487" s="45" t="s">
        <v>96</v>
      </c>
      <c r="E487" s="46">
        <v>2221</v>
      </c>
      <c r="F487" s="47">
        <v>23600</v>
      </c>
      <c r="G487" s="48" t="s">
        <v>397</v>
      </c>
      <c r="H487" s="49">
        <f>IF(F487&gt;0,0,"")</f>
        <v>0</v>
      </c>
      <c r="I487" s="50">
        <v>23600</v>
      </c>
      <c r="J487" s="50" t="str">
        <f>IF(I487&gt;0,"ATRASADO","")</f>
        <v>ATRASADO</v>
      </c>
      <c r="K487" s="33"/>
      <c r="L487" s="33"/>
    </row>
    <row r="488" spans="1:12" s="34" customFormat="1" ht="18" x14ac:dyDescent="0.25">
      <c r="A488" s="42"/>
      <c r="B488" s="43"/>
      <c r="C488" s="44"/>
      <c r="D488" s="45"/>
      <c r="E488" s="46"/>
      <c r="F488" s="47"/>
      <c r="G488" s="48"/>
      <c r="H488" s="49"/>
      <c r="I488" s="50"/>
      <c r="J488" s="50"/>
      <c r="K488" s="33"/>
      <c r="L488" s="33"/>
    </row>
    <row r="489" spans="1:12" s="34" customFormat="1" ht="18" x14ac:dyDescent="0.25">
      <c r="A489" s="42" t="s">
        <v>190</v>
      </c>
      <c r="B489" s="43" t="s">
        <v>400</v>
      </c>
      <c r="C489" s="44" t="s">
        <v>401</v>
      </c>
      <c r="D489" s="45" t="s">
        <v>380</v>
      </c>
      <c r="E489" s="46">
        <v>2371</v>
      </c>
      <c r="F489" s="47">
        <v>443200</v>
      </c>
      <c r="G489" s="48" t="s">
        <v>190</v>
      </c>
      <c r="H489" s="49">
        <v>0</v>
      </c>
      <c r="I489" s="50">
        <v>443200</v>
      </c>
      <c r="J489" s="50" t="str">
        <f>IF(I489&gt;0,"ATRASADO","")</f>
        <v>ATRASADO</v>
      </c>
      <c r="K489" s="33"/>
      <c r="L489" s="33"/>
    </row>
    <row r="490" spans="1:12" s="34" customFormat="1" ht="18" x14ac:dyDescent="0.25">
      <c r="A490" s="42"/>
      <c r="B490" s="43"/>
      <c r="C490" s="44"/>
      <c r="D490" s="45"/>
      <c r="E490" s="46"/>
      <c r="F490" s="47"/>
      <c r="G490" s="48"/>
      <c r="H490" s="49"/>
      <c r="I490" s="50"/>
      <c r="J490" s="50"/>
      <c r="K490" s="33"/>
      <c r="L490" s="33"/>
    </row>
    <row r="491" spans="1:12" s="34" customFormat="1" ht="18" x14ac:dyDescent="0.25">
      <c r="A491" s="42">
        <v>45327</v>
      </c>
      <c r="B491" s="43" t="s">
        <v>402</v>
      </c>
      <c r="C491" s="44" t="s">
        <v>403</v>
      </c>
      <c r="D491" s="45" t="s">
        <v>21</v>
      </c>
      <c r="E491" s="46">
        <v>2311</v>
      </c>
      <c r="F491" s="47">
        <v>1974900</v>
      </c>
      <c r="G491" s="48">
        <v>44989</v>
      </c>
      <c r="H491" s="49">
        <v>0</v>
      </c>
      <c r="I491" s="50">
        <v>1974900</v>
      </c>
      <c r="J491" s="50" t="str">
        <f>IF(I491&gt;0,"ATRASADO","")</f>
        <v>ATRASADO</v>
      </c>
      <c r="K491" s="33"/>
      <c r="L491" s="33"/>
    </row>
    <row r="492" spans="1:12" s="34" customFormat="1" ht="18" x14ac:dyDescent="0.25">
      <c r="A492" s="42" t="s">
        <v>404</v>
      </c>
      <c r="B492" s="43" t="s">
        <v>60</v>
      </c>
      <c r="C492" s="44" t="s">
        <v>403</v>
      </c>
      <c r="D492" s="45" t="s">
        <v>21</v>
      </c>
      <c r="E492" s="46">
        <v>2311</v>
      </c>
      <c r="F492" s="47">
        <v>2369880</v>
      </c>
      <c r="G492" s="48" t="s">
        <v>405</v>
      </c>
      <c r="H492" s="49">
        <v>0</v>
      </c>
      <c r="I492" s="50">
        <v>2369880</v>
      </c>
      <c r="J492" s="50" t="str">
        <f>IF(I492&gt;0,"ATRASADO","")</f>
        <v>ATRASADO</v>
      </c>
      <c r="K492" s="33"/>
      <c r="L492" s="33"/>
    </row>
    <row r="493" spans="1:12" s="34" customFormat="1" ht="18" x14ac:dyDescent="0.25">
      <c r="A493" s="42"/>
      <c r="B493" s="43"/>
      <c r="C493" s="44"/>
      <c r="D493" s="45"/>
      <c r="E493" s="46"/>
      <c r="F493" s="47"/>
      <c r="G493" s="48"/>
      <c r="H493" s="49"/>
      <c r="I493" s="50"/>
      <c r="J493" s="50"/>
      <c r="K493" s="33"/>
      <c r="L493" s="33"/>
    </row>
    <row r="494" spans="1:12" s="34" customFormat="1" ht="18" x14ac:dyDescent="0.25">
      <c r="A494" s="42">
        <v>41414</v>
      </c>
      <c r="B494" s="43">
        <v>1500000003</v>
      </c>
      <c r="C494" s="44" t="s">
        <v>406</v>
      </c>
      <c r="D494" s="45" t="s">
        <v>407</v>
      </c>
      <c r="E494" s="46">
        <v>2311</v>
      </c>
      <c r="F494" s="47">
        <v>860000</v>
      </c>
      <c r="G494" s="48">
        <v>41414</v>
      </c>
      <c r="H494" s="49">
        <f>IF(F494&gt;0,0,"")</f>
        <v>0</v>
      </c>
      <c r="I494" s="50">
        <v>860000</v>
      </c>
      <c r="J494" s="50" t="str">
        <f>IF(I494&gt;0,"ATRASADO","")</f>
        <v>ATRASADO</v>
      </c>
      <c r="K494" s="33"/>
      <c r="L494" s="33"/>
    </row>
    <row r="495" spans="1:12" s="34" customFormat="1" ht="18" x14ac:dyDescent="0.25">
      <c r="A495" s="42"/>
      <c r="B495" s="43"/>
      <c r="C495" s="44"/>
      <c r="D495" s="45"/>
      <c r="E495" s="46"/>
      <c r="F495" s="47"/>
      <c r="G495" s="48"/>
      <c r="H495" s="49"/>
      <c r="I495" s="50"/>
      <c r="J495" s="50"/>
      <c r="K495" s="33"/>
      <c r="L495" s="33"/>
    </row>
    <row r="496" spans="1:12" s="34" customFormat="1" ht="18" x14ac:dyDescent="0.25">
      <c r="A496" s="42">
        <v>41289</v>
      </c>
      <c r="B496" s="43" t="s">
        <v>408</v>
      </c>
      <c r="C496" s="44" t="s">
        <v>409</v>
      </c>
      <c r="D496" s="45" t="s">
        <v>52</v>
      </c>
      <c r="E496" s="46">
        <v>2311</v>
      </c>
      <c r="F496" s="47">
        <v>87718</v>
      </c>
      <c r="G496" s="48">
        <v>41289</v>
      </c>
      <c r="H496" s="49">
        <f t="shared" ref="H496:H501" si="30">IF(F496&gt;0,0,"")</f>
        <v>0</v>
      </c>
      <c r="I496" s="50">
        <v>87718</v>
      </c>
      <c r="J496" s="50" t="str">
        <f t="shared" ref="J496:J501" si="31">IF(I496&gt;0,"ATRASADO","")</f>
        <v>ATRASADO</v>
      </c>
      <c r="K496" s="33"/>
      <c r="L496" s="33"/>
    </row>
    <row r="497" spans="1:12" s="34" customFormat="1" ht="18" x14ac:dyDescent="0.25">
      <c r="A497" s="42">
        <v>41289</v>
      </c>
      <c r="B497" s="43" t="s">
        <v>410</v>
      </c>
      <c r="C497" s="44" t="s">
        <v>409</v>
      </c>
      <c r="D497" s="45" t="s">
        <v>52</v>
      </c>
      <c r="E497" s="46">
        <v>2311</v>
      </c>
      <c r="F497" s="47">
        <v>6900</v>
      </c>
      <c r="G497" s="48">
        <v>41289</v>
      </c>
      <c r="H497" s="49">
        <f t="shared" si="30"/>
        <v>0</v>
      </c>
      <c r="I497" s="50">
        <v>6900</v>
      </c>
      <c r="J497" s="50" t="str">
        <f t="shared" si="31"/>
        <v>ATRASADO</v>
      </c>
      <c r="K497" s="33"/>
      <c r="L497" s="33"/>
    </row>
    <row r="498" spans="1:12" s="34" customFormat="1" ht="18" x14ac:dyDescent="0.25">
      <c r="A498" s="42">
        <v>41455</v>
      </c>
      <c r="B498" s="43" t="s">
        <v>411</v>
      </c>
      <c r="C498" s="44" t="s">
        <v>409</v>
      </c>
      <c r="D498" s="45" t="s">
        <v>52</v>
      </c>
      <c r="E498" s="46">
        <v>2311</v>
      </c>
      <c r="F498" s="47">
        <v>19182</v>
      </c>
      <c r="G498" s="48">
        <v>41455</v>
      </c>
      <c r="H498" s="49">
        <f t="shared" si="30"/>
        <v>0</v>
      </c>
      <c r="I498" s="50">
        <v>19182</v>
      </c>
      <c r="J498" s="50" t="str">
        <f t="shared" si="31"/>
        <v>ATRASADO</v>
      </c>
      <c r="K498" s="33"/>
      <c r="L498" s="33"/>
    </row>
    <row r="499" spans="1:12" s="34" customFormat="1" ht="18" x14ac:dyDescent="0.25">
      <c r="A499" s="42">
        <v>41455</v>
      </c>
      <c r="B499" s="43" t="s">
        <v>412</v>
      </c>
      <c r="C499" s="44" t="s">
        <v>409</v>
      </c>
      <c r="D499" s="45" t="s">
        <v>52</v>
      </c>
      <c r="E499" s="46">
        <v>2311</v>
      </c>
      <c r="F499" s="47">
        <v>5415</v>
      </c>
      <c r="G499" s="48">
        <v>41455</v>
      </c>
      <c r="H499" s="49">
        <f t="shared" si="30"/>
        <v>0</v>
      </c>
      <c r="I499" s="50">
        <v>5415</v>
      </c>
      <c r="J499" s="50" t="str">
        <f t="shared" si="31"/>
        <v>ATRASADO</v>
      </c>
      <c r="K499" s="33"/>
      <c r="L499" s="33"/>
    </row>
    <row r="500" spans="1:12" s="34" customFormat="1" ht="18" x14ac:dyDescent="0.25">
      <c r="A500" s="42">
        <v>41455</v>
      </c>
      <c r="B500" s="43" t="s">
        <v>413</v>
      </c>
      <c r="C500" s="44" t="s">
        <v>409</v>
      </c>
      <c r="D500" s="45" t="s">
        <v>52</v>
      </c>
      <c r="E500" s="46">
        <v>2311</v>
      </c>
      <c r="F500" s="47">
        <v>5930</v>
      </c>
      <c r="G500" s="48">
        <v>41455</v>
      </c>
      <c r="H500" s="49">
        <f t="shared" si="30"/>
        <v>0</v>
      </c>
      <c r="I500" s="50">
        <v>5930</v>
      </c>
      <c r="J500" s="50" t="str">
        <f t="shared" si="31"/>
        <v>ATRASADO</v>
      </c>
      <c r="K500" s="33"/>
      <c r="L500" s="33"/>
    </row>
    <row r="501" spans="1:12" s="34" customFormat="1" ht="18" x14ac:dyDescent="0.25">
      <c r="A501" s="42">
        <v>41455</v>
      </c>
      <c r="B501" s="43" t="s">
        <v>414</v>
      </c>
      <c r="C501" s="44" t="s">
        <v>409</v>
      </c>
      <c r="D501" s="45" t="s">
        <v>52</v>
      </c>
      <c r="E501" s="46">
        <v>2311</v>
      </c>
      <c r="F501" s="47">
        <v>11213.8</v>
      </c>
      <c r="G501" s="48">
        <v>41455</v>
      </c>
      <c r="H501" s="49">
        <f t="shared" si="30"/>
        <v>0</v>
      </c>
      <c r="I501" s="50">
        <v>11213.8</v>
      </c>
      <c r="J501" s="50" t="str">
        <f t="shared" si="31"/>
        <v>ATRASADO</v>
      </c>
      <c r="K501" s="33"/>
      <c r="L501" s="33"/>
    </row>
    <row r="502" spans="1:12" s="34" customFormat="1" ht="18" x14ac:dyDescent="0.25">
      <c r="A502" s="42"/>
      <c r="B502" s="43"/>
      <c r="C502" s="44"/>
      <c r="D502" s="45"/>
      <c r="E502" s="46"/>
      <c r="F502" s="47"/>
      <c r="G502" s="48"/>
      <c r="H502" s="49"/>
      <c r="I502" s="50"/>
      <c r="J502" s="50"/>
      <c r="K502" s="33"/>
      <c r="L502" s="33"/>
    </row>
    <row r="503" spans="1:12" s="34" customFormat="1" ht="18" x14ac:dyDescent="0.25">
      <c r="A503" s="42">
        <v>41718</v>
      </c>
      <c r="B503" s="43">
        <v>1501939632</v>
      </c>
      <c r="C503" s="44" t="s">
        <v>415</v>
      </c>
      <c r="D503" s="45" t="s">
        <v>416</v>
      </c>
      <c r="E503" s="46">
        <v>2323</v>
      </c>
      <c r="F503" s="47">
        <v>135346</v>
      </c>
      <c r="G503" s="48">
        <v>41718</v>
      </c>
      <c r="H503" s="49">
        <f>IF(F503&gt;0,0,"")</f>
        <v>0</v>
      </c>
      <c r="I503" s="50">
        <v>135346</v>
      </c>
      <c r="J503" s="50" t="str">
        <f>IF(I503&gt;0,"ATRASADO","")</f>
        <v>ATRASADO</v>
      </c>
      <c r="K503" s="33"/>
      <c r="L503" s="33"/>
    </row>
    <row r="504" spans="1:12" s="34" customFormat="1" ht="18" x14ac:dyDescent="0.25">
      <c r="A504" s="42"/>
      <c r="B504" s="43"/>
      <c r="C504" s="44"/>
      <c r="D504" s="45"/>
      <c r="E504" s="46"/>
      <c r="F504" s="47"/>
      <c r="G504" s="48"/>
      <c r="H504" s="49"/>
      <c r="I504" s="50"/>
      <c r="J504" s="50"/>
      <c r="K504" s="33"/>
      <c r="L504" s="33"/>
    </row>
    <row r="505" spans="1:12" s="34" customFormat="1" ht="18" x14ac:dyDescent="0.25">
      <c r="A505" s="42">
        <v>40796</v>
      </c>
      <c r="B505" s="43" t="s">
        <v>417</v>
      </c>
      <c r="C505" s="44" t="s">
        <v>418</v>
      </c>
      <c r="D505" s="45" t="s">
        <v>81</v>
      </c>
      <c r="E505" s="46">
        <v>2243</v>
      </c>
      <c r="F505" s="47">
        <v>63723.519999999997</v>
      </c>
      <c r="G505" s="48">
        <v>40796</v>
      </c>
      <c r="H505" s="49">
        <f t="shared" ref="H505:H510" si="32">IF(F505&gt;0,0,"")</f>
        <v>0</v>
      </c>
      <c r="I505" s="50">
        <v>63723.519999999997</v>
      </c>
      <c r="J505" s="50" t="str">
        <f t="shared" ref="J505:J510" si="33">IF(I505&gt;0,"ATRASADO","")</f>
        <v>ATRASADO</v>
      </c>
      <c r="K505" s="33"/>
      <c r="L505" s="33"/>
    </row>
    <row r="506" spans="1:12" s="34" customFormat="1" ht="18" x14ac:dyDescent="0.25">
      <c r="A506" s="42">
        <v>40826</v>
      </c>
      <c r="B506" s="43" t="s">
        <v>419</v>
      </c>
      <c r="C506" s="44" t="s">
        <v>418</v>
      </c>
      <c r="D506" s="45" t="s">
        <v>81</v>
      </c>
      <c r="E506" s="46">
        <v>2243</v>
      </c>
      <c r="F506" s="47">
        <v>14142.43</v>
      </c>
      <c r="G506" s="48">
        <v>40826</v>
      </c>
      <c r="H506" s="49">
        <f t="shared" si="32"/>
        <v>0</v>
      </c>
      <c r="I506" s="50">
        <v>14142.43</v>
      </c>
      <c r="J506" s="50" t="str">
        <f t="shared" si="33"/>
        <v>ATRASADO</v>
      </c>
      <c r="K506" s="33"/>
      <c r="L506" s="33"/>
    </row>
    <row r="507" spans="1:12" s="34" customFormat="1" ht="18" x14ac:dyDescent="0.25">
      <c r="A507" s="42">
        <v>40841</v>
      </c>
      <c r="B507" s="43" t="s">
        <v>420</v>
      </c>
      <c r="C507" s="44" t="s">
        <v>418</v>
      </c>
      <c r="D507" s="45" t="s">
        <v>81</v>
      </c>
      <c r="E507" s="46">
        <v>2243</v>
      </c>
      <c r="F507" s="47">
        <v>63752.53</v>
      </c>
      <c r="G507" s="48">
        <v>40841</v>
      </c>
      <c r="H507" s="49">
        <f t="shared" si="32"/>
        <v>0</v>
      </c>
      <c r="I507" s="50">
        <v>63752.53</v>
      </c>
      <c r="J507" s="50" t="str">
        <f t="shared" si="33"/>
        <v>ATRASADO</v>
      </c>
      <c r="K507" s="33"/>
      <c r="L507" s="33"/>
    </row>
    <row r="508" spans="1:12" s="34" customFormat="1" ht="18" x14ac:dyDescent="0.25">
      <c r="A508" s="42">
        <v>40857</v>
      </c>
      <c r="B508" s="43" t="s">
        <v>421</v>
      </c>
      <c r="C508" s="44" t="s">
        <v>418</v>
      </c>
      <c r="D508" s="45" t="s">
        <v>81</v>
      </c>
      <c r="E508" s="46">
        <v>2243</v>
      </c>
      <c r="F508" s="47">
        <v>64947.79</v>
      </c>
      <c r="G508" s="48">
        <v>40857</v>
      </c>
      <c r="H508" s="49">
        <f t="shared" si="32"/>
        <v>0</v>
      </c>
      <c r="I508" s="50">
        <v>64947.79</v>
      </c>
      <c r="J508" s="50" t="str">
        <f t="shared" si="33"/>
        <v>ATRASADO</v>
      </c>
      <c r="K508" s="33"/>
      <c r="L508" s="33"/>
    </row>
    <row r="509" spans="1:12" s="34" customFormat="1" ht="18" x14ac:dyDescent="0.25">
      <c r="A509" s="42">
        <v>40872</v>
      </c>
      <c r="B509" s="43" t="s">
        <v>422</v>
      </c>
      <c r="C509" s="44" t="s">
        <v>418</v>
      </c>
      <c r="D509" s="45" t="s">
        <v>81</v>
      </c>
      <c r="E509" s="46">
        <v>2243</v>
      </c>
      <c r="F509" s="47">
        <v>47347.15</v>
      </c>
      <c r="G509" s="48">
        <v>40899</v>
      </c>
      <c r="H509" s="49">
        <f t="shared" si="32"/>
        <v>0</v>
      </c>
      <c r="I509" s="50">
        <v>47347.15</v>
      </c>
      <c r="J509" s="50" t="str">
        <f t="shared" si="33"/>
        <v>ATRASADO</v>
      </c>
      <c r="K509" s="33"/>
      <c r="L509" s="33"/>
    </row>
    <row r="510" spans="1:12" s="34" customFormat="1" ht="18" x14ac:dyDescent="0.25">
      <c r="A510" s="42">
        <v>40899</v>
      </c>
      <c r="B510" s="43" t="s">
        <v>423</v>
      </c>
      <c r="C510" s="44" t="s">
        <v>418</v>
      </c>
      <c r="D510" s="45" t="s">
        <v>81</v>
      </c>
      <c r="E510" s="46">
        <v>2243</v>
      </c>
      <c r="F510" s="47">
        <v>97758.55</v>
      </c>
      <c r="G510" s="48">
        <v>40899</v>
      </c>
      <c r="H510" s="49">
        <f t="shared" si="32"/>
        <v>0</v>
      </c>
      <c r="I510" s="50">
        <v>97758.55</v>
      </c>
      <c r="J510" s="50" t="str">
        <f t="shared" si="33"/>
        <v>ATRASADO</v>
      </c>
      <c r="K510" s="33"/>
      <c r="L510" s="33"/>
    </row>
    <row r="511" spans="1:12" s="34" customFormat="1" ht="18" x14ac:dyDescent="0.25">
      <c r="A511" s="42"/>
      <c r="B511" s="43"/>
      <c r="C511" s="44"/>
      <c r="D511" s="45"/>
      <c r="E511" s="46"/>
      <c r="F511" s="47"/>
      <c r="G511" s="48"/>
      <c r="H511" s="49"/>
      <c r="I511" s="50"/>
      <c r="J511" s="50"/>
      <c r="K511" s="33"/>
      <c r="L511" s="33"/>
    </row>
    <row r="512" spans="1:12" s="34" customFormat="1" ht="18" x14ac:dyDescent="0.25">
      <c r="A512" s="42" t="s">
        <v>424</v>
      </c>
      <c r="B512" s="43" t="s">
        <v>31</v>
      </c>
      <c r="C512" s="44" t="s">
        <v>425</v>
      </c>
      <c r="D512" s="45" t="s">
        <v>33</v>
      </c>
      <c r="E512" s="46">
        <v>2254</v>
      </c>
      <c r="F512" s="47">
        <v>37800</v>
      </c>
      <c r="G512" s="48" t="s">
        <v>424</v>
      </c>
      <c r="H512" s="49">
        <f>IF(F512&gt;0,0,"")</f>
        <v>0</v>
      </c>
      <c r="I512" s="50">
        <v>37800</v>
      </c>
      <c r="J512" s="50" t="str">
        <f>IF(I512&gt;0,"ATRASADO","")</f>
        <v>ATRASADO</v>
      </c>
      <c r="K512" s="33"/>
      <c r="L512" s="33"/>
    </row>
    <row r="513" spans="1:12" s="34" customFormat="1" ht="18" x14ac:dyDescent="0.25">
      <c r="A513" s="42">
        <v>40359</v>
      </c>
      <c r="B513" s="43" t="s">
        <v>35</v>
      </c>
      <c r="C513" s="44" t="s">
        <v>425</v>
      </c>
      <c r="D513" s="45" t="s">
        <v>33</v>
      </c>
      <c r="E513" s="46">
        <v>2254</v>
      </c>
      <c r="F513" s="47">
        <v>39600</v>
      </c>
      <c r="G513" s="48">
        <v>40359</v>
      </c>
      <c r="H513" s="49">
        <f>IF(F513&gt;0,0,"")</f>
        <v>0</v>
      </c>
      <c r="I513" s="50">
        <v>39600</v>
      </c>
      <c r="J513" s="50" t="str">
        <f>IF(I513&gt;0,"ATRASADO","")</f>
        <v>ATRASADO</v>
      </c>
      <c r="K513" s="33"/>
      <c r="L513" s="33"/>
    </row>
    <row r="514" spans="1:12" s="34" customFormat="1" ht="18" x14ac:dyDescent="0.25">
      <c r="A514" s="42">
        <v>40390</v>
      </c>
      <c r="B514" s="43" t="s">
        <v>36</v>
      </c>
      <c r="C514" s="44" t="s">
        <v>425</v>
      </c>
      <c r="D514" s="45" t="s">
        <v>33</v>
      </c>
      <c r="E514" s="46">
        <v>2254</v>
      </c>
      <c r="F514" s="47">
        <v>14400</v>
      </c>
      <c r="G514" s="48">
        <v>40390</v>
      </c>
      <c r="H514" s="49">
        <f>IF(F514&gt;0,0,"")</f>
        <v>0</v>
      </c>
      <c r="I514" s="50">
        <v>14400</v>
      </c>
      <c r="J514" s="50" t="str">
        <f>IF(I514&gt;0,"ATRASADO","")</f>
        <v>ATRASADO</v>
      </c>
      <c r="K514" s="33"/>
      <c r="L514" s="33"/>
    </row>
    <row r="515" spans="1:12" s="34" customFormat="1" ht="18" x14ac:dyDescent="0.25">
      <c r="A515" s="42"/>
      <c r="B515" s="43"/>
      <c r="C515" s="44"/>
      <c r="D515" s="45"/>
      <c r="E515" s="46"/>
      <c r="F515" s="47"/>
      <c r="G515" s="48"/>
      <c r="H515" s="49"/>
      <c r="I515" s="50"/>
      <c r="J515" s="50"/>
      <c r="K515" s="33"/>
      <c r="L515" s="33"/>
    </row>
    <row r="516" spans="1:12" s="34" customFormat="1" ht="18" x14ac:dyDescent="0.25">
      <c r="A516" s="56">
        <v>46142</v>
      </c>
      <c r="B516" s="55" t="s">
        <v>1323</v>
      </c>
      <c r="C516" s="44" t="s">
        <v>426</v>
      </c>
      <c r="D516" s="45" t="s">
        <v>427</v>
      </c>
      <c r="E516" s="46">
        <v>2216</v>
      </c>
      <c r="F516" s="55">
        <v>321779.18</v>
      </c>
      <c r="G516" s="56">
        <v>46142</v>
      </c>
      <c r="H516" s="49">
        <v>0</v>
      </c>
      <c r="I516" s="55">
        <v>321779.18</v>
      </c>
      <c r="J516" s="50" t="s">
        <v>25</v>
      </c>
      <c r="K516" s="33"/>
      <c r="L516" s="33"/>
    </row>
    <row r="517" spans="1:12" s="34" customFormat="1" ht="18" x14ac:dyDescent="0.25">
      <c r="A517" s="56">
        <v>46142</v>
      </c>
      <c r="B517" s="55" t="s">
        <v>1324</v>
      </c>
      <c r="C517" s="44" t="s">
        <v>426</v>
      </c>
      <c r="D517" s="45" t="s">
        <v>427</v>
      </c>
      <c r="E517" s="46">
        <v>2216</v>
      </c>
      <c r="F517" s="55">
        <v>269693.96000000002</v>
      </c>
      <c r="G517" s="56">
        <v>46142</v>
      </c>
      <c r="H517" s="49">
        <v>0</v>
      </c>
      <c r="I517" s="55">
        <v>269693.96000000002</v>
      </c>
      <c r="J517" s="50" t="s">
        <v>25</v>
      </c>
      <c r="K517" s="33"/>
      <c r="L517" s="33"/>
    </row>
    <row r="518" spans="1:12" s="34" customFormat="1" ht="18" x14ac:dyDescent="0.25">
      <c r="A518" s="56">
        <v>46142</v>
      </c>
      <c r="B518" s="55" t="s">
        <v>1325</v>
      </c>
      <c r="C518" s="44" t="s">
        <v>426</v>
      </c>
      <c r="D518" s="45" t="s">
        <v>427</v>
      </c>
      <c r="E518" s="46">
        <v>2216</v>
      </c>
      <c r="F518" s="55">
        <v>57345.04</v>
      </c>
      <c r="G518" s="56">
        <v>46142</v>
      </c>
      <c r="H518" s="49">
        <v>0</v>
      </c>
      <c r="I518" s="55">
        <v>57345.04</v>
      </c>
      <c r="J518" s="50" t="s">
        <v>25</v>
      </c>
      <c r="K518" s="33"/>
      <c r="L518" s="33"/>
    </row>
    <row r="519" spans="1:12" s="34" customFormat="1" ht="18" x14ac:dyDescent="0.25">
      <c r="A519" s="56">
        <v>46142</v>
      </c>
      <c r="B519" s="55" t="s">
        <v>1326</v>
      </c>
      <c r="C519" s="44" t="s">
        <v>426</v>
      </c>
      <c r="D519" s="45" t="s">
        <v>427</v>
      </c>
      <c r="E519" s="46">
        <v>2216</v>
      </c>
      <c r="F519" s="55">
        <v>40359.839999999997</v>
      </c>
      <c r="G519" s="56">
        <v>46142</v>
      </c>
      <c r="H519" s="49">
        <v>0</v>
      </c>
      <c r="I519" s="55">
        <v>40359.839999999997</v>
      </c>
      <c r="J519" s="50" t="s">
        <v>25</v>
      </c>
      <c r="K519" s="33"/>
      <c r="L519" s="33"/>
    </row>
    <row r="520" spans="1:12" s="34" customFormat="1" ht="18" x14ac:dyDescent="0.25">
      <c r="A520" s="56">
        <v>46142</v>
      </c>
      <c r="B520" s="55" t="s">
        <v>1327</v>
      </c>
      <c r="C520" s="44" t="s">
        <v>426</v>
      </c>
      <c r="D520" s="45" t="s">
        <v>427</v>
      </c>
      <c r="E520" s="46">
        <v>2216</v>
      </c>
      <c r="F520" s="55">
        <v>12820.31</v>
      </c>
      <c r="G520" s="56">
        <v>46142</v>
      </c>
      <c r="H520" s="49">
        <v>0</v>
      </c>
      <c r="I520" s="55">
        <v>12820.31</v>
      </c>
      <c r="J520" s="50" t="s">
        <v>25</v>
      </c>
      <c r="K520" s="33"/>
      <c r="L520" s="33"/>
    </row>
    <row r="521" spans="1:12" s="34" customFormat="1" ht="18" x14ac:dyDescent="0.25">
      <c r="A521" s="56">
        <v>46142</v>
      </c>
      <c r="B521" s="55" t="s">
        <v>1328</v>
      </c>
      <c r="C521" s="44" t="s">
        <v>426</v>
      </c>
      <c r="D521" s="45" t="s">
        <v>427</v>
      </c>
      <c r="E521" s="46">
        <v>2216</v>
      </c>
      <c r="F521" s="55">
        <v>10128.629999999999</v>
      </c>
      <c r="G521" s="56">
        <v>46142</v>
      </c>
      <c r="H521" s="49">
        <v>0</v>
      </c>
      <c r="I521" s="55">
        <v>10128.629999999999</v>
      </c>
      <c r="J521" s="50" t="s">
        <v>25</v>
      </c>
      <c r="K521" s="33"/>
      <c r="L521" s="33"/>
    </row>
    <row r="522" spans="1:12" s="34" customFormat="1" ht="18" x14ac:dyDescent="0.25">
      <c r="A522" s="56">
        <v>46142</v>
      </c>
      <c r="B522" s="55" t="s">
        <v>1329</v>
      </c>
      <c r="C522" s="44" t="s">
        <v>426</v>
      </c>
      <c r="D522" s="45" t="s">
        <v>427</v>
      </c>
      <c r="E522" s="46">
        <v>2216</v>
      </c>
      <c r="F522" s="55">
        <v>13652.97</v>
      </c>
      <c r="G522" s="56">
        <v>46142</v>
      </c>
      <c r="H522" s="49">
        <v>0</v>
      </c>
      <c r="I522" s="55">
        <v>13652.97</v>
      </c>
      <c r="J522" s="50" t="s">
        <v>25</v>
      </c>
      <c r="K522" s="33"/>
      <c r="L522" s="33"/>
    </row>
    <row r="523" spans="1:12" s="34" customFormat="1" ht="18" x14ac:dyDescent="0.25">
      <c r="A523" s="42"/>
      <c r="B523" s="43"/>
      <c r="C523" s="44"/>
      <c r="D523" s="45"/>
      <c r="E523" s="46"/>
      <c r="F523" s="47"/>
      <c r="G523" s="48"/>
      <c r="H523" s="49"/>
      <c r="I523" s="50"/>
      <c r="J523" s="50"/>
      <c r="K523" s="33"/>
      <c r="L523" s="33"/>
    </row>
    <row r="524" spans="1:12" s="34" customFormat="1" ht="18" x14ac:dyDescent="0.25">
      <c r="A524" s="56">
        <v>46132</v>
      </c>
      <c r="B524" s="55" t="s">
        <v>1330</v>
      </c>
      <c r="C524" s="44" t="s">
        <v>428</v>
      </c>
      <c r="D524" s="45" t="s">
        <v>427</v>
      </c>
      <c r="E524" s="46">
        <v>2216</v>
      </c>
      <c r="F524" s="55">
        <v>3399.1</v>
      </c>
      <c r="G524" s="56">
        <v>46132</v>
      </c>
      <c r="H524" s="49">
        <v>0</v>
      </c>
      <c r="I524" s="55">
        <v>3399.1</v>
      </c>
      <c r="J524" s="50" t="s">
        <v>25</v>
      </c>
      <c r="K524" s="33"/>
      <c r="L524" s="33"/>
    </row>
    <row r="525" spans="1:12" s="34" customFormat="1" ht="18" x14ac:dyDescent="0.25">
      <c r="A525" s="56">
        <v>46130</v>
      </c>
      <c r="B525" s="55" t="s">
        <v>1331</v>
      </c>
      <c r="C525" s="44" t="s">
        <v>428</v>
      </c>
      <c r="D525" s="45" t="s">
        <v>427</v>
      </c>
      <c r="E525" s="46">
        <v>2216</v>
      </c>
      <c r="F525" s="55">
        <v>7777.28</v>
      </c>
      <c r="G525" s="56">
        <v>46130</v>
      </c>
      <c r="H525" s="49">
        <v>0</v>
      </c>
      <c r="I525" s="55">
        <v>7777.28</v>
      </c>
      <c r="J525" s="50" t="s">
        <v>25</v>
      </c>
      <c r="K525" s="33"/>
      <c r="L525" s="33"/>
    </row>
    <row r="526" spans="1:12" s="34" customFormat="1" ht="18" x14ac:dyDescent="0.25">
      <c r="A526" s="56">
        <v>46132</v>
      </c>
      <c r="B526" s="55" t="s">
        <v>1332</v>
      </c>
      <c r="C526" s="44" t="s">
        <v>428</v>
      </c>
      <c r="D526" s="45" t="s">
        <v>427</v>
      </c>
      <c r="E526" s="46">
        <v>2216</v>
      </c>
      <c r="F526" s="55">
        <v>17938.259999999998</v>
      </c>
      <c r="G526" s="56">
        <v>46132</v>
      </c>
      <c r="H526" s="49">
        <v>0</v>
      </c>
      <c r="I526" s="55">
        <v>17938.259999999998</v>
      </c>
      <c r="J526" s="50" t="s">
        <v>25</v>
      </c>
      <c r="K526" s="33"/>
      <c r="L526" s="33"/>
    </row>
    <row r="527" spans="1:12" s="34" customFormat="1" ht="18" x14ac:dyDescent="0.25">
      <c r="A527" s="56">
        <v>46130</v>
      </c>
      <c r="B527" s="55" t="s">
        <v>1333</v>
      </c>
      <c r="C527" s="44" t="s">
        <v>428</v>
      </c>
      <c r="D527" s="45" t="s">
        <v>427</v>
      </c>
      <c r="E527" s="46">
        <v>2216</v>
      </c>
      <c r="F527" s="55">
        <v>9994.5400000000009</v>
      </c>
      <c r="G527" s="56">
        <v>46130</v>
      </c>
      <c r="H527" s="49">
        <v>0</v>
      </c>
      <c r="I527" s="55">
        <v>9994.5400000000009</v>
      </c>
      <c r="J527" s="50" t="s">
        <v>25</v>
      </c>
      <c r="K527" s="33"/>
      <c r="L527" s="33"/>
    </row>
    <row r="528" spans="1:12" s="34" customFormat="1" ht="18" x14ac:dyDescent="0.25">
      <c r="A528" s="56">
        <v>46130</v>
      </c>
      <c r="B528" s="55" t="s">
        <v>1334</v>
      </c>
      <c r="C528" s="44" t="s">
        <v>428</v>
      </c>
      <c r="D528" s="45" t="s">
        <v>427</v>
      </c>
      <c r="E528" s="46">
        <v>2216</v>
      </c>
      <c r="F528" s="55">
        <v>1701.61</v>
      </c>
      <c r="G528" s="56">
        <v>46130</v>
      </c>
      <c r="H528" s="49">
        <v>0</v>
      </c>
      <c r="I528" s="55">
        <v>1701.61</v>
      </c>
      <c r="J528" s="50" t="s">
        <v>25</v>
      </c>
      <c r="K528" s="33"/>
      <c r="L528" s="33"/>
    </row>
    <row r="529" spans="1:12" s="34" customFormat="1" ht="18" x14ac:dyDescent="0.25">
      <c r="A529" s="56">
        <v>46130</v>
      </c>
      <c r="B529" s="55" t="s">
        <v>1335</v>
      </c>
      <c r="C529" s="44" t="s">
        <v>428</v>
      </c>
      <c r="D529" s="45" t="s">
        <v>427</v>
      </c>
      <c r="E529" s="46">
        <v>2216</v>
      </c>
      <c r="F529" s="55">
        <v>7871.29</v>
      </c>
      <c r="G529" s="56">
        <v>46130</v>
      </c>
      <c r="H529" s="49">
        <v>0</v>
      </c>
      <c r="I529" s="55">
        <v>7871.29</v>
      </c>
      <c r="J529" s="50" t="s">
        <v>25</v>
      </c>
      <c r="K529" s="33"/>
      <c r="L529" s="33"/>
    </row>
    <row r="530" spans="1:12" s="34" customFormat="1" ht="18" x14ac:dyDescent="0.25">
      <c r="A530" s="42"/>
      <c r="B530" s="43"/>
      <c r="C530" s="44"/>
      <c r="D530" s="45"/>
      <c r="E530" s="46"/>
      <c r="F530" s="47"/>
      <c r="G530" s="48"/>
      <c r="H530" s="49"/>
      <c r="I530" s="50"/>
      <c r="J530" s="50"/>
      <c r="K530" s="33"/>
      <c r="L530" s="33"/>
    </row>
    <row r="531" spans="1:12" s="34" customFormat="1" ht="18" x14ac:dyDescent="0.25">
      <c r="A531" s="42">
        <v>40847</v>
      </c>
      <c r="B531" s="43" t="s">
        <v>429</v>
      </c>
      <c r="C531" s="44" t="s">
        <v>430</v>
      </c>
      <c r="D531" s="45" t="s">
        <v>431</v>
      </c>
      <c r="E531" s="46">
        <v>2332</v>
      </c>
      <c r="F531" s="47">
        <v>38104.33</v>
      </c>
      <c r="G531" s="48">
        <v>40847</v>
      </c>
      <c r="H531" s="49">
        <f>IF(F531&gt;0,0,"")</f>
        <v>0</v>
      </c>
      <c r="I531" s="50">
        <v>38104.33</v>
      </c>
      <c r="J531" s="50" t="str">
        <f>IF(I531&gt;0,"ATRASADO","")</f>
        <v>ATRASADO</v>
      </c>
      <c r="K531" s="33"/>
      <c r="L531" s="33"/>
    </row>
    <row r="532" spans="1:12" s="34" customFormat="1" ht="18" x14ac:dyDescent="0.25">
      <c r="A532" s="42"/>
      <c r="B532" s="43"/>
      <c r="C532" s="44"/>
      <c r="D532" s="45"/>
      <c r="E532" s="46"/>
      <c r="F532" s="47"/>
      <c r="G532" s="48"/>
      <c r="H532" s="49"/>
      <c r="I532" s="50"/>
      <c r="J532" s="50"/>
      <c r="K532" s="33"/>
      <c r="L532" s="33"/>
    </row>
    <row r="533" spans="1:12" s="34" customFormat="1" ht="18" x14ac:dyDescent="0.25">
      <c r="A533" s="42">
        <v>43489</v>
      </c>
      <c r="B533" s="43" t="s">
        <v>432</v>
      </c>
      <c r="C533" s="44" t="s">
        <v>433</v>
      </c>
      <c r="D533" s="45" t="s">
        <v>380</v>
      </c>
      <c r="E533" s="46">
        <v>2371</v>
      </c>
      <c r="F533" s="47">
        <v>300000</v>
      </c>
      <c r="G533" s="48">
        <v>43489</v>
      </c>
      <c r="H533" s="49">
        <f>IF(F533&gt;0,0,"")</f>
        <v>0</v>
      </c>
      <c r="I533" s="50">
        <v>300000</v>
      </c>
      <c r="J533" s="50" t="str">
        <f>IF(I533&gt;0,"ATRASADO","")</f>
        <v>ATRASADO</v>
      </c>
      <c r="K533" s="33"/>
      <c r="L533" s="33"/>
    </row>
    <row r="534" spans="1:12" s="34" customFormat="1" ht="18" x14ac:dyDescent="0.25">
      <c r="A534" s="42">
        <v>43489</v>
      </c>
      <c r="B534" s="43" t="s">
        <v>434</v>
      </c>
      <c r="C534" s="44" t="s">
        <v>433</v>
      </c>
      <c r="D534" s="45" t="s">
        <v>380</v>
      </c>
      <c r="E534" s="46">
        <v>2371</v>
      </c>
      <c r="F534" s="47">
        <v>103440</v>
      </c>
      <c r="G534" s="48">
        <v>43489</v>
      </c>
      <c r="H534" s="49">
        <f>IF(F534&gt;0,0,"")</f>
        <v>0</v>
      </c>
      <c r="I534" s="50">
        <v>103440</v>
      </c>
      <c r="J534" s="50" t="str">
        <f>IF(I534&gt;0,"ATRASADO","")</f>
        <v>ATRASADO</v>
      </c>
      <c r="K534" s="33"/>
      <c r="L534" s="33"/>
    </row>
    <row r="535" spans="1:12" s="34" customFormat="1" ht="18" x14ac:dyDescent="0.25">
      <c r="A535" s="42"/>
      <c r="B535" s="43"/>
      <c r="C535" s="44"/>
      <c r="D535" s="45"/>
      <c r="E535" s="46"/>
      <c r="F535" s="47"/>
      <c r="G535" s="48"/>
      <c r="H535" s="49"/>
      <c r="I535" s="50"/>
      <c r="J535" s="50"/>
      <c r="K535" s="33"/>
      <c r="L535" s="33"/>
    </row>
    <row r="536" spans="1:12" s="34" customFormat="1" ht="18" x14ac:dyDescent="0.25">
      <c r="A536" s="42">
        <v>41973</v>
      </c>
      <c r="B536" s="43" t="s">
        <v>435</v>
      </c>
      <c r="C536" s="44" t="s">
        <v>436</v>
      </c>
      <c r="D536" s="45" t="s">
        <v>52</v>
      </c>
      <c r="E536" s="46">
        <v>2311</v>
      </c>
      <c r="F536" s="47">
        <v>102424</v>
      </c>
      <c r="G536" s="48">
        <v>41973</v>
      </c>
      <c r="H536" s="49">
        <f>IF(F536&gt;0,0,"")</f>
        <v>0</v>
      </c>
      <c r="I536" s="50">
        <v>102424</v>
      </c>
      <c r="J536" s="50" t="str">
        <f>IF(I536&gt;0,"ATRASADO","")</f>
        <v>ATRASADO</v>
      </c>
      <c r="K536" s="33"/>
      <c r="L536" s="33"/>
    </row>
    <row r="537" spans="1:12" s="34" customFormat="1" ht="18" x14ac:dyDescent="0.25">
      <c r="A537" s="42"/>
      <c r="B537" s="43"/>
      <c r="C537" s="44"/>
      <c r="D537" s="45"/>
      <c r="E537" s="46"/>
      <c r="F537" s="47"/>
      <c r="G537" s="48"/>
      <c r="H537" s="49"/>
      <c r="I537" s="50"/>
      <c r="J537" s="50"/>
      <c r="K537" s="33"/>
      <c r="L537" s="33"/>
    </row>
    <row r="538" spans="1:12" s="34" customFormat="1" ht="18" x14ac:dyDescent="0.25">
      <c r="A538" s="42">
        <v>40815</v>
      </c>
      <c r="B538" s="43" t="s">
        <v>437</v>
      </c>
      <c r="C538" s="44" t="s">
        <v>438</v>
      </c>
      <c r="D538" s="45" t="s">
        <v>172</v>
      </c>
      <c r="E538" s="46">
        <v>2251</v>
      </c>
      <c r="F538" s="47">
        <v>103111.03999999999</v>
      </c>
      <c r="G538" s="48">
        <v>40815</v>
      </c>
      <c r="H538" s="49">
        <f t="shared" ref="H538:H551" si="34">IF(F538&gt;0,0,"")</f>
        <v>0</v>
      </c>
      <c r="I538" s="50">
        <v>103111.03999999999</v>
      </c>
      <c r="J538" s="50" t="str">
        <f t="shared" ref="J538:J551" si="35">IF(I538&gt;0,"ATRASADO","")</f>
        <v>ATRASADO</v>
      </c>
      <c r="K538" s="33"/>
      <c r="L538" s="33"/>
    </row>
    <row r="539" spans="1:12" s="34" customFormat="1" ht="18" x14ac:dyDescent="0.25">
      <c r="A539" s="42">
        <v>41212</v>
      </c>
      <c r="B539" s="43" t="s">
        <v>439</v>
      </c>
      <c r="C539" s="44" t="s">
        <v>438</v>
      </c>
      <c r="D539" s="45" t="s">
        <v>172</v>
      </c>
      <c r="E539" s="46">
        <v>2251</v>
      </c>
      <c r="F539" s="47">
        <v>12888.88</v>
      </c>
      <c r="G539" s="48">
        <v>41212</v>
      </c>
      <c r="H539" s="49">
        <f t="shared" si="34"/>
        <v>0</v>
      </c>
      <c r="I539" s="50">
        <v>12888.88</v>
      </c>
      <c r="J539" s="50" t="str">
        <f t="shared" si="35"/>
        <v>ATRASADO</v>
      </c>
      <c r="K539" s="33"/>
      <c r="L539" s="33"/>
    </row>
    <row r="540" spans="1:12" s="34" customFormat="1" ht="18" x14ac:dyDescent="0.25">
      <c r="A540" s="42">
        <v>41242</v>
      </c>
      <c r="B540" s="43" t="s">
        <v>440</v>
      </c>
      <c r="C540" s="44" t="s">
        <v>438</v>
      </c>
      <c r="D540" s="45" t="s">
        <v>172</v>
      </c>
      <c r="E540" s="46">
        <v>2251</v>
      </c>
      <c r="F540" s="47">
        <v>12888.88</v>
      </c>
      <c r="G540" s="48">
        <v>41242</v>
      </c>
      <c r="H540" s="49">
        <f t="shared" si="34"/>
        <v>0</v>
      </c>
      <c r="I540" s="50">
        <v>12888.88</v>
      </c>
      <c r="J540" s="50" t="str">
        <f t="shared" si="35"/>
        <v>ATRASADO</v>
      </c>
      <c r="K540" s="33"/>
      <c r="L540" s="33"/>
    </row>
    <row r="541" spans="1:12" s="34" customFormat="1" ht="18" x14ac:dyDescent="0.25">
      <c r="A541" s="42">
        <v>41272</v>
      </c>
      <c r="B541" s="43" t="s">
        <v>441</v>
      </c>
      <c r="C541" s="44" t="s">
        <v>438</v>
      </c>
      <c r="D541" s="45" t="s">
        <v>172</v>
      </c>
      <c r="E541" s="46">
        <v>2251</v>
      </c>
      <c r="F541" s="47">
        <v>12888.88</v>
      </c>
      <c r="G541" s="48">
        <v>41272</v>
      </c>
      <c r="H541" s="49">
        <f t="shared" si="34"/>
        <v>0</v>
      </c>
      <c r="I541" s="50">
        <v>12888.88</v>
      </c>
      <c r="J541" s="50" t="str">
        <f t="shared" si="35"/>
        <v>ATRASADO</v>
      </c>
      <c r="K541" s="33"/>
      <c r="L541" s="33"/>
    </row>
    <row r="542" spans="1:12" s="34" customFormat="1" ht="18" x14ac:dyDescent="0.25">
      <c r="A542" s="42">
        <v>41305</v>
      </c>
      <c r="B542" s="43" t="s">
        <v>442</v>
      </c>
      <c r="C542" s="44" t="s">
        <v>438</v>
      </c>
      <c r="D542" s="45" t="s">
        <v>172</v>
      </c>
      <c r="E542" s="46">
        <v>2251</v>
      </c>
      <c r="F542" s="47">
        <v>12888.88</v>
      </c>
      <c r="G542" s="48">
        <v>41305</v>
      </c>
      <c r="H542" s="49">
        <f t="shared" si="34"/>
        <v>0</v>
      </c>
      <c r="I542" s="50">
        <v>12888.88</v>
      </c>
      <c r="J542" s="50" t="str">
        <f t="shared" si="35"/>
        <v>ATRASADO</v>
      </c>
      <c r="K542" s="33"/>
      <c r="L542" s="33"/>
    </row>
    <row r="543" spans="1:12" s="34" customFormat="1" ht="18" x14ac:dyDescent="0.25">
      <c r="A543" s="42">
        <v>41333</v>
      </c>
      <c r="B543" s="43" t="s">
        <v>443</v>
      </c>
      <c r="C543" s="44" t="s">
        <v>438</v>
      </c>
      <c r="D543" s="45" t="s">
        <v>172</v>
      </c>
      <c r="E543" s="46">
        <v>2251</v>
      </c>
      <c r="F543" s="47">
        <v>12888.88</v>
      </c>
      <c r="G543" s="48">
        <v>41333</v>
      </c>
      <c r="H543" s="49">
        <f t="shared" si="34"/>
        <v>0</v>
      </c>
      <c r="I543" s="50">
        <v>12888.88</v>
      </c>
      <c r="J543" s="50" t="str">
        <f t="shared" si="35"/>
        <v>ATRASADO</v>
      </c>
      <c r="K543" s="33"/>
      <c r="L543" s="33"/>
    </row>
    <row r="544" spans="1:12" s="34" customFormat="1" ht="18" x14ac:dyDescent="0.25">
      <c r="A544" s="42">
        <v>41364</v>
      </c>
      <c r="B544" s="43" t="s">
        <v>444</v>
      </c>
      <c r="C544" s="44" t="s">
        <v>438</v>
      </c>
      <c r="D544" s="45" t="s">
        <v>172</v>
      </c>
      <c r="E544" s="46">
        <v>2251</v>
      </c>
      <c r="F544" s="47">
        <v>12888.88</v>
      </c>
      <c r="G544" s="48">
        <v>41364</v>
      </c>
      <c r="H544" s="49">
        <f t="shared" si="34"/>
        <v>0</v>
      </c>
      <c r="I544" s="50">
        <v>12888.88</v>
      </c>
      <c r="J544" s="50" t="str">
        <f t="shared" si="35"/>
        <v>ATRASADO</v>
      </c>
      <c r="K544" s="33"/>
      <c r="L544" s="33"/>
    </row>
    <row r="545" spans="1:12" s="34" customFormat="1" ht="18" x14ac:dyDescent="0.25">
      <c r="A545" s="42">
        <v>41394</v>
      </c>
      <c r="B545" s="43" t="s">
        <v>445</v>
      </c>
      <c r="C545" s="44" t="s">
        <v>438</v>
      </c>
      <c r="D545" s="45" t="s">
        <v>172</v>
      </c>
      <c r="E545" s="46">
        <v>2251</v>
      </c>
      <c r="F545" s="47">
        <v>12888.88</v>
      </c>
      <c r="G545" s="48">
        <v>41394</v>
      </c>
      <c r="H545" s="49">
        <f t="shared" si="34"/>
        <v>0</v>
      </c>
      <c r="I545" s="50">
        <v>12888.88</v>
      </c>
      <c r="J545" s="50" t="str">
        <f t="shared" si="35"/>
        <v>ATRASADO</v>
      </c>
      <c r="K545" s="33"/>
      <c r="L545" s="33"/>
    </row>
    <row r="546" spans="1:12" s="34" customFormat="1" ht="18" x14ac:dyDescent="0.25">
      <c r="A546" s="42">
        <v>41423</v>
      </c>
      <c r="B546" s="43" t="s">
        <v>446</v>
      </c>
      <c r="C546" s="44" t="s">
        <v>438</v>
      </c>
      <c r="D546" s="45" t="s">
        <v>172</v>
      </c>
      <c r="E546" s="46">
        <v>2251</v>
      </c>
      <c r="F546" s="47">
        <v>12888.88</v>
      </c>
      <c r="G546" s="48">
        <v>41423</v>
      </c>
      <c r="H546" s="49">
        <f t="shared" si="34"/>
        <v>0</v>
      </c>
      <c r="I546" s="50">
        <v>12888.88</v>
      </c>
      <c r="J546" s="50" t="str">
        <f t="shared" si="35"/>
        <v>ATRASADO</v>
      </c>
      <c r="K546" s="33"/>
      <c r="L546" s="33"/>
    </row>
    <row r="547" spans="1:12" s="34" customFormat="1" ht="18" x14ac:dyDescent="0.25">
      <c r="A547" s="42">
        <v>41454</v>
      </c>
      <c r="B547" s="43" t="s">
        <v>447</v>
      </c>
      <c r="C547" s="44" t="s">
        <v>438</v>
      </c>
      <c r="D547" s="45" t="s">
        <v>172</v>
      </c>
      <c r="E547" s="46">
        <v>2251</v>
      </c>
      <c r="F547" s="47">
        <v>12888.88</v>
      </c>
      <c r="G547" s="48">
        <v>41454</v>
      </c>
      <c r="H547" s="49">
        <f t="shared" si="34"/>
        <v>0</v>
      </c>
      <c r="I547" s="50">
        <v>12888.88</v>
      </c>
      <c r="J547" s="50" t="str">
        <f t="shared" si="35"/>
        <v>ATRASADO</v>
      </c>
      <c r="K547" s="33"/>
      <c r="L547" s="33"/>
    </row>
    <row r="548" spans="1:12" s="34" customFormat="1" ht="18" x14ac:dyDescent="0.25">
      <c r="A548" s="42">
        <v>41484</v>
      </c>
      <c r="B548" s="43" t="s">
        <v>448</v>
      </c>
      <c r="C548" s="44" t="s">
        <v>438</v>
      </c>
      <c r="D548" s="45" t="s">
        <v>172</v>
      </c>
      <c r="E548" s="46">
        <v>2251</v>
      </c>
      <c r="F548" s="47">
        <v>12888.88</v>
      </c>
      <c r="G548" s="48">
        <v>41484</v>
      </c>
      <c r="H548" s="49">
        <f t="shared" si="34"/>
        <v>0</v>
      </c>
      <c r="I548" s="50">
        <v>12888.88</v>
      </c>
      <c r="J548" s="50" t="str">
        <f t="shared" si="35"/>
        <v>ATRASADO</v>
      </c>
      <c r="K548" s="33"/>
      <c r="L548" s="33"/>
    </row>
    <row r="549" spans="1:12" s="34" customFormat="1" ht="18" x14ac:dyDescent="0.25">
      <c r="A549" s="42">
        <v>41501</v>
      </c>
      <c r="B549" s="43" t="s">
        <v>449</v>
      </c>
      <c r="C549" s="44" t="s">
        <v>438</v>
      </c>
      <c r="D549" s="45" t="s">
        <v>172</v>
      </c>
      <c r="E549" s="46">
        <v>2251</v>
      </c>
      <c r="F549" s="47">
        <v>12888.88</v>
      </c>
      <c r="G549" s="48">
        <v>41501</v>
      </c>
      <c r="H549" s="49">
        <f t="shared" si="34"/>
        <v>0</v>
      </c>
      <c r="I549" s="50">
        <v>12888.88</v>
      </c>
      <c r="J549" s="50" t="str">
        <f t="shared" si="35"/>
        <v>ATRASADO</v>
      </c>
      <c r="K549" s="33"/>
      <c r="L549" s="33"/>
    </row>
    <row r="550" spans="1:12" s="34" customFormat="1" ht="18" x14ac:dyDescent="0.25">
      <c r="A550" s="42">
        <v>41547</v>
      </c>
      <c r="B550" s="43" t="s">
        <v>450</v>
      </c>
      <c r="C550" s="44" t="s">
        <v>438</v>
      </c>
      <c r="D550" s="45" t="s">
        <v>172</v>
      </c>
      <c r="E550" s="46">
        <v>2251</v>
      </c>
      <c r="F550" s="47">
        <v>12888.88</v>
      </c>
      <c r="G550" s="48">
        <v>41547</v>
      </c>
      <c r="H550" s="49">
        <f t="shared" si="34"/>
        <v>0</v>
      </c>
      <c r="I550" s="50">
        <v>12888.88</v>
      </c>
      <c r="J550" s="50" t="str">
        <f t="shared" si="35"/>
        <v>ATRASADO</v>
      </c>
      <c r="K550" s="33"/>
      <c r="L550" s="33"/>
    </row>
    <row r="551" spans="1:12" s="34" customFormat="1" ht="18" x14ac:dyDescent="0.25">
      <c r="A551" s="42">
        <v>41577</v>
      </c>
      <c r="B551" s="43" t="s">
        <v>451</v>
      </c>
      <c r="C551" s="44" t="s">
        <v>438</v>
      </c>
      <c r="D551" s="45" t="s">
        <v>172</v>
      </c>
      <c r="E551" s="46">
        <v>2251</v>
      </c>
      <c r="F551" s="47">
        <v>12888.88</v>
      </c>
      <c r="G551" s="48">
        <v>41577</v>
      </c>
      <c r="H551" s="49">
        <f t="shared" si="34"/>
        <v>0</v>
      </c>
      <c r="I551" s="50">
        <v>12888.88</v>
      </c>
      <c r="J551" s="50" t="str">
        <f t="shared" si="35"/>
        <v>ATRASADO</v>
      </c>
      <c r="K551" s="33"/>
      <c r="L551" s="33"/>
    </row>
    <row r="552" spans="1:12" s="34" customFormat="1" ht="18" x14ac:dyDescent="0.25">
      <c r="A552" s="42"/>
      <c r="B552" s="43"/>
      <c r="C552" s="44"/>
      <c r="D552" s="45"/>
      <c r="E552" s="46"/>
      <c r="F552" s="47"/>
      <c r="G552" s="48"/>
      <c r="H552" s="49"/>
      <c r="I552" s="50"/>
      <c r="J552" s="50"/>
      <c r="K552" s="33"/>
      <c r="L552" s="33"/>
    </row>
    <row r="553" spans="1:12" s="34" customFormat="1" ht="18" x14ac:dyDescent="0.25">
      <c r="A553" s="42">
        <v>40217</v>
      </c>
      <c r="B553" s="43" t="s">
        <v>452</v>
      </c>
      <c r="C553" s="44" t="s">
        <v>453</v>
      </c>
      <c r="D553" s="45" t="s">
        <v>454</v>
      </c>
      <c r="E553" s="46">
        <v>2287</v>
      </c>
      <c r="F553" s="47">
        <v>252250</v>
      </c>
      <c r="G553" s="48">
        <v>40217</v>
      </c>
      <c r="H553" s="49">
        <f>IF(F553&gt;0,0,"")</f>
        <v>0</v>
      </c>
      <c r="I553" s="50">
        <v>252250</v>
      </c>
      <c r="J553" s="50" t="str">
        <f>IF(I553&gt;0,"ATRASADO","")</f>
        <v>ATRASADO</v>
      </c>
      <c r="K553" s="33"/>
      <c r="L553" s="33"/>
    </row>
    <row r="554" spans="1:12" s="34" customFormat="1" ht="18" x14ac:dyDescent="0.25">
      <c r="A554" s="42"/>
      <c r="B554" s="43"/>
      <c r="C554" s="44"/>
      <c r="D554" s="45"/>
      <c r="E554" s="46"/>
      <c r="F554" s="47"/>
      <c r="G554" s="48"/>
      <c r="H554" s="49"/>
      <c r="I554" s="50"/>
      <c r="J554" s="50"/>
      <c r="K554" s="33"/>
      <c r="L554" s="33"/>
    </row>
    <row r="555" spans="1:12" s="34" customFormat="1" ht="18" x14ac:dyDescent="0.25">
      <c r="A555" s="42">
        <v>40283</v>
      </c>
      <c r="B555" s="43" t="s">
        <v>455</v>
      </c>
      <c r="C555" s="44" t="s">
        <v>456</v>
      </c>
      <c r="D555" s="45" t="s">
        <v>457</v>
      </c>
      <c r="E555" s="46">
        <v>2272</v>
      </c>
      <c r="F555" s="47">
        <v>22953</v>
      </c>
      <c r="G555" s="48">
        <v>40283</v>
      </c>
      <c r="H555" s="49">
        <f>IF(F555&gt;0,0,"")</f>
        <v>0</v>
      </c>
      <c r="I555" s="50">
        <v>22953</v>
      </c>
      <c r="J555" s="50" t="str">
        <f>IF(I555&gt;0,"ATRASADO","")</f>
        <v>ATRASADO</v>
      </c>
      <c r="K555" s="33"/>
      <c r="L555" s="33"/>
    </row>
    <row r="556" spans="1:12" s="34" customFormat="1" ht="18" x14ac:dyDescent="0.25">
      <c r="A556" s="42">
        <v>40333</v>
      </c>
      <c r="B556" s="43" t="s">
        <v>458</v>
      </c>
      <c r="C556" s="44" t="s">
        <v>456</v>
      </c>
      <c r="D556" s="45" t="s">
        <v>457</v>
      </c>
      <c r="E556" s="46">
        <v>2272</v>
      </c>
      <c r="F556" s="47">
        <v>7047</v>
      </c>
      <c r="G556" s="48">
        <v>40333</v>
      </c>
      <c r="H556" s="49">
        <f>IF(F556&gt;0,0,"")</f>
        <v>0</v>
      </c>
      <c r="I556" s="50">
        <v>7047</v>
      </c>
      <c r="J556" s="50" t="str">
        <f>IF(I556&gt;0,"ATRASADO","")</f>
        <v>ATRASADO</v>
      </c>
      <c r="K556" s="33"/>
      <c r="L556" s="33"/>
    </row>
    <row r="557" spans="1:12" s="34" customFormat="1" ht="18" x14ac:dyDescent="0.25">
      <c r="A557" s="42"/>
      <c r="B557" s="43"/>
      <c r="C557" s="44"/>
      <c r="D557" s="45"/>
      <c r="E557" s="46"/>
      <c r="F557" s="47"/>
      <c r="G557" s="48"/>
      <c r="H557" s="49"/>
      <c r="I557" s="50"/>
      <c r="J557" s="50"/>
      <c r="K557" s="33"/>
      <c r="L557" s="33"/>
    </row>
    <row r="558" spans="1:12" s="34" customFormat="1" ht="18" x14ac:dyDescent="0.25">
      <c r="A558" s="42">
        <v>46090</v>
      </c>
      <c r="B558" s="43" t="s">
        <v>215</v>
      </c>
      <c r="C558" s="44" t="s">
        <v>459</v>
      </c>
      <c r="D558" s="45" t="s">
        <v>460</v>
      </c>
      <c r="E558" s="46">
        <v>2221</v>
      </c>
      <c r="F558" s="47">
        <v>466454.45</v>
      </c>
      <c r="G558" s="48">
        <v>46090</v>
      </c>
      <c r="H558" s="49">
        <v>0</v>
      </c>
      <c r="I558" s="50">
        <v>466454.45</v>
      </c>
      <c r="J558" s="50" t="s">
        <v>25</v>
      </c>
      <c r="K558" s="33"/>
      <c r="L558" s="33"/>
    </row>
    <row r="559" spans="1:12" s="34" customFormat="1" ht="18" x14ac:dyDescent="0.25">
      <c r="A559" s="42"/>
      <c r="B559" s="43"/>
      <c r="C559" s="44"/>
      <c r="D559" s="45"/>
      <c r="E559" s="46"/>
      <c r="F559" s="47"/>
      <c r="G559" s="48"/>
      <c r="H559" s="49"/>
      <c r="I559" s="50"/>
      <c r="J559" s="50"/>
      <c r="K559" s="33"/>
      <c r="L559" s="33"/>
    </row>
    <row r="560" spans="1:12" s="34" customFormat="1" ht="18" x14ac:dyDescent="0.25">
      <c r="A560" s="42" t="s">
        <v>461</v>
      </c>
      <c r="B560" s="43" t="s">
        <v>402</v>
      </c>
      <c r="C560" s="44" t="s">
        <v>462</v>
      </c>
      <c r="D560" s="45" t="s">
        <v>21</v>
      </c>
      <c r="E560" s="46">
        <v>2311</v>
      </c>
      <c r="F560" s="47">
        <v>7800000</v>
      </c>
      <c r="G560" s="48" t="s">
        <v>461</v>
      </c>
      <c r="H560" s="49">
        <f>IF(F560&gt;0,0,"")</f>
        <v>0</v>
      </c>
      <c r="I560" s="50">
        <v>7800000</v>
      </c>
      <c r="J560" s="50" t="str">
        <f>IF(I560&gt;0,"ATRASADO","")</f>
        <v>ATRASADO</v>
      </c>
      <c r="K560" s="33"/>
      <c r="L560" s="33"/>
    </row>
    <row r="561" spans="1:12" s="34" customFormat="1" ht="18" x14ac:dyDescent="0.25">
      <c r="A561" s="42"/>
      <c r="B561" s="43"/>
      <c r="C561" s="44"/>
      <c r="D561" s="45"/>
      <c r="E561" s="46"/>
      <c r="F561" s="47"/>
      <c r="G561" s="48"/>
      <c r="H561" s="49"/>
      <c r="I561" s="50"/>
      <c r="J561" s="50"/>
      <c r="K561" s="33"/>
      <c r="L561" s="33"/>
    </row>
    <row r="562" spans="1:12" s="34" customFormat="1" ht="18" x14ac:dyDescent="0.25">
      <c r="A562" s="42">
        <v>46113</v>
      </c>
      <c r="B562" s="43" t="s">
        <v>1336</v>
      </c>
      <c r="C562" s="44" t="s">
        <v>1337</v>
      </c>
      <c r="D562" s="45" t="s">
        <v>427</v>
      </c>
      <c r="E562" s="46">
        <v>2216</v>
      </c>
      <c r="F562" s="47">
        <v>40075.629999999997</v>
      </c>
      <c r="G562" s="42">
        <v>46113</v>
      </c>
      <c r="H562" s="49">
        <v>0</v>
      </c>
      <c r="I562" s="50">
        <v>40075.629999999997</v>
      </c>
      <c r="J562" s="50" t="s">
        <v>25</v>
      </c>
      <c r="K562" s="33"/>
      <c r="L562" s="33"/>
    </row>
    <row r="563" spans="1:12" s="34" customFormat="1" ht="18" x14ac:dyDescent="0.25">
      <c r="A563" s="42">
        <v>46117</v>
      </c>
      <c r="B563" s="43" t="s">
        <v>1338</v>
      </c>
      <c r="C563" s="44" t="s">
        <v>1337</v>
      </c>
      <c r="D563" s="45" t="s">
        <v>427</v>
      </c>
      <c r="E563" s="46">
        <v>2216</v>
      </c>
      <c r="F563" s="47">
        <v>127.18</v>
      </c>
      <c r="G563" s="42">
        <v>46117</v>
      </c>
      <c r="H563" s="49">
        <v>0</v>
      </c>
      <c r="I563" s="50">
        <v>127.18</v>
      </c>
      <c r="J563" s="50" t="s">
        <v>25</v>
      </c>
      <c r="K563" s="33"/>
      <c r="L563" s="33"/>
    </row>
    <row r="564" spans="1:12" s="34" customFormat="1" ht="18" x14ac:dyDescent="0.25">
      <c r="A564" s="42">
        <v>46113</v>
      </c>
      <c r="B564" s="43" t="s">
        <v>1339</v>
      </c>
      <c r="C564" s="44" t="s">
        <v>1337</v>
      </c>
      <c r="D564" s="45" t="s">
        <v>427</v>
      </c>
      <c r="E564" s="46">
        <v>2216</v>
      </c>
      <c r="F564" s="47">
        <v>7048.71</v>
      </c>
      <c r="G564" s="42">
        <v>46113</v>
      </c>
      <c r="H564" s="49">
        <v>0</v>
      </c>
      <c r="I564" s="50">
        <v>7048.71</v>
      </c>
      <c r="J564" s="50" t="s">
        <v>25</v>
      </c>
      <c r="K564" s="33"/>
      <c r="L564" s="33"/>
    </row>
    <row r="565" spans="1:12" s="34" customFormat="1" ht="18" x14ac:dyDescent="0.25">
      <c r="A565" s="42"/>
      <c r="B565" s="43"/>
      <c r="C565" s="44"/>
      <c r="D565" s="45"/>
      <c r="E565" s="46"/>
      <c r="F565" s="47"/>
      <c r="G565" s="48"/>
      <c r="H565" s="49"/>
      <c r="I565" s="50"/>
      <c r="J565" s="50"/>
      <c r="K565" s="33"/>
      <c r="L565" s="33"/>
    </row>
    <row r="566" spans="1:12" s="34" customFormat="1" ht="18" x14ac:dyDescent="0.25">
      <c r="A566" s="42">
        <v>46099</v>
      </c>
      <c r="B566" s="43" t="s">
        <v>85</v>
      </c>
      <c r="C566" s="44" t="s">
        <v>1340</v>
      </c>
      <c r="D566" s="45" t="s">
        <v>24</v>
      </c>
      <c r="E566" s="46">
        <v>2286</v>
      </c>
      <c r="F566" s="47">
        <v>289500</v>
      </c>
      <c r="G566" s="48">
        <v>46099</v>
      </c>
      <c r="H566" s="49">
        <v>0</v>
      </c>
      <c r="I566" s="50">
        <v>289500</v>
      </c>
      <c r="J566" s="50" t="s">
        <v>25</v>
      </c>
      <c r="K566" s="33"/>
      <c r="L566" s="33"/>
    </row>
    <row r="567" spans="1:12" s="34" customFormat="1" ht="18" x14ac:dyDescent="0.25">
      <c r="A567" s="42"/>
      <c r="B567" s="43"/>
      <c r="C567" s="44"/>
      <c r="D567" s="45"/>
      <c r="E567" s="46"/>
      <c r="F567" s="47"/>
      <c r="G567" s="48"/>
      <c r="H567" s="49"/>
      <c r="I567" s="50"/>
      <c r="J567" s="50"/>
      <c r="K567" s="33"/>
      <c r="L567" s="33"/>
    </row>
    <row r="568" spans="1:12" s="34" customFormat="1" ht="18" x14ac:dyDescent="0.25">
      <c r="A568" s="42">
        <v>45323</v>
      </c>
      <c r="B568" s="43" t="s">
        <v>53</v>
      </c>
      <c r="C568" s="44" t="s">
        <v>463</v>
      </c>
      <c r="D568" s="45" t="s">
        <v>24</v>
      </c>
      <c r="E568" s="46">
        <v>2286</v>
      </c>
      <c r="F568" s="47">
        <v>36790.5</v>
      </c>
      <c r="G568" s="48" t="s">
        <v>464</v>
      </c>
      <c r="H568" s="49">
        <f>IF(F568&gt;0,0,"")</f>
        <v>0</v>
      </c>
      <c r="I568" s="50">
        <v>36790.5</v>
      </c>
      <c r="J568" s="50" t="str">
        <f>IF(I568&gt;0,"ATRASADO","")</f>
        <v>ATRASADO</v>
      </c>
      <c r="K568" s="33"/>
      <c r="L568" s="33"/>
    </row>
    <row r="569" spans="1:12" s="34" customFormat="1" ht="18" x14ac:dyDescent="0.25">
      <c r="A569" s="42"/>
      <c r="B569" s="43"/>
      <c r="C569" s="44"/>
      <c r="D569" s="45"/>
      <c r="E569" s="46"/>
      <c r="F569" s="47"/>
      <c r="G569" s="48"/>
      <c r="H569" s="49"/>
      <c r="I569" s="50"/>
      <c r="J569" s="50"/>
      <c r="K569" s="33"/>
      <c r="L569" s="33"/>
    </row>
    <row r="570" spans="1:12" s="34" customFormat="1" ht="18" x14ac:dyDescent="0.25">
      <c r="A570" s="42">
        <v>46097</v>
      </c>
      <c r="B570" s="43" t="s">
        <v>465</v>
      </c>
      <c r="C570" s="44" t="s">
        <v>466</v>
      </c>
      <c r="D570" s="45" t="s">
        <v>467</v>
      </c>
      <c r="E570" s="46">
        <v>2221</v>
      </c>
      <c r="F570" s="47">
        <v>290280</v>
      </c>
      <c r="G570" s="48">
        <v>46097</v>
      </c>
      <c r="H570" s="49">
        <v>0</v>
      </c>
      <c r="I570" s="50">
        <v>290280</v>
      </c>
      <c r="J570" s="50" t="s">
        <v>25</v>
      </c>
      <c r="K570" s="33"/>
      <c r="L570" s="33"/>
    </row>
    <row r="571" spans="1:12" s="34" customFormat="1" ht="18" x14ac:dyDescent="0.25">
      <c r="A571" s="42"/>
      <c r="B571" s="43"/>
      <c r="C571" s="44"/>
      <c r="D571" s="45"/>
      <c r="E571" s="46"/>
      <c r="F571" s="47"/>
      <c r="G571" s="48"/>
      <c r="H571" s="49"/>
      <c r="I571" s="50"/>
      <c r="J571" s="50"/>
      <c r="K571" s="33"/>
      <c r="L571" s="33"/>
    </row>
    <row r="572" spans="1:12" s="34" customFormat="1" ht="18" x14ac:dyDescent="0.25">
      <c r="A572" s="42">
        <v>41243</v>
      </c>
      <c r="B572" s="43">
        <v>6315</v>
      </c>
      <c r="C572" s="44" t="s">
        <v>468</v>
      </c>
      <c r="D572" s="45" t="s">
        <v>460</v>
      </c>
      <c r="E572" s="46">
        <v>2221</v>
      </c>
      <c r="F572" s="47">
        <v>29064.959999999999</v>
      </c>
      <c r="G572" s="48">
        <v>41243</v>
      </c>
      <c r="H572" s="49">
        <f>IF(F572&gt;0,0,"")</f>
        <v>0</v>
      </c>
      <c r="I572" s="50">
        <v>29064.959999999999</v>
      </c>
      <c r="J572" s="50" t="str">
        <f>IF(I572&gt;0,"ATRASADO","")</f>
        <v>ATRASADO</v>
      </c>
      <c r="K572" s="33"/>
      <c r="L572" s="33"/>
    </row>
    <row r="573" spans="1:12" s="34" customFormat="1" ht="18" x14ac:dyDescent="0.25">
      <c r="A573" s="42">
        <v>42100</v>
      </c>
      <c r="B573" s="43">
        <v>1500002149</v>
      </c>
      <c r="C573" s="44" t="s">
        <v>468</v>
      </c>
      <c r="D573" s="45" t="s">
        <v>460</v>
      </c>
      <c r="E573" s="46">
        <v>2221</v>
      </c>
      <c r="F573" s="47">
        <v>9300</v>
      </c>
      <c r="G573" s="48">
        <v>42100</v>
      </c>
      <c r="H573" s="49">
        <f>IF(F573&gt;0,0,"")</f>
        <v>0</v>
      </c>
      <c r="I573" s="50">
        <v>9300</v>
      </c>
      <c r="J573" s="50" t="str">
        <f>IF(I573&gt;0,"ATRASADO","")</f>
        <v>ATRASADO</v>
      </c>
      <c r="K573" s="33"/>
      <c r="L573" s="33"/>
    </row>
    <row r="574" spans="1:12" s="34" customFormat="1" ht="18" x14ac:dyDescent="0.25">
      <c r="A574" s="42">
        <v>42165</v>
      </c>
      <c r="B574" s="43">
        <v>1500005708</v>
      </c>
      <c r="C574" s="44" t="s">
        <v>468</v>
      </c>
      <c r="D574" s="45" t="s">
        <v>460</v>
      </c>
      <c r="E574" s="46">
        <v>2221</v>
      </c>
      <c r="F574" s="47">
        <f>62829.01-1635.23</f>
        <v>61193.78</v>
      </c>
      <c r="G574" s="48">
        <v>42165</v>
      </c>
      <c r="H574" s="49">
        <f>IF(F574&gt;0,0,"")</f>
        <v>0</v>
      </c>
      <c r="I574" s="50">
        <v>61193.78</v>
      </c>
      <c r="J574" s="50" t="str">
        <f>IF(I574&gt;0,"ATRASADO","")</f>
        <v>ATRASADO</v>
      </c>
      <c r="K574" s="33"/>
      <c r="L574" s="33"/>
    </row>
    <row r="575" spans="1:12" s="34" customFormat="1" ht="18" x14ac:dyDescent="0.25">
      <c r="A575" s="42">
        <v>44805</v>
      </c>
      <c r="B575" s="43" t="s">
        <v>469</v>
      </c>
      <c r="C575" s="44" t="s">
        <v>468</v>
      </c>
      <c r="D575" s="45" t="s">
        <v>460</v>
      </c>
      <c r="E575" s="46">
        <v>2221</v>
      </c>
      <c r="F575" s="47">
        <v>67316.639999999999</v>
      </c>
      <c r="G575" s="48">
        <v>44805</v>
      </c>
      <c r="H575" s="49">
        <f>IF(F575&gt;0,0,"")</f>
        <v>0</v>
      </c>
      <c r="I575" s="50">
        <v>67316.639999999999</v>
      </c>
      <c r="J575" s="50" t="str">
        <f>IF(I575&gt;0,"ATRASADO","")</f>
        <v>ATRASADO</v>
      </c>
      <c r="K575" s="33"/>
      <c r="L575" s="33"/>
    </row>
    <row r="576" spans="1:12" s="34" customFormat="1" ht="18" x14ac:dyDescent="0.25">
      <c r="A576" s="42">
        <v>45597</v>
      </c>
      <c r="B576" s="43" t="s">
        <v>470</v>
      </c>
      <c r="C576" s="44" t="s">
        <v>468</v>
      </c>
      <c r="D576" s="45" t="s">
        <v>460</v>
      </c>
      <c r="E576" s="46">
        <v>2221</v>
      </c>
      <c r="F576" s="47">
        <v>67316.639999999999</v>
      </c>
      <c r="G576" s="48">
        <v>45597</v>
      </c>
      <c r="H576" s="49">
        <f>IF(F576&gt;0,0,"")</f>
        <v>0</v>
      </c>
      <c r="I576" s="50">
        <v>67316.639999999999</v>
      </c>
      <c r="J576" s="50" t="str">
        <f>IF(I576&gt;0,"ATRASADO","")</f>
        <v>ATRASADO</v>
      </c>
      <c r="K576" s="33"/>
      <c r="L576" s="33"/>
    </row>
    <row r="577" spans="1:12" s="34" customFormat="1" ht="18" x14ac:dyDescent="0.25">
      <c r="A577" s="42"/>
      <c r="B577" s="43"/>
      <c r="C577" s="44"/>
      <c r="D577" s="45"/>
      <c r="E577" s="46"/>
      <c r="F577" s="47"/>
      <c r="G577" s="48"/>
      <c r="H577" s="49"/>
      <c r="I577" s="50"/>
      <c r="J577" s="50"/>
      <c r="K577" s="33"/>
      <c r="L577" s="33"/>
    </row>
    <row r="578" spans="1:12" s="34" customFormat="1" ht="18" x14ac:dyDescent="0.25">
      <c r="A578" s="42">
        <v>40791</v>
      </c>
      <c r="B578" s="43">
        <v>19674</v>
      </c>
      <c r="C578" s="44" t="s">
        <v>471</v>
      </c>
      <c r="D578" s="45" t="s">
        <v>460</v>
      </c>
      <c r="E578" s="46">
        <v>2221</v>
      </c>
      <c r="F578" s="47">
        <v>7400</v>
      </c>
      <c r="G578" s="48">
        <v>40791</v>
      </c>
      <c r="H578" s="49">
        <f t="shared" ref="H578:H583" si="36">IF(F578&gt;0,0,"")</f>
        <v>0</v>
      </c>
      <c r="I578" s="50">
        <v>7400</v>
      </c>
      <c r="J578" s="50" t="str">
        <f t="shared" ref="J578:J583" si="37">IF(I578&gt;0,"ATRASADO","")</f>
        <v>ATRASADO</v>
      </c>
      <c r="K578" s="33"/>
      <c r="L578" s="33"/>
    </row>
    <row r="579" spans="1:12" s="34" customFormat="1" ht="18" x14ac:dyDescent="0.25">
      <c r="A579" s="42">
        <v>41886</v>
      </c>
      <c r="B579" s="43">
        <v>1500011744</v>
      </c>
      <c r="C579" s="44" t="s">
        <v>471</v>
      </c>
      <c r="D579" s="45" t="s">
        <v>460</v>
      </c>
      <c r="E579" s="46">
        <v>2221</v>
      </c>
      <c r="F579" s="47">
        <v>7400</v>
      </c>
      <c r="G579" s="48">
        <v>41886</v>
      </c>
      <c r="H579" s="49">
        <f t="shared" si="36"/>
        <v>0</v>
      </c>
      <c r="I579" s="50">
        <v>7400</v>
      </c>
      <c r="J579" s="50" t="str">
        <f t="shared" si="37"/>
        <v>ATRASADO</v>
      </c>
      <c r="K579" s="33"/>
      <c r="L579" s="33"/>
    </row>
    <row r="580" spans="1:12" s="34" customFormat="1" ht="18" x14ac:dyDescent="0.25">
      <c r="A580" s="42">
        <v>42369</v>
      </c>
      <c r="B580" s="43">
        <v>35938</v>
      </c>
      <c r="C580" s="44" t="s">
        <v>471</v>
      </c>
      <c r="D580" s="45" t="s">
        <v>460</v>
      </c>
      <c r="E580" s="46">
        <v>2221</v>
      </c>
      <c r="F580" s="47">
        <v>7400</v>
      </c>
      <c r="G580" s="48">
        <v>42369</v>
      </c>
      <c r="H580" s="49">
        <f t="shared" si="36"/>
        <v>0</v>
      </c>
      <c r="I580" s="50">
        <v>7400</v>
      </c>
      <c r="J580" s="50" t="str">
        <f t="shared" si="37"/>
        <v>ATRASADO</v>
      </c>
      <c r="K580" s="33"/>
      <c r="L580" s="33"/>
    </row>
    <row r="581" spans="1:12" s="34" customFormat="1" ht="18" x14ac:dyDescent="0.25">
      <c r="A581" s="42">
        <v>45295</v>
      </c>
      <c r="B581" s="43" t="s">
        <v>472</v>
      </c>
      <c r="C581" s="44" t="s">
        <v>471</v>
      </c>
      <c r="D581" s="45" t="s">
        <v>460</v>
      </c>
      <c r="E581" s="46">
        <v>2221</v>
      </c>
      <c r="F581" s="47">
        <v>71552.25</v>
      </c>
      <c r="G581" s="48">
        <v>45295</v>
      </c>
      <c r="H581" s="49">
        <f t="shared" si="36"/>
        <v>0</v>
      </c>
      <c r="I581" s="50">
        <v>71552.25</v>
      </c>
      <c r="J581" s="50" t="str">
        <f t="shared" si="37"/>
        <v>ATRASADO</v>
      </c>
      <c r="K581" s="33"/>
      <c r="L581" s="33"/>
    </row>
    <row r="582" spans="1:12" s="34" customFormat="1" ht="18" x14ac:dyDescent="0.25">
      <c r="A582" s="42">
        <v>45444</v>
      </c>
      <c r="B582" s="43" t="s">
        <v>473</v>
      </c>
      <c r="C582" s="44" t="s">
        <v>471</v>
      </c>
      <c r="D582" s="45" t="s">
        <v>460</v>
      </c>
      <c r="E582" s="46">
        <v>2221</v>
      </c>
      <c r="F582" s="47">
        <v>68021.100000000006</v>
      </c>
      <c r="G582" s="48">
        <v>45444</v>
      </c>
      <c r="H582" s="49">
        <f t="shared" si="36"/>
        <v>0</v>
      </c>
      <c r="I582" s="50">
        <v>68021.100000000006</v>
      </c>
      <c r="J582" s="50" t="str">
        <f t="shared" si="37"/>
        <v>ATRASADO</v>
      </c>
      <c r="K582" s="33"/>
      <c r="L582" s="33"/>
    </row>
    <row r="583" spans="1:12" s="34" customFormat="1" ht="18" x14ac:dyDescent="0.25">
      <c r="A583" s="42">
        <v>45474</v>
      </c>
      <c r="B583" s="43" t="s">
        <v>474</v>
      </c>
      <c r="C583" s="44" t="s">
        <v>471</v>
      </c>
      <c r="D583" s="45" t="s">
        <v>460</v>
      </c>
      <c r="E583" s="46">
        <v>2221</v>
      </c>
      <c r="F583" s="47">
        <v>47701.5</v>
      </c>
      <c r="G583" s="48">
        <v>45474</v>
      </c>
      <c r="H583" s="49">
        <f t="shared" si="36"/>
        <v>0</v>
      </c>
      <c r="I583" s="50">
        <v>47701.5</v>
      </c>
      <c r="J583" s="50" t="str">
        <f t="shared" si="37"/>
        <v>ATRASADO</v>
      </c>
      <c r="K583" s="33"/>
      <c r="L583" s="33"/>
    </row>
    <row r="584" spans="1:12" s="34" customFormat="1" ht="18" x14ac:dyDescent="0.25">
      <c r="A584" s="42"/>
      <c r="B584" s="43"/>
      <c r="C584" s="44"/>
      <c r="D584" s="45"/>
      <c r="E584" s="46"/>
      <c r="F584" s="47"/>
      <c r="G584" s="48"/>
      <c r="H584" s="49"/>
      <c r="I584" s="50"/>
      <c r="J584" s="50"/>
      <c r="K584" s="33"/>
      <c r="L584" s="33"/>
    </row>
    <row r="585" spans="1:12" s="34" customFormat="1" ht="18" x14ac:dyDescent="0.25">
      <c r="A585" s="42">
        <v>40422</v>
      </c>
      <c r="B585" s="43" t="s">
        <v>475</v>
      </c>
      <c r="C585" s="44" t="s">
        <v>476</v>
      </c>
      <c r="D585" s="45" t="s">
        <v>460</v>
      </c>
      <c r="E585" s="46">
        <v>2221</v>
      </c>
      <c r="F585" s="47">
        <v>6900</v>
      </c>
      <c r="G585" s="48">
        <v>40422</v>
      </c>
      <c r="H585" s="49">
        <f>IF(F585&gt;0,0,"")</f>
        <v>0</v>
      </c>
      <c r="I585" s="50">
        <v>6900</v>
      </c>
      <c r="J585" s="50" t="str">
        <f>IF(I585&gt;0,"ATRASADO","")</f>
        <v>ATRASADO</v>
      </c>
      <c r="K585" s="33"/>
      <c r="L585" s="33"/>
    </row>
    <row r="586" spans="1:12" s="34" customFormat="1" ht="18" x14ac:dyDescent="0.25">
      <c r="A586" s="42">
        <v>42068</v>
      </c>
      <c r="B586" s="43">
        <v>1500006050</v>
      </c>
      <c r="C586" s="44" t="s">
        <v>476</v>
      </c>
      <c r="D586" s="45" t="s">
        <v>460</v>
      </c>
      <c r="E586" s="46">
        <v>2221</v>
      </c>
      <c r="F586" s="47">
        <v>6900</v>
      </c>
      <c r="G586" s="48">
        <v>42068</v>
      </c>
      <c r="H586" s="49">
        <f>IF(F586&gt;0,0,"")</f>
        <v>0</v>
      </c>
      <c r="I586" s="50">
        <v>6900</v>
      </c>
      <c r="J586" s="50" t="str">
        <f>IF(I586&gt;0,"ATRASADO","")</f>
        <v>ATRASADO</v>
      </c>
      <c r="K586" s="33"/>
      <c r="L586" s="33"/>
    </row>
    <row r="587" spans="1:12" s="34" customFormat="1" ht="18" x14ac:dyDescent="0.25">
      <c r="A587" s="42">
        <v>45295</v>
      </c>
      <c r="B587" s="43" t="s">
        <v>477</v>
      </c>
      <c r="C587" s="44" t="s">
        <v>476</v>
      </c>
      <c r="D587" s="45" t="s">
        <v>460</v>
      </c>
      <c r="E587" s="46">
        <v>2221</v>
      </c>
      <c r="F587" s="47">
        <v>70340.509999999995</v>
      </c>
      <c r="G587" s="48">
        <v>45295</v>
      </c>
      <c r="H587" s="49">
        <f>IF(F587&gt;0,0,"")</f>
        <v>0</v>
      </c>
      <c r="I587" s="50">
        <v>70340.509999999995</v>
      </c>
      <c r="J587" s="50" t="str">
        <f>IF(I587&gt;0,"ATRASADO","")</f>
        <v>ATRASADO</v>
      </c>
      <c r="K587" s="33"/>
      <c r="L587" s="33"/>
    </row>
    <row r="588" spans="1:12" s="34" customFormat="1" ht="18" x14ac:dyDescent="0.25">
      <c r="A588" s="42"/>
      <c r="B588" s="43"/>
      <c r="C588" s="44"/>
      <c r="D588" s="45"/>
      <c r="E588" s="46"/>
      <c r="F588" s="47"/>
      <c r="G588" s="48"/>
      <c r="H588" s="49"/>
      <c r="I588" s="50"/>
      <c r="J588" s="50"/>
      <c r="K588" s="33"/>
      <c r="L588" s="33"/>
    </row>
    <row r="589" spans="1:12" s="34" customFormat="1" ht="18" x14ac:dyDescent="0.25">
      <c r="A589" s="42">
        <v>45538</v>
      </c>
      <c r="B589" s="43" t="s">
        <v>478</v>
      </c>
      <c r="C589" s="44" t="s">
        <v>479</v>
      </c>
      <c r="D589" s="45" t="s">
        <v>460</v>
      </c>
      <c r="E589" s="46">
        <v>2221</v>
      </c>
      <c r="F589" s="47">
        <v>47200</v>
      </c>
      <c r="G589" s="48">
        <v>45538</v>
      </c>
      <c r="H589" s="49">
        <f>IF(F589&gt;0,0,"")</f>
        <v>0</v>
      </c>
      <c r="I589" s="50">
        <v>47200</v>
      </c>
      <c r="J589" s="50" t="str">
        <f>IF(I589&gt;0,"ATRASADO","")</f>
        <v>ATRASADO</v>
      </c>
      <c r="K589" s="33"/>
      <c r="L589" s="33"/>
    </row>
    <row r="590" spans="1:12" s="34" customFormat="1" ht="18" x14ac:dyDescent="0.25">
      <c r="A590" s="42">
        <v>45538</v>
      </c>
      <c r="B590" s="43" t="s">
        <v>480</v>
      </c>
      <c r="C590" s="44" t="s">
        <v>479</v>
      </c>
      <c r="D590" s="45" t="s">
        <v>460</v>
      </c>
      <c r="E590" s="46">
        <v>2221</v>
      </c>
      <c r="F590" s="47">
        <v>47200</v>
      </c>
      <c r="G590" s="48">
        <v>45538</v>
      </c>
      <c r="H590" s="49">
        <f>IF(F590&gt;0,0,"")</f>
        <v>0</v>
      </c>
      <c r="I590" s="50">
        <v>47200</v>
      </c>
      <c r="J590" s="50" t="str">
        <f>IF(I590&gt;0,"ATRASADO","")</f>
        <v>ATRASADO</v>
      </c>
      <c r="K590" s="33"/>
      <c r="L590" s="33"/>
    </row>
    <row r="591" spans="1:12" s="34" customFormat="1" ht="18" x14ac:dyDescent="0.25">
      <c r="A591" s="42"/>
      <c r="B591" s="43"/>
      <c r="C591" s="44"/>
      <c r="D591" s="45"/>
      <c r="E591" s="46"/>
      <c r="F591" s="47"/>
      <c r="G591" s="48"/>
      <c r="H591" s="49"/>
      <c r="I591" s="50"/>
      <c r="J591" s="50"/>
      <c r="K591" s="33"/>
      <c r="L591" s="33"/>
    </row>
    <row r="592" spans="1:12" s="34" customFormat="1" ht="18" x14ac:dyDescent="0.25">
      <c r="A592" s="42" t="s">
        <v>264</v>
      </c>
      <c r="B592" s="43" t="s">
        <v>481</v>
      </c>
      <c r="C592" s="44" t="s">
        <v>482</v>
      </c>
      <c r="D592" s="45" t="s">
        <v>21</v>
      </c>
      <c r="E592" s="46">
        <v>2311</v>
      </c>
      <c r="F592" s="47">
        <v>8478532.8000000007</v>
      </c>
      <c r="G592" s="48" t="s">
        <v>264</v>
      </c>
      <c r="H592" s="49">
        <f t="shared" ref="H592:H597" si="38">IF(F592&gt;0,0,"")</f>
        <v>0</v>
      </c>
      <c r="I592" s="50">
        <v>8478532.8000000007</v>
      </c>
      <c r="J592" s="50" t="str">
        <f>IF(I592&gt;0,"ATRASADO","")</f>
        <v>ATRASADO</v>
      </c>
      <c r="K592" s="33"/>
      <c r="L592" s="33"/>
    </row>
    <row r="593" spans="1:12" s="34" customFormat="1" ht="18" x14ac:dyDescent="0.25">
      <c r="A593" s="42"/>
      <c r="B593" s="43"/>
      <c r="C593" s="44"/>
      <c r="D593" s="45"/>
      <c r="E593" s="46"/>
      <c r="F593" s="47"/>
      <c r="G593" s="48"/>
      <c r="H593" s="49" t="str">
        <f t="shared" si="38"/>
        <v/>
      </c>
      <c r="I593" s="50">
        <v>0</v>
      </c>
      <c r="J593" s="50"/>
      <c r="K593" s="33"/>
      <c r="L593" s="33"/>
    </row>
    <row r="594" spans="1:12" s="34" customFormat="1" ht="18" x14ac:dyDescent="0.25">
      <c r="A594" s="42">
        <v>45078</v>
      </c>
      <c r="B594" s="43" t="s">
        <v>483</v>
      </c>
      <c r="C594" s="44" t="s">
        <v>484</v>
      </c>
      <c r="D594" s="45" t="s">
        <v>485</v>
      </c>
      <c r="E594" s="46">
        <v>2251</v>
      </c>
      <c r="F594" s="47">
        <v>547502.30000000005</v>
      </c>
      <c r="G594" s="48">
        <v>45078</v>
      </c>
      <c r="H594" s="49">
        <f t="shared" si="38"/>
        <v>0</v>
      </c>
      <c r="I594" s="50">
        <v>547502.30000000005</v>
      </c>
      <c r="J594" s="50" t="str">
        <f>IF(I594&gt;0,"ATRASADO","")</f>
        <v>ATRASADO</v>
      </c>
      <c r="K594" s="33"/>
      <c r="L594" s="33"/>
    </row>
    <row r="595" spans="1:12" s="34" customFormat="1" ht="18" x14ac:dyDescent="0.25">
      <c r="A595" s="42" t="s">
        <v>486</v>
      </c>
      <c r="B595" s="43" t="s">
        <v>215</v>
      </c>
      <c r="C595" s="44" t="s">
        <v>484</v>
      </c>
      <c r="D595" s="45" t="s">
        <v>24</v>
      </c>
      <c r="E595" s="46">
        <v>2286</v>
      </c>
      <c r="F595" s="47">
        <v>220530.2</v>
      </c>
      <c r="G595" s="48" t="s">
        <v>486</v>
      </c>
      <c r="H595" s="49">
        <f t="shared" si="38"/>
        <v>0</v>
      </c>
      <c r="I595" s="50">
        <v>220530.2</v>
      </c>
      <c r="J595" s="50" t="str">
        <f>IF(I595&gt;0,"ATRASADO","")</f>
        <v>ATRASADO</v>
      </c>
      <c r="K595" s="33"/>
      <c r="L595" s="33"/>
    </row>
    <row r="596" spans="1:12" s="34" customFormat="1" ht="18" x14ac:dyDescent="0.25">
      <c r="A596" s="42">
        <v>45323</v>
      </c>
      <c r="B596" s="43" t="s">
        <v>204</v>
      </c>
      <c r="C596" s="44" t="s">
        <v>484</v>
      </c>
      <c r="D596" s="45" t="s">
        <v>222</v>
      </c>
      <c r="E596" s="46">
        <v>2611</v>
      </c>
      <c r="F596" s="47">
        <v>159300</v>
      </c>
      <c r="G596" s="48">
        <v>45323</v>
      </c>
      <c r="H596" s="49">
        <f t="shared" si="38"/>
        <v>0</v>
      </c>
      <c r="I596" s="50">
        <v>159300</v>
      </c>
      <c r="J596" s="50" t="str">
        <f>IF(I596&gt;0,"ATRASADO","")</f>
        <v>ATRASADO</v>
      </c>
      <c r="K596" s="33"/>
      <c r="L596" s="33"/>
    </row>
    <row r="597" spans="1:12" s="34" customFormat="1" ht="18" x14ac:dyDescent="0.25">
      <c r="A597" s="42">
        <v>45363</v>
      </c>
      <c r="B597" s="43" t="s">
        <v>209</v>
      </c>
      <c r="C597" s="44" t="s">
        <v>484</v>
      </c>
      <c r="D597" s="45" t="s">
        <v>222</v>
      </c>
      <c r="E597" s="46">
        <v>2611</v>
      </c>
      <c r="F597" s="47">
        <v>233994</v>
      </c>
      <c r="G597" s="48">
        <v>45363</v>
      </c>
      <c r="H597" s="49">
        <f t="shared" si="38"/>
        <v>0</v>
      </c>
      <c r="I597" s="50">
        <v>233994</v>
      </c>
      <c r="J597" s="50" t="str">
        <f>IF(I597&gt;0,"ATRASADO","")</f>
        <v>ATRASADO</v>
      </c>
      <c r="K597" s="33"/>
      <c r="L597" s="33"/>
    </row>
    <row r="598" spans="1:12" s="34" customFormat="1" ht="18" x14ac:dyDescent="0.25">
      <c r="A598" s="42"/>
      <c r="B598" s="43"/>
      <c r="C598" s="44"/>
      <c r="D598" s="45"/>
      <c r="E598" s="46"/>
      <c r="F598" s="47"/>
      <c r="G598" s="48"/>
      <c r="H598" s="49"/>
      <c r="I598" s="50"/>
      <c r="J598" s="50"/>
      <c r="K598" s="33"/>
      <c r="L598" s="33"/>
    </row>
    <row r="599" spans="1:12" s="34" customFormat="1" ht="18" x14ac:dyDescent="0.25">
      <c r="A599" s="42">
        <v>46113</v>
      </c>
      <c r="B599" s="43" t="s">
        <v>1006</v>
      </c>
      <c r="C599" s="44" t="s">
        <v>1341</v>
      </c>
      <c r="D599" s="45" t="s">
        <v>21</v>
      </c>
      <c r="E599" s="46">
        <v>2311</v>
      </c>
      <c r="F599" s="47">
        <v>5179944</v>
      </c>
      <c r="G599" s="48">
        <v>46113</v>
      </c>
      <c r="H599" s="49">
        <v>0</v>
      </c>
      <c r="I599" s="50">
        <v>5179944</v>
      </c>
      <c r="J599" s="50" t="s">
        <v>25</v>
      </c>
      <c r="K599" s="33"/>
      <c r="L599" s="33"/>
    </row>
    <row r="600" spans="1:12" s="34" customFormat="1" ht="18" x14ac:dyDescent="0.25">
      <c r="A600" s="42"/>
      <c r="B600" s="43"/>
      <c r="C600" s="44"/>
      <c r="D600" s="45"/>
      <c r="E600" s="46"/>
      <c r="F600" s="47"/>
      <c r="G600" s="48"/>
      <c r="H600" s="49"/>
      <c r="I600" s="50"/>
      <c r="J600" s="50"/>
      <c r="K600" s="33"/>
      <c r="L600" s="33"/>
    </row>
    <row r="601" spans="1:12" s="34" customFormat="1" ht="18" x14ac:dyDescent="0.25">
      <c r="A601" s="42">
        <v>45505</v>
      </c>
      <c r="B601" s="43" t="s">
        <v>487</v>
      </c>
      <c r="C601" s="44" t="s">
        <v>488</v>
      </c>
      <c r="D601" s="45" t="s">
        <v>460</v>
      </c>
      <c r="E601" s="46">
        <v>2221</v>
      </c>
      <c r="F601" s="47">
        <v>23600</v>
      </c>
      <c r="G601" s="48">
        <v>45505</v>
      </c>
      <c r="H601" s="49">
        <f>IF(F601&gt;0,0,"")</f>
        <v>0</v>
      </c>
      <c r="I601" s="50">
        <v>23600</v>
      </c>
      <c r="J601" s="50" t="str">
        <f>IF(I601&gt;0,"ATRASADO","")</f>
        <v>ATRASADO</v>
      </c>
      <c r="K601" s="33"/>
      <c r="L601" s="33"/>
    </row>
    <row r="602" spans="1:12" s="34" customFormat="1" ht="18" x14ac:dyDescent="0.25">
      <c r="A602" s="42">
        <v>45505</v>
      </c>
      <c r="B602" s="43" t="s">
        <v>489</v>
      </c>
      <c r="C602" s="44" t="s">
        <v>488</v>
      </c>
      <c r="D602" s="45" t="s">
        <v>460</v>
      </c>
      <c r="E602" s="46">
        <v>2221</v>
      </c>
      <c r="F602" s="47">
        <v>23600</v>
      </c>
      <c r="G602" s="48">
        <v>45505</v>
      </c>
      <c r="H602" s="49">
        <f>IF(F602&gt;0,0,"")</f>
        <v>0</v>
      </c>
      <c r="I602" s="50">
        <v>23600</v>
      </c>
      <c r="J602" s="50" t="str">
        <f>IF(I602&gt;0,"ATRASADO","")</f>
        <v>ATRASADO</v>
      </c>
      <c r="K602" s="33"/>
      <c r="L602" s="33"/>
    </row>
    <row r="603" spans="1:12" s="34" customFormat="1" ht="18" x14ac:dyDescent="0.25">
      <c r="A603" s="42"/>
      <c r="B603" s="43"/>
      <c r="C603" s="44"/>
      <c r="D603" s="45"/>
      <c r="E603" s="46"/>
      <c r="F603" s="47"/>
      <c r="G603" s="48"/>
      <c r="H603" s="49"/>
      <c r="I603" s="50"/>
      <c r="J603" s="50"/>
      <c r="K603" s="33"/>
      <c r="L603" s="33"/>
    </row>
    <row r="604" spans="1:12" s="34" customFormat="1" ht="18" x14ac:dyDescent="0.25">
      <c r="A604" s="42">
        <v>40754</v>
      </c>
      <c r="B604" s="43" t="s">
        <v>490</v>
      </c>
      <c r="C604" s="44" t="s">
        <v>491</v>
      </c>
      <c r="D604" s="45" t="s">
        <v>492</v>
      </c>
      <c r="E604" s="46">
        <v>2287</v>
      </c>
      <c r="F604" s="47">
        <v>30000</v>
      </c>
      <c r="G604" s="48">
        <v>40754</v>
      </c>
      <c r="H604" s="49">
        <f>IF(F604&gt;0,0,"")</f>
        <v>0</v>
      </c>
      <c r="I604" s="50">
        <v>30000</v>
      </c>
      <c r="J604" s="50" t="str">
        <f>IF(I604&gt;0,"ATRASADO","")</f>
        <v>ATRASADO</v>
      </c>
      <c r="K604" s="33"/>
      <c r="L604" s="33"/>
    </row>
    <row r="605" spans="1:12" s="34" customFormat="1" ht="18" x14ac:dyDescent="0.25">
      <c r="A605" s="42"/>
      <c r="B605" s="43"/>
      <c r="C605" s="44"/>
      <c r="D605" s="45"/>
      <c r="E605" s="46"/>
      <c r="F605" s="47"/>
      <c r="G605" s="48"/>
      <c r="H605" s="49"/>
      <c r="I605" s="50"/>
      <c r="J605" s="50"/>
      <c r="K605" s="33"/>
      <c r="L605" s="33"/>
    </row>
    <row r="606" spans="1:12" s="34" customFormat="1" ht="18" x14ac:dyDescent="0.25">
      <c r="A606" s="42">
        <v>40359</v>
      </c>
      <c r="B606" s="43" t="s">
        <v>35</v>
      </c>
      <c r="C606" s="44" t="s">
        <v>493</v>
      </c>
      <c r="D606" s="45" t="s">
        <v>33</v>
      </c>
      <c r="E606" s="46">
        <v>2254</v>
      </c>
      <c r="F606" s="47">
        <v>48400</v>
      </c>
      <c r="G606" s="48">
        <v>40359</v>
      </c>
      <c r="H606" s="49">
        <f>IF(F606&gt;0,0,"")</f>
        <v>0</v>
      </c>
      <c r="I606" s="50">
        <v>48400</v>
      </c>
      <c r="J606" s="50" t="str">
        <f>IF(I606&gt;0,"ATRASADO","")</f>
        <v>ATRASADO</v>
      </c>
      <c r="K606" s="33"/>
      <c r="L606" s="33"/>
    </row>
    <row r="607" spans="1:12" s="34" customFormat="1" ht="18" x14ac:dyDescent="0.25">
      <c r="A607" s="42">
        <v>40390</v>
      </c>
      <c r="B607" s="43" t="s">
        <v>36</v>
      </c>
      <c r="C607" s="44" t="s">
        <v>493</v>
      </c>
      <c r="D607" s="45" t="s">
        <v>33</v>
      </c>
      <c r="E607" s="46">
        <v>2254</v>
      </c>
      <c r="F607" s="47">
        <v>17600</v>
      </c>
      <c r="G607" s="48">
        <v>40390</v>
      </c>
      <c r="H607" s="49">
        <f>IF(F607&gt;0,0,"")</f>
        <v>0</v>
      </c>
      <c r="I607" s="50">
        <v>17600</v>
      </c>
      <c r="J607" s="50" t="str">
        <f>IF(I607&gt;0,"ATRASADO","")</f>
        <v>ATRASADO</v>
      </c>
      <c r="K607" s="33"/>
      <c r="L607" s="33"/>
    </row>
    <row r="608" spans="1:12" s="34" customFormat="1" ht="18" x14ac:dyDescent="0.25">
      <c r="A608" s="42"/>
      <c r="B608" s="43"/>
      <c r="C608" s="44"/>
      <c r="D608" s="45"/>
      <c r="E608" s="46"/>
      <c r="F608" s="47"/>
      <c r="G608" s="48"/>
      <c r="H608" s="49"/>
      <c r="I608" s="50"/>
      <c r="J608" s="50"/>
      <c r="K608" s="33"/>
      <c r="L608" s="33"/>
    </row>
    <row r="609" spans="1:12" s="34" customFormat="1" ht="18" x14ac:dyDescent="0.25">
      <c r="A609" s="42">
        <v>41744</v>
      </c>
      <c r="B609" s="43">
        <v>15000000051</v>
      </c>
      <c r="C609" s="44" t="s">
        <v>494</v>
      </c>
      <c r="D609" s="45" t="s">
        <v>495</v>
      </c>
      <c r="E609" s="46">
        <v>2286</v>
      </c>
      <c r="F609" s="47">
        <v>73183.600000000006</v>
      </c>
      <c r="G609" s="48">
        <v>41744</v>
      </c>
      <c r="H609" s="49">
        <f>IF(F609&gt;0,0,"")</f>
        <v>0</v>
      </c>
      <c r="I609" s="50">
        <v>73183.600000000006</v>
      </c>
      <c r="J609" s="50" t="str">
        <f>IF(I609&gt;0,"ATRASADO","")</f>
        <v>ATRASADO</v>
      </c>
      <c r="K609" s="33"/>
      <c r="L609" s="33"/>
    </row>
    <row r="610" spans="1:12" s="34" customFormat="1" ht="18" x14ac:dyDescent="0.25">
      <c r="A610" s="42">
        <v>41820</v>
      </c>
      <c r="B610" s="43">
        <v>1500001125</v>
      </c>
      <c r="C610" s="44" t="s">
        <v>494</v>
      </c>
      <c r="D610" s="45" t="s">
        <v>495</v>
      </c>
      <c r="E610" s="46">
        <v>2286</v>
      </c>
      <c r="F610" s="47">
        <v>44273.599999999999</v>
      </c>
      <c r="G610" s="48">
        <v>41820</v>
      </c>
      <c r="H610" s="49">
        <f>IF(F610&gt;0,0,"")</f>
        <v>0</v>
      </c>
      <c r="I610" s="50">
        <v>44273.599999999999</v>
      </c>
      <c r="J610" s="50" t="str">
        <f>IF(I610&gt;0,"ATRASADO","")</f>
        <v>ATRASADO</v>
      </c>
      <c r="K610" s="33"/>
      <c r="L610" s="33"/>
    </row>
    <row r="611" spans="1:12" s="34" customFormat="1" ht="18" x14ac:dyDescent="0.25">
      <c r="A611" s="42"/>
      <c r="B611" s="43"/>
      <c r="C611" s="44"/>
      <c r="D611" s="45"/>
      <c r="E611" s="46"/>
      <c r="F611" s="47"/>
      <c r="G611" s="48"/>
      <c r="H611" s="49"/>
      <c r="I611" s="50"/>
      <c r="J611" s="50"/>
      <c r="K611" s="33"/>
      <c r="L611" s="33"/>
    </row>
    <row r="612" spans="1:12" s="34" customFormat="1" ht="18" x14ac:dyDescent="0.25">
      <c r="A612" s="42">
        <v>38668</v>
      </c>
      <c r="B612" s="43">
        <v>236706</v>
      </c>
      <c r="C612" s="44" t="s">
        <v>496</v>
      </c>
      <c r="D612" s="45" t="s">
        <v>47</v>
      </c>
      <c r="E612" s="46">
        <v>2311</v>
      </c>
      <c r="F612" s="47">
        <v>897741.4</v>
      </c>
      <c r="G612" s="48">
        <v>38668</v>
      </c>
      <c r="H612" s="49">
        <f>IF(F612&gt;0,0,"")</f>
        <v>0</v>
      </c>
      <c r="I612" s="50">
        <v>897741.4</v>
      </c>
      <c r="J612" s="50" t="str">
        <f>IF(I612&gt;0,"ATRASADO","")</f>
        <v>ATRASADO</v>
      </c>
      <c r="K612" s="33"/>
      <c r="L612" s="33"/>
    </row>
    <row r="613" spans="1:12" s="34" customFormat="1" ht="18" x14ac:dyDescent="0.25">
      <c r="A613" s="42">
        <v>38674</v>
      </c>
      <c r="B613" s="43">
        <v>236970</v>
      </c>
      <c r="C613" s="44" t="s">
        <v>496</v>
      </c>
      <c r="D613" s="45" t="s">
        <v>47</v>
      </c>
      <c r="E613" s="46">
        <v>2311</v>
      </c>
      <c r="F613" s="47">
        <v>418841.2</v>
      </c>
      <c r="G613" s="48">
        <v>38674</v>
      </c>
      <c r="H613" s="49">
        <f>IF(F613&gt;0,0,"")</f>
        <v>0</v>
      </c>
      <c r="I613" s="50">
        <v>418841.2</v>
      </c>
      <c r="J613" s="50" t="str">
        <f>IF(I613&gt;0,"ATRASADO","")</f>
        <v>ATRASADO</v>
      </c>
      <c r="K613" s="33"/>
      <c r="L613" s="33"/>
    </row>
    <row r="614" spans="1:12" s="34" customFormat="1" ht="18" x14ac:dyDescent="0.25">
      <c r="A614" s="42"/>
      <c r="B614" s="43"/>
      <c r="C614" s="44"/>
      <c r="D614" s="45"/>
      <c r="E614" s="46"/>
      <c r="F614" s="47"/>
      <c r="G614" s="48"/>
      <c r="H614" s="49"/>
      <c r="I614" s="50"/>
      <c r="J614" s="50"/>
      <c r="K614" s="33"/>
      <c r="L614" s="33"/>
    </row>
    <row r="615" spans="1:12" s="34" customFormat="1" ht="18" x14ac:dyDescent="0.25">
      <c r="A615" s="42">
        <v>40247</v>
      </c>
      <c r="B615" s="43" t="s">
        <v>497</v>
      </c>
      <c r="C615" s="44" t="s">
        <v>498</v>
      </c>
      <c r="D615" s="45" t="s">
        <v>96</v>
      </c>
      <c r="E615" s="46">
        <v>2221</v>
      </c>
      <c r="F615" s="47">
        <v>23200</v>
      </c>
      <c r="G615" s="48">
        <v>40280</v>
      </c>
      <c r="H615" s="49">
        <f t="shared" ref="H615:H620" si="39">IF(F615&gt;0,0,"")</f>
        <v>0</v>
      </c>
      <c r="I615" s="50">
        <v>23200</v>
      </c>
      <c r="J615" s="50" t="str">
        <f t="shared" ref="J615:J620" si="40">IF(I615&gt;0,"ATRASADO","")</f>
        <v>ATRASADO</v>
      </c>
      <c r="K615" s="33"/>
      <c r="L615" s="33"/>
    </row>
    <row r="616" spans="1:12" s="34" customFormat="1" ht="18" x14ac:dyDescent="0.25">
      <c r="A616" s="42">
        <v>40280</v>
      </c>
      <c r="B616" s="43" t="s">
        <v>499</v>
      </c>
      <c r="C616" s="44" t="s">
        <v>498</v>
      </c>
      <c r="D616" s="45" t="s">
        <v>96</v>
      </c>
      <c r="E616" s="46">
        <v>2221</v>
      </c>
      <c r="F616" s="47">
        <v>23200</v>
      </c>
      <c r="G616" s="48">
        <v>40280</v>
      </c>
      <c r="H616" s="49">
        <f t="shared" si="39"/>
        <v>0</v>
      </c>
      <c r="I616" s="50">
        <v>23200</v>
      </c>
      <c r="J616" s="50" t="str">
        <f t="shared" si="40"/>
        <v>ATRASADO</v>
      </c>
      <c r="K616" s="33"/>
      <c r="L616" s="33"/>
    </row>
    <row r="617" spans="1:12" s="34" customFormat="1" ht="18" x14ac:dyDescent="0.25">
      <c r="A617" s="42">
        <v>40310</v>
      </c>
      <c r="B617" s="43" t="s">
        <v>500</v>
      </c>
      <c r="C617" s="44" t="s">
        <v>498</v>
      </c>
      <c r="D617" s="45" t="s">
        <v>96</v>
      </c>
      <c r="E617" s="46">
        <v>2221</v>
      </c>
      <c r="F617" s="47">
        <v>23200</v>
      </c>
      <c r="G617" s="48">
        <v>40310</v>
      </c>
      <c r="H617" s="49">
        <f t="shared" si="39"/>
        <v>0</v>
      </c>
      <c r="I617" s="50">
        <v>23200</v>
      </c>
      <c r="J617" s="50" t="str">
        <f t="shared" si="40"/>
        <v>ATRASADO</v>
      </c>
      <c r="K617" s="33"/>
      <c r="L617" s="33"/>
    </row>
    <row r="618" spans="1:12" s="34" customFormat="1" ht="18" x14ac:dyDescent="0.25">
      <c r="A618" s="42">
        <v>40343</v>
      </c>
      <c r="B618" s="43" t="s">
        <v>501</v>
      </c>
      <c r="C618" s="44" t="s">
        <v>498</v>
      </c>
      <c r="D618" s="45" t="s">
        <v>96</v>
      </c>
      <c r="E618" s="46">
        <v>2221</v>
      </c>
      <c r="F618" s="47">
        <v>23200</v>
      </c>
      <c r="G618" s="48">
        <v>40343</v>
      </c>
      <c r="H618" s="49">
        <f t="shared" si="39"/>
        <v>0</v>
      </c>
      <c r="I618" s="50">
        <v>23200</v>
      </c>
      <c r="J618" s="50" t="str">
        <f t="shared" si="40"/>
        <v>ATRASADO</v>
      </c>
      <c r="K618" s="33"/>
      <c r="L618" s="33"/>
    </row>
    <row r="619" spans="1:12" s="34" customFormat="1" ht="18" x14ac:dyDescent="0.25">
      <c r="A619" s="42">
        <v>40379</v>
      </c>
      <c r="B619" s="43" t="s">
        <v>502</v>
      </c>
      <c r="C619" s="44" t="s">
        <v>498</v>
      </c>
      <c r="D619" s="45" t="s">
        <v>96</v>
      </c>
      <c r="E619" s="46">
        <v>2221</v>
      </c>
      <c r="F619" s="47">
        <v>23200</v>
      </c>
      <c r="G619" s="48">
        <v>40379</v>
      </c>
      <c r="H619" s="49">
        <f t="shared" si="39"/>
        <v>0</v>
      </c>
      <c r="I619" s="50">
        <v>23200</v>
      </c>
      <c r="J619" s="50" t="str">
        <f t="shared" si="40"/>
        <v>ATRASADO</v>
      </c>
      <c r="K619" s="33"/>
      <c r="L619" s="33"/>
    </row>
    <row r="620" spans="1:12" s="34" customFormat="1" ht="18" x14ac:dyDescent="0.25">
      <c r="A620" s="42">
        <v>40403</v>
      </c>
      <c r="B620" s="43" t="s">
        <v>503</v>
      </c>
      <c r="C620" s="44" t="s">
        <v>498</v>
      </c>
      <c r="D620" s="45" t="s">
        <v>96</v>
      </c>
      <c r="E620" s="46">
        <v>2221</v>
      </c>
      <c r="F620" s="47">
        <v>23200</v>
      </c>
      <c r="G620" s="48">
        <v>40403</v>
      </c>
      <c r="H620" s="49">
        <f t="shared" si="39"/>
        <v>0</v>
      </c>
      <c r="I620" s="50">
        <v>23200</v>
      </c>
      <c r="J620" s="50" t="str">
        <f t="shared" si="40"/>
        <v>ATRASADO</v>
      </c>
      <c r="K620" s="33"/>
      <c r="L620" s="33"/>
    </row>
    <row r="621" spans="1:12" s="34" customFormat="1" ht="18" x14ac:dyDescent="0.25">
      <c r="A621" s="42"/>
      <c r="B621" s="43"/>
      <c r="C621" s="44"/>
      <c r="D621" s="45"/>
      <c r="E621" s="46"/>
      <c r="F621" s="47"/>
      <c r="G621" s="48"/>
      <c r="H621" s="49"/>
      <c r="I621" s="50"/>
      <c r="J621" s="50"/>
      <c r="K621" s="33"/>
      <c r="L621" s="33"/>
    </row>
    <row r="622" spans="1:12" s="34" customFormat="1" ht="18" x14ac:dyDescent="0.25">
      <c r="A622" s="42">
        <v>45658</v>
      </c>
      <c r="B622" s="43" t="s">
        <v>374</v>
      </c>
      <c r="C622" s="44" t="s">
        <v>504</v>
      </c>
      <c r="D622" s="45" t="s">
        <v>460</v>
      </c>
      <c r="E622" s="46">
        <v>2221</v>
      </c>
      <c r="F622" s="47">
        <v>490000</v>
      </c>
      <c r="G622" s="48">
        <v>45658</v>
      </c>
      <c r="H622" s="49">
        <f>IF(F622&gt;0,0,"")</f>
        <v>0</v>
      </c>
      <c r="I622" s="50">
        <v>490000</v>
      </c>
      <c r="J622" s="50" t="str">
        <f>IF(I622&gt;0,"ATRASADO","")</f>
        <v>ATRASADO</v>
      </c>
      <c r="K622" s="33"/>
      <c r="L622" s="33"/>
    </row>
    <row r="623" spans="1:12" s="34" customFormat="1" ht="18" x14ac:dyDescent="0.25">
      <c r="A623" s="42"/>
      <c r="B623" s="43"/>
      <c r="C623" s="44"/>
      <c r="D623" s="45"/>
      <c r="E623" s="46"/>
      <c r="F623" s="47"/>
      <c r="G623" s="48"/>
      <c r="H623" s="49"/>
      <c r="I623" s="50"/>
      <c r="J623" s="50"/>
      <c r="K623" s="33"/>
      <c r="L623" s="33"/>
    </row>
    <row r="624" spans="1:12" s="34" customFormat="1" ht="18" x14ac:dyDescent="0.25">
      <c r="A624" s="42">
        <v>44805</v>
      </c>
      <c r="B624" s="43" t="s">
        <v>191</v>
      </c>
      <c r="C624" s="44" t="s">
        <v>505</v>
      </c>
      <c r="D624" s="45" t="s">
        <v>21</v>
      </c>
      <c r="E624" s="46">
        <v>2311</v>
      </c>
      <c r="F624" s="47">
        <v>522000</v>
      </c>
      <c r="G624" s="48">
        <v>44805</v>
      </c>
      <c r="H624" s="49">
        <f>IF(F624&gt;0,0,"")</f>
        <v>0</v>
      </c>
      <c r="I624" s="50">
        <v>522000</v>
      </c>
      <c r="J624" s="50" t="str">
        <f>IF(I624&gt;0,"ATRASADO","")</f>
        <v>ATRASADO</v>
      </c>
      <c r="K624" s="33"/>
      <c r="L624" s="33"/>
    </row>
    <row r="625" spans="1:12" s="34" customFormat="1" ht="18" x14ac:dyDescent="0.25">
      <c r="A625" s="42"/>
      <c r="B625" s="43"/>
      <c r="C625" s="44"/>
      <c r="D625" s="45"/>
      <c r="E625" s="46"/>
      <c r="F625" s="47"/>
      <c r="G625" s="48"/>
      <c r="H625" s="49"/>
      <c r="I625" s="50"/>
      <c r="J625" s="50"/>
      <c r="K625" s="33"/>
      <c r="L625" s="33"/>
    </row>
    <row r="626" spans="1:12" s="34" customFormat="1" ht="18" x14ac:dyDescent="0.25">
      <c r="A626" s="42">
        <v>39962</v>
      </c>
      <c r="B626" s="43" t="s">
        <v>506</v>
      </c>
      <c r="C626" s="44" t="s">
        <v>507</v>
      </c>
      <c r="D626" s="45" t="s">
        <v>172</v>
      </c>
      <c r="E626" s="46">
        <v>2251</v>
      </c>
      <c r="F626" s="47">
        <v>11700</v>
      </c>
      <c r="G626" s="48">
        <v>39962</v>
      </c>
      <c r="H626" s="49">
        <f>IF(F626&gt;0,0,"")</f>
        <v>0</v>
      </c>
      <c r="I626" s="50">
        <v>11700</v>
      </c>
      <c r="J626" s="50" t="str">
        <f>IF(I626&gt;0,"ATRASADO","")</f>
        <v>ATRASADO</v>
      </c>
      <c r="K626" s="33"/>
      <c r="L626" s="33"/>
    </row>
    <row r="627" spans="1:12" s="34" customFormat="1" ht="18" x14ac:dyDescent="0.25">
      <c r="A627" s="42"/>
      <c r="B627" s="43"/>
      <c r="C627" s="44"/>
      <c r="D627" s="45"/>
      <c r="E627" s="46"/>
      <c r="F627" s="47"/>
      <c r="G627" s="48"/>
      <c r="H627" s="49"/>
      <c r="I627" s="50"/>
      <c r="J627" s="50"/>
      <c r="K627" s="33"/>
      <c r="L627" s="33"/>
    </row>
    <row r="628" spans="1:12" s="34" customFormat="1" ht="18" x14ac:dyDescent="0.25">
      <c r="A628" s="42">
        <v>40438</v>
      </c>
      <c r="B628" s="43" t="s">
        <v>508</v>
      </c>
      <c r="C628" s="44" t="s">
        <v>509</v>
      </c>
      <c r="D628" s="45" t="s">
        <v>47</v>
      </c>
      <c r="E628" s="46">
        <v>2311</v>
      </c>
      <c r="F628" s="47">
        <v>25269.200000000001</v>
      </c>
      <c r="G628" s="48">
        <v>40438</v>
      </c>
      <c r="H628" s="49">
        <f>IF(F628&gt;0,0,"")</f>
        <v>0</v>
      </c>
      <c r="I628" s="50">
        <v>25269.200000000001</v>
      </c>
      <c r="J628" s="50" t="str">
        <f>IF(I628&gt;0,"ATRASADO","")</f>
        <v>ATRASADO</v>
      </c>
      <c r="K628" s="33"/>
      <c r="L628" s="33"/>
    </row>
    <row r="629" spans="1:12" s="34" customFormat="1" ht="18" x14ac:dyDescent="0.25">
      <c r="A629" s="42">
        <v>40441</v>
      </c>
      <c r="B629" s="43" t="s">
        <v>510</v>
      </c>
      <c r="C629" s="44" t="s">
        <v>509</v>
      </c>
      <c r="D629" s="45" t="s">
        <v>47</v>
      </c>
      <c r="E629" s="46">
        <v>2311</v>
      </c>
      <c r="F629" s="47">
        <v>283904.2</v>
      </c>
      <c r="G629" s="48">
        <v>40441</v>
      </c>
      <c r="H629" s="49">
        <f>IF(F629&gt;0,0,"")</f>
        <v>0</v>
      </c>
      <c r="I629" s="50">
        <v>283904.2</v>
      </c>
      <c r="J629" s="50" t="str">
        <f>IF(I629&gt;0,"ATRASADO","")</f>
        <v>ATRASADO</v>
      </c>
      <c r="K629" s="33"/>
      <c r="L629" s="33"/>
    </row>
    <row r="630" spans="1:12" s="34" customFormat="1" ht="18" x14ac:dyDescent="0.25">
      <c r="A630" s="42"/>
      <c r="B630" s="43"/>
      <c r="C630" s="44"/>
      <c r="D630" s="45"/>
      <c r="E630" s="46"/>
      <c r="F630" s="47"/>
      <c r="G630" s="48"/>
      <c r="H630" s="49"/>
      <c r="I630" s="50"/>
      <c r="J630" s="50"/>
      <c r="K630" s="33"/>
      <c r="L630" s="33"/>
    </row>
    <row r="631" spans="1:12" s="34" customFormat="1" ht="18" x14ac:dyDescent="0.25">
      <c r="A631" s="42">
        <v>40269</v>
      </c>
      <c r="B631" s="43" t="s">
        <v>511</v>
      </c>
      <c r="C631" s="44" t="s">
        <v>512</v>
      </c>
      <c r="D631" s="45" t="s">
        <v>96</v>
      </c>
      <c r="E631" s="46">
        <v>2221</v>
      </c>
      <c r="F631" s="47">
        <v>290000</v>
      </c>
      <c r="G631" s="48">
        <v>40210</v>
      </c>
      <c r="H631" s="49">
        <f>IF(F631&gt;0,0,"")</f>
        <v>0</v>
      </c>
      <c r="I631" s="50">
        <v>290000</v>
      </c>
      <c r="J631" s="50" t="str">
        <f>IF(I631&gt;0,"ATRASADO","")</f>
        <v>ATRASADO</v>
      </c>
      <c r="K631" s="33"/>
      <c r="L631" s="33"/>
    </row>
    <row r="632" spans="1:12" s="34" customFormat="1" ht="18" x14ac:dyDescent="0.25">
      <c r="A632" s="42">
        <v>40274</v>
      </c>
      <c r="B632" s="43" t="s">
        <v>513</v>
      </c>
      <c r="C632" s="44" t="s">
        <v>512</v>
      </c>
      <c r="D632" s="45" t="s">
        <v>96</v>
      </c>
      <c r="E632" s="46">
        <v>2221</v>
      </c>
      <c r="F632" s="47">
        <v>145000</v>
      </c>
      <c r="G632" s="48">
        <v>40240</v>
      </c>
      <c r="H632" s="49">
        <f>IF(F632&gt;0,0,"")</f>
        <v>0</v>
      </c>
      <c r="I632" s="50">
        <v>145000</v>
      </c>
      <c r="J632" s="50" t="str">
        <f>IF(I632&gt;0,"ATRASADO","")</f>
        <v>ATRASADO</v>
      </c>
      <c r="K632" s="33"/>
      <c r="L632" s="33"/>
    </row>
    <row r="633" spans="1:12" s="34" customFormat="1" ht="18" x14ac:dyDescent="0.25">
      <c r="A633" s="42">
        <v>40331</v>
      </c>
      <c r="B633" s="43" t="s">
        <v>514</v>
      </c>
      <c r="C633" s="44" t="s">
        <v>512</v>
      </c>
      <c r="D633" s="45" t="s">
        <v>96</v>
      </c>
      <c r="E633" s="46">
        <v>2221</v>
      </c>
      <c r="F633" s="47">
        <v>145000</v>
      </c>
      <c r="G633" s="48">
        <v>40331</v>
      </c>
      <c r="H633" s="49">
        <f>IF(F633&gt;0,0,"")</f>
        <v>0</v>
      </c>
      <c r="I633" s="50">
        <v>145000</v>
      </c>
      <c r="J633" s="50" t="str">
        <f>IF(I633&gt;0,"ATRASADO","")</f>
        <v>ATRASADO</v>
      </c>
      <c r="K633" s="33"/>
      <c r="L633" s="33"/>
    </row>
    <row r="634" spans="1:12" s="34" customFormat="1" ht="18" x14ac:dyDescent="0.25">
      <c r="A634" s="42"/>
      <c r="B634" s="43"/>
      <c r="C634" s="44"/>
      <c r="D634" s="45"/>
      <c r="E634" s="46"/>
      <c r="F634" s="47"/>
      <c r="G634" s="48"/>
      <c r="H634" s="49"/>
      <c r="I634" s="50"/>
      <c r="J634" s="50"/>
      <c r="K634" s="33"/>
      <c r="L634" s="33"/>
    </row>
    <row r="635" spans="1:12" s="34" customFormat="1" ht="18" x14ac:dyDescent="0.25">
      <c r="A635" s="42">
        <v>46104</v>
      </c>
      <c r="B635" s="43" t="s">
        <v>515</v>
      </c>
      <c r="C635" s="44" t="s">
        <v>516</v>
      </c>
      <c r="D635" s="45" t="s">
        <v>96</v>
      </c>
      <c r="E635" s="46">
        <v>2221</v>
      </c>
      <c r="F635" s="47">
        <v>362968</v>
      </c>
      <c r="G635" s="48">
        <v>46104</v>
      </c>
      <c r="H635" s="49">
        <v>0</v>
      </c>
      <c r="I635" s="50">
        <v>362968</v>
      </c>
      <c r="J635" s="50" t="s">
        <v>25</v>
      </c>
      <c r="K635" s="33"/>
      <c r="L635" s="33"/>
    </row>
    <row r="636" spans="1:12" s="34" customFormat="1" ht="18" x14ac:dyDescent="0.25">
      <c r="A636" s="42"/>
      <c r="B636" s="43"/>
      <c r="C636" s="44"/>
      <c r="D636" s="45"/>
      <c r="E636" s="46"/>
      <c r="F636" s="47"/>
      <c r="G636" s="48"/>
      <c r="H636" s="49"/>
      <c r="I636" s="50"/>
      <c r="J636" s="50"/>
      <c r="K636" s="33"/>
      <c r="L636" s="33"/>
    </row>
    <row r="637" spans="1:12" s="34" customFormat="1" ht="18" x14ac:dyDescent="0.25">
      <c r="A637" s="42">
        <v>40231</v>
      </c>
      <c r="B637" s="43" t="s">
        <v>517</v>
      </c>
      <c r="C637" s="44" t="s">
        <v>518</v>
      </c>
      <c r="D637" s="45" t="s">
        <v>47</v>
      </c>
      <c r="E637" s="46">
        <v>2311</v>
      </c>
      <c r="F637" s="47">
        <v>154072</v>
      </c>
      <c r="G637" s="48">
        <v>40231</v>
      </c>
      <c r="H637" s="49">
        <f>IF(F637&gt;0,0,"")</f>
        <v>0</v>
      </c>
      <c r="I637" s="50">
        <v>154072</v>
      </c>
      <c r="J637" s="50" t="str">
        <f>IF(I637&gt;0,"ATRASADO","")</f>
        <v>ATRASADO</v>
      </c>
      <c r="K637" s="33"/>
      <c r="L637" s="33"/>
    </row>
    <row r="638" spans="1:12" s="34" customFormat="1" ht="18" x14ac:dyDescent="0.25">
      <c r="A638" s="42">
        <v>40252</v>
      </c>
      <c r="B638" s="43" t="s">
        <v>519</v>
      </c>
      <c r="C638" s="44" t="s">
        <v>518</v>
      </c>
      <c r="D638" s="45" t="s">
        <v>47</v>
      </c>
      <c r="E638" s="46">
        <v>2311</v>
      </c>
      <c r="F638" s="47">
        <v>231408</v>
      </c>
      <c r="G638" s="48">
        <v>40252</v>
      </c>
      <c r="H638" s="49">
        <f>IF(F638&gt;0,0,"")</f>
        <v>0</v>
      </c>
      <c r="I638" s="50">
        <v>231408</v>
      </c>
      <c r="J638" s="50" t="str">
        <f>IF(I638&gt;0,"ATRASADO","")</f>
        <v>ATRASADO</v>
      </c>
      <c r="K638" s="33"/>
      <c r="L638" s="33"/>
    </row>
    <row r="639" spans="1:12" s="34" customFormat="1" ht="18" x14ac:dyDescent="0.25">
      <c r="A639" s="42">
        <v>40259</v>
      </c>
      <c r="B639" s="43" t="s">
        <v>520</v>
      </c>
      <c r="C639" s="44" t="s">
        <v>518</v>
      </c>
      <c r="D639" s="45" t="s">
        <v>47</v>
      </c>
      <c r="E639" s="46">
        <v>2311</v>
      </c>
      <c r="F639" s="47">
        <v>465184</v>
      </c>
      <c r="G639" s="48">
        <v>40259</v>
      </c>
      <c r="H639" s="49">
        <f>IF(F639&gt;0,0,"")</f>
        <v>0</v>
      </c>
      <c r="I639" s="50">
        <v>465184</v>
      </c>
      <c r="J639" s="50" t="str">
        <f>IF(I639&gt;0,"ATRASADO","")</f>
        <v>ATRASADO</v>
      </c>
      <c r="K639" s="33"/>
      <c r="L639" s="33"/>
    </row>
    <row r="640" spans="1:12" s="34" customFormat="1" ht="18" x14ac:dyDescent="0.25">
      <c r="A640" s="42">
        <v>40280</v>
      </c>
      <c r="B640" s="43" t="s">
        <v>521</v>
      </c>
      <c r="C640" s="44" t="s">
        <v>518</v>
      </c>
      <c r="D640" s="45" t="s">
        <v>47</v>
      </c>
      <c r="E640" s="46">
        <v>2311</v>
      </c>
      <c r="F640" s="47">
        <v>155072</v>
      </c>
      <c r="G640" s="48">
        <v>40280</v>
      </c>
      <c r="H640" s="49">
        <f>IF(F640&gt;0,0,"")</f>
        <v>0</v>
      </c>
      <c r="I640" s="50">
        <v>155072</v>
      </c>
      <c r="J640" s="50" t="str">
        <f>IF(I640&gt;0,"ATRASADO","")</f>
        <v>ATRASADO</v>
      </c>
      <c r="K640" s="33"/>
      <c r="L640" s="33"/>
    </row>
    <row r="641" spans="1:12" s="34" customFormat="1" ht="18" x14ac:dyDescent="0.25">
      <c r="A641" s="42">
        <v>41122</v>
      </c>
      <c r="B641" s="43" t="s">
        <v>522</v>
      </c>
      <c r="C641" s="44" t="s">
        <v>518</v>
      </c>
      <c r="D641" s="45" t="s">
        <v>47</v>
      </c>
      <c r="E641" s="46">
        <v>2311</v>
      </c>
      <c r="F641" s="47">
        <v>145000</v>
      </c>
      <c r="G641" s="48">
        <v>41122</v>
      </c>
      <c r="H641" s="49">
        <f>IF(F641&gt;0,0,"")</f>
        <v>0</v>
      </c>
      <c r="I641" s="50">
        <v>145000</v>
      </c>
      <c r="J641" s="50" t="str">
        <f>IF(I641&gt;0,"ATRASADO","")</f>
        <v>ATRASADO</v>
      </c>
      <c r="K641" s="33"/>
      <c r="L641" s="33"/>
    </row>
    <row r="642" spans="1:12" s="34" customFormat="1" ht="18" x14ac:dyDescent="0.25">
      <c r="A642" s="42"/>
      <c r="B642" s="43"/>
      <c r="C642" s="44"/>
      <c r="D642" s="45"/>
      <c r="E642" s="46"/>
      <c r="F642" s="47"/>
      <c r="G642" s="48"/>
      <c r="H642" s="49"/>
      <c r="I642" s="50"/>
      <c r="J642" s="50"/>
      <c r="K642" s="33"/>
      <c r="L642" s="33"/>
    </row>
    <row r="643" spans="1:12" s="34" customFormat="1" ht="18" x14ac:dyDescent="0.25">
      <c r="A643" s="42">
        <v>40179</v>
      </c>
      <c r="B643" s="43">
        <v>1500102840</v>
      </c>
      <c r="C643" s="44" t="s">
        <v>523</v>
      </c>
      <c r="D643" s="45" t="s">
        <v>96</v>
      </c>
      <c r="E643" s="46">
        <v>2221</v>
      </c>
      <c r="F643" s="47">
        <v>17400</v>
      </c>
      <c r="G643" s="48">
        <v>40179</v>
      </c>
      <c r="H643" s="49">
        <f>IF(F643&gt;0,0,"")</f>
        <v>0</v>
      </c>
      <c r="I643" s="50">
        <v>17400</v>
      </c>
      <c r="J643" s="50" t="str">
        <f>IF(I643&gt;0,"ATRASADO","")</f>
        <v>ATRASADO</v>
      </c>
      <c r="K643" s="33"/>
      <c r="L643" s="33"/>
    </row>
    <row r="644" spans="1:12" s="34" customFormat="1" ht="18" x14ac:dyDescent="0.25">
      <c r="A644" s="42"/>
      <c r="B644" s="43"/>
      <c r="C644" s="44"/>
      <c r="D644" s="45"/>
      <c r="E644" s="46"/>
      <c r="F644" s="47"/>
      <c r="G644" s="48"/>
      <c r="H644" s="49"/>
      <c r="I644" s="50"/>
      <c r="J644" s="50"/>
      <c r="K644" s="33"/>
      <c r="L644" s="33"/>
    </row>
    <row r="645" spans="1:12" s="34" customFormat="1" ht="18" x14ac:dyDescent="0.25">
      <c r="A645" s="42">
        <v>45965</v>
      </c>
      <c r="B645" s="43" t="s">
        <v>524</v>
      </c>
      <c r="C645" s="44" t="s">
        <v>525</v>
      </c>
      <c r="D645" s="45" t="s">
        <v>746</v>
      </c>
      <c r="E645" s="46">
        <v>2287</v>
      </c>
      <c r="F645" s="47">
        <v>168414.75</v>
      </c>
      <c r="G645" s="48">
        <v>45965</v>
      </c>
      <c r="H645" s="49">
        <v>0</v>
      </c>
      <c r="I645" s="50">
        <v>168414.75</v>
      </c>
      <c r="J645" s="50" t="s">
        <v>25</v>
      </c>
      <c r="K645" s="33"/>
      <c r="L645" s="33"/>
    </row>
    <row r="646" spans="1:12" s="34" customFormat="1" ht="18" x14ac:dyDescent="0.25">
      <c r="A646" s="42"/>
      <c r="B646" s="43"/>
      <c r="C646" s="44"/>
      <c r="D646" s="45"/>
      <c r="E646" s="46"/>
      <c r="F646" s="47"/>
      <c r="G646" s="48"/>
      <c r="H646" s="49"/>
      <c r="I646" s="50"/>
      <c r="J646" s="50"/>
      <c r="K646" s="33"/>
      <c r="L646" s="33"/>
    </row>
    <row r="647" spans="1:12" s="34" customFormat="1" ht="18" x14ac:dyDescent="0.25">
      <c r="A647" s="42" t="s">
        <v>527</v>
      </c>
      <c r="B647" s="43" t="s">
        <v>528</v>
      </c>
      <c r="C647" s="44" t="s">
        <v>529</v>
      </c>
      <c r="D647" s="45" t="s">
        <v>21</v>
      </c>
      <c r="E647" s="46">
        <v>2311</v>
      </c>
      <c r="F647" s="47">
        <v>3234310</v>
      </c>
      <c r="G647" s="48" t="s">
        <v>527</v>
      </c>
      <c r="H647" s="49">
        <f>IF(F647&gt;0,0,"")</f>
        <v>0</v>
      </c>
      <c r="I647" s="50">
        <v>3234310</v>
      </c>
      <c r="J647" s="50" t="str">
        <f>IF(I647&gt;0,"ATRASADO","")</f>
        <v>ATRASADO</v>
      </c>
      <c r="K647" s="33"/>
      <c r="L647" s="33"/>
    </row>
    <row r="648" spans="1:12" s="34" customFormat="1" ht="18" x14ac:dyDescent="0.25">
      <c r="A648" s="42"/>
      <c r="B648" s="43"/>
      <c r="C648" s="44"/>
      <c r="D648" s="45"/>
      <c r="E648" s="46"/>
      <c r="F648" s="47"/>
      <c r="G648" s="48"/>
      <c r="H648" s="49"/>
      <c r="I648" s="50"/>
      <c r="J648" s="50"/>
      <c r="K648" s="33"/>
      <c r="L648" s="33"/>
    </row>
    <row r="649" spans="1:12" s="34" customFormat="1" ht="18" x14ac:dyDescent="0.25">
      <c r="A649" s="42" t="s">
        <v>530</v>
      </c>
      <c r="B649" s="43" t="s">
        <v>531</v>
      </c>
      <c r="C649" s="44" t="s">
        <v>532</v>
      </c>
      <c r="D649" s="45" t="s">
        <v>533</v>
      </c>
      <c r="E649" s="46">
        <v>2272</v>
      </c>
      <c r="F649" s="47">
        <v>55413.98</v>
      </c>
      <c r="G649" s="48" t="s">
        <v>530</v>
      </c>
      <c r="H649" s="49">
        <f>IF(F649&gt;0,0,"")</f>
        <v>0</v>
      </c>
      <c r="I649" s="50">
        <v>55413.98</v>
      </c>
      <c r="J649" s="50" t="str">
        <f>IF(I649&gt;0,"ATRASADO","")</f>
        <v>ATRASADO</v>
      </c>
      <c r="K649" s="33"/>
      <c r="L649" s="33"/>
    </row>
    <row r="650" spans="1:12" s="34" customFormat="1" ht="18" x14ac:dyDescent="0.25">
      <c r="A650" s="42">
        <v>45261</v>
      </c>
      <c r="B650" s="43" t="s">
        <v>534</v>
      </c>
      <c r="C650" s="44" t="s">
        <v>532</v>
      </c>
      <c r="D650" s="45" t="s">
        <v>62</v>
      </c>
      <c r="E650" s="46">
        <v>2355</v>
      </c>
      <c r="F650" s="47">
        <v>1663151</v>
      </c>
      <c r="G650" s="48">
        <v>45261</v>
      </c>
      <c r="H650" s="49">
        <f>IF(F650&gt;0,0,"")</f>
        <v>0</v>
      </c>
      <c r="I650" s="50">
        <v>1663151</v>
      </c>
      <c r="J650" s="50" t="str">
        <f>IF(I650&gt;0,"ATRASADO","")</f>
        <v>ATRASADO</v>
      </c>
      <c r="K650" s="33"/>
      <c r="L650" s="33"/>
    </row>
    <row r="651" spans="1:12" s="34" customFormat="1" ht="18" x14ac:dyDescent="0.25">
      <c r="A651" s="42"/>
      <c r="B651" s="43"/>
      <c r="C651" s="44"/>
      <c r="D651" s="45"/>
      <c r="E651" s="46"/>
      <c r="F651" s="47"/>
      <c r="G651" s="48"/>
      <c r="H651" s="49"/>
      <c r="I651" s="50"/>
      <c r="J651" s="50"/>
      <c r="K651" s="33"/>
      <c r="L651" s="33"/>
    </row>
    <row r="652" spans="1:12" s="34" customFormat="1" ht="18" x14ac:dyDescent="0.25">
      <c r="A652" s="42">
        <v>45078</v>
      </c>
      <c r="B652" s="43" t="s">
        <v>535</v>
      </c>
      <c r="C652" s="44" t="s">
        <v>536</v>
      </c>
      <c r="D652" s="45" t="s">
        <v>460</v>
      </c>
      <c r="E652" s="46">
        <v>2221</v>
      </c>
      <c r="F652" s="47">
        <v>23600</v>
      </c>
      <c r="G652" s="48">
        <v>45078</v>
      </c>
      <c r="H652" s="49">
        <f>IF(F652&gt;0,0,"")</f>
        <v>0</v>
      </c>
      <c r="I652" s="50">
        <v>23600</v>
      </c>
      <c r="J652" s="50" t="str">
        <f>IF(I652&gt;0,"ATRASADO","")</f>
        <v>ATRASADO</v>
      </c>
      <c r="K652" s="33"/>
      <c r="L652" s="33"/>
    </row>
    <row r="653" spans="1:12" s="34" customFormat="1" ht="18" x14ac:dyDescent="0.25">
      <c r="A653" s="42">
        <v>45078</v>
      </c>
      <c r="B653" s="43" t="s">
        <v>537</v>
      </c>
      <c r="C653" s="44" t="s">
        <v>536</v>
      </c>
      <c r="D653" s="45" t="s">
        <v>460</v>
      </c>
      <c r="E653" s="46">
        <v>2221</v>
      </c>
      <c r="F653" s="47">
        <v>23600</v>
      </c>
      <c r="G653" s="48">
        <v>45078</v>
      </c>
      <c r="H653" s="49">
        <f>IF(F653&gt;0,0,"")</f>
        <v>0</v>
      </c>
      <c r="I653" s="50">
        <v>23600</v>
      </c>
      <c r="J653" s="50" t="str">
        <f>IF(I653&gt;0,"ATRASADO","")</f>
        <v>ATRASADO</v>
      </c>
      <c r="K653" s="33"/>
      <c r="L653" s="33"/>
    </row>
    <row r="654" spans="1:12" s="34" customFormat="1" ht="18" x14ac:dyDescent="0.25">
      <c r="A654" s="42">
        <v>45078</v>
      </c>
      <c r="B654" s="43" t="s">
        <v>54</v>
      </c>
      <c r="C654" s="44" t="s">
        <v>536</v>
      </c>
      <c r="D654" s="45" t="s">
        <v>460</v>
      </c>
      <c r="E654" s="46">
        <v>2221</v>
      </c>
      <c r="F654" s="47">
        <v>23600</v>
      </c>
      <c r="G654" s="48">
        <v>45078</v>
      </c>
      <c r="H654" s="49">
        <f>IF(F654&gt;0,0,"")</f>
        <v>0</v>
      </c>
      <c r="I654" s="50">
        <v>23600</v>
      </c>
      <c r="J654" s="50" t="str">
        <f>IF(I654&gt;0,"ATRASADO","")</f>
        <v>ATRASADO</v>
      </c>
      <c r="K654" s="33"/>
      <c r="L654" s="33"/>
    </row>
    <row r="655" spans="1:12" s="34" customFormat="1" ht="18" x14ac:dyDescent="0.25">
      <c r="A655" s="42">
        <v>45413</v>
      </c>
      <c r="B655" s="43" t="s">
        <v>538</v>
      </c>
      <c r="C655" s="44" t="s">
        <v>536</v>
      </c>
      <c r="D655" s="45" t="s">
        <v>460</v>
      </c>
      <c r="E655" s="46">
        <v>2221</v>
      </c>
      <c r="F655" s="47">
        <v>23600</v>
      </c>
      <c r="G655" s="48">
        <v>45413</v>
      </c>
      <c r="H655" s="49">
        <f>IF(F655&gt;0,0,"")</f>
        <v>0</v>
      </c>
      <c r="I655" s="50">
        <v>23600</v>
      </c>
      <c r="J655" s="50" t="str">
        <f>IF(I655&gt;0,"ATRASADO","")</f>
        <v>ATRASADO</v>
      </c>
      <c r="K655" s="33"/>
      <c r="L655" s="33"/>
    </row>
    <row r="656" spans="1:12" s="34" customFormat="1" ht="18" x14ac:dyDescent="0.25">
      <c r="A656" s="42"/>
      <c r="B656" s="43"/>
      <c r="C656" s="44"/>
      <c r="D656" s="45"/>
      <c r="E656" s="46"/>
      <c r="F656" s="47"/>
      <c r="G656" s="48"/>
      <c r="H656" s="49"/>
      <c r="I656" s="50"/>
      <c r="J656" s="50"/>
      <c r="K656" s="33"/>
      <c r="L656" s="33"/>
    </row>
    <row r="657" spans="1:12" s="34" customFormat="1" ht="18" x14ac:dyDescent="0.25">
      <c r="A657" s="42">
        <v>45566</v>
      </c>
      <c r="B657" s="43" t="s">
        <v>129</v>
      </c>
      <c r="C657" s="44" t="s">
        <v>539</v>
      </c>
      <c r="D657" s="45" t="s">
        <v>540</v>
      </c>
      <c r="E657" s="46">
        <v>2396</v>
      </c>
      <c r="F657" s="47">
        <v>252039.74</v>
      </c>
      <c r="G657" s="48">
        <v>45566</v>
      </c>
      <c r="H657" s="49">
        <v>0</v>
      </c>
      <c r="I657" s="50">
        <v>252039.74</v>
      </c>
      <c r="J657" s="50" t="s">
        <v>541</v>
      </c>
      <c r="K657" s="33"/>
      <c r="L657" s="33"/>
    </row>
    <row r="658" spans="1:12" s="34" customFormat="1" ht="18" x14ac:dyDescent="0.25">
      <c r="A658" s="42">
        <v>45566</v>
      </c>
      <c r="B658" s="43" t="s">
        <v>85</v>
      </c>
      <c r="C658" s="44" t="s">
        <v>539</v>
      </c>
      <c r="D658" s="45" t="s">
        <v>540</v>
      </c>
      <c r="E658" s="46">
        <v>2396</v>
      </c>
      <c r="F658" s="47">
        <v>168268</v>
      </c>
      <c r="G658" s="48">
        <v>45566</v>
      </c>
      <c r="H658" s="49">
        <v>0</v>
      </c>
      <c r="I658" s="50">
        <v>168268</v>
      </c>
      <c r="J658" s="50" t="str">
        <f>IF(I661&gt;0,"ATRASADO","")</f>
        <v>ATRASADO</v>
      </c>
      <c r="K658" s="33"/>
      <c r="L658" s="33"/>
    </row>
    <row r="659" spans="1:12" s="34" customFormat="1" ht="18" x14ac:dyDescent="0.25">
      <c r="A659" s="42"/>
      <c r="B659" s="43"/>
      <c r="C659" s="44"/>
      <c r="D659" s="45"/>
      <c r="E659" s="46"/>
      <c r="F659" s="47"/>
      <c r="G659" s="48"/>
      <c r="H659" s="49"/>
      <c r="I659" s="50"/>
      <c r="J659" s="50"/>
      <c r="K659" s="33"/>
      <c r="L659" s="33"/>
    </row>
    <row r="660" spans="1:12" s="34" customFormat="1" ht="18" x14ac:dyDescent="0.25">
      <c r="A660" s="42">
        <v>45505</v>
      </c>
      <c r="B660" s="43" t="s">
        <v>155</v>
      </c>
      <c r="C660" s="44" t="s">
        <v>542</v>
      </c>
      <c r="D660" s="45" t="s">
        <v>96</v>
      </c>
      <c r="E660" s="46">
        <v>2221</v>
      </c>
      <c r="F660" s="47">
        <v>23600</v>
      </c>
      <c r="G660" s="48">
        <v>45505</v>
      </c>
      <c r="H660" s="49">
        <f>IF(F660&gt;0,0,"")</f>
        <v>0</v>
      </c>
      <c r="I660" s="50">
        <v>23600</v>
      </c>
      <c r="J660" s="50" t="str">
        <f>IF(I660&gt;0,"ATRASADO","")</f>
        <v>ATRASADO</v>
      </c>
      <c r="K660" s="33"/>
      <c r="L660" s="33"/>
    </row>
    <row r="661" spans="1:12" s="34" customFormat="1" ht="18" x14ac:dyDescent="0.25">
      <c r="A661" s="42">
        <v>45505</v>
      </c>
      <c r="B661" s="43" t="s">
        <v>387</v>
      </c>
      <c r="C661" s="44" t="s">
        <v>542</v>
      </c>
      <c r="D661" s="45" t="s">
        <v>96</v>
      </c>
      <c r="E661" s="46">
        <v>2221</v>
      </c>
      <c r="F661" s="47">
        <v>23600</v>
      </c>
      <c r="G661" s="48">
        <v>45505</v>
      </c>
      <c r="H661" s="49">
        <f>IF(F661&gt;0,0,"")</f>
        <v>0</v>
      </c>
      <c r="I661" s="50">
        <v>23600</v>
      </c>
      <c r="J661" s="50" t="str">
        <f>IF(I661&gt;0,"ATRASADO","")</f>
        <v>ATRASADO</v>
      </c>
      <c r="K661" s="33"/>
      <c r="L661" s="33"/>
    </row>
    <row r="662" spans="1:12" s="34" customFormat="1" ht="18" x14ac:dyDescent="0.25">
      <c r="A662" s="42">
        <v>45505</v>
      </c>
      <c r="B662" s="43" t="s">
        <v>376</v>
      </c>
      <c r="C662" s="44" t="s">
        <v>542</v>
      </c>
      <c r="D662" s="45" t="s">
        <v>96</v>
      </c>
      <c r="E662" s="46">
        <v>2221</v>
      </c>
      <c r="F662" s="47">
        <v>23600</v>
      </c>
      <c r="G662" s="48">
        <v>45505</v>
      </c>
      <c r="H662" s="49">
        <f>IF(F662&gt;0,0,"")</f>
        <v>0</v>
      </c>
      <c r="I662" s="50">
        <v>23600</v>
      </c>
      <c r="J662" s="50" t="str">
        <f>IF(I662&gt;0,"ATRASADO","")</f>
        <v>ATRASADO</v>
      </c>
      <c r="K662" s="33"/>
      <c r="L662" s="33"/>
    </row>
    <row r="663" spans="1:12" s="34" customFormat="1" ht="18" x14ac:dyDescent="0.25">
      <c r="A663" s="42">
        <v>45505</v>
      </c>
      <c r="B663" s="43" t="s">
        <v>543</v>
      </c>
      <c r="C663" s="44" t="s">
        <v>542</v>
      </c>
      <c r="D663" s="45" t="s">
        <v>96</v>
      </c>
      <c r="E663" s="46">
        <v>2221</v>
      </c>
      <c r="F663" s="47">
        <v>23600</v>
      </c>
      <c r="G663" s="48">
        <v>45505</v>
      </c>
      <c r="H663" s="49">
        <f>IF(F663&gt;0,0,"")</f>
        <v>0</v>
      </c>
      <c r="I663" s="50">
        <v>23600</v>
      </c>
      <c r="J663" s="50" t="str">
        <f>IF(I663&gt;0,"ATRASADO","")</f>
        <v>ATRASADO</v>
      </c>
      <c r="K663" s="33"/>
      <c r="L663" s="33"/>
    </row>
    <row r="664" spans="1:12" s="34" customFormat="1" ht="18" x14ac:dyDescent="0.25">
      <c r="A664" s="42"/>
      <c r="B664" s="43"/>
      <c r="C664" s="44"/>
      <c r="D664" s="45"/>
      <c r="E664" s="46"/>
      <c r="F664" s="47"/>
      <c r="G664" s="48"/>
      <c r="H664" s="49"/>
      <c r="I664" s="50"/>
      <c r="J664" s="50"/>
      <c r="K664" s="33"/>
      <c r="L664" s="33"/>
    </row>
    <row r="665" spans="1:12" s="34" customFormat="1" ht="18" x14ac:dyDescent="0.25">
      <c r="A665" s="42">
        <v>45658</v>
      </c>
      <c r="B665" s="43" t="s">
        <v>209</v>
      </c>
      <c r="C665" s="44" t="s">
        <v>544</v>
      </c>
      <c r="D665" s="45" t="s">
        <v>21</v>
      </c>
      <c r="E665" s="46">
        <v>2311</v>
      </c>
      <c r="F665" s="47">
        <v>66080</v>
      </c>
      <c r="G665" s="48">
        <v>45658</v>
      </c>
      <c r="H665" s="49">
        <f>IF(F665&gt;0,0,"")</f>
        <v>0</v>
      </c>
      <c r="I665" s="50">
        <v>66080</v>
      </c>
      <c r="J665" s="50" t="str">
        <f>IF(I665&gt;0,"ATRASADO","")</f>
        <v>ATRASADO</v>
      </c>
      <c r="K665" s="33"/>
      <c r="L665" s="33"/>
    </row>
    <row r="666" spans="1:12" s="34" customFormat="1" ht="18" x14ac:dyDescent="0.25">
      <c r="A666" s="42"/>
      <c r="B666" s="43"/>
      <c r="C666" s="44"/>
      <c r="D666" s="45"/>
      <c r="E666" s="46"/>
      <c r="F666" s="47"/>
      <c r="G666" s="48"/>
      <c r="H666" s="49"/>
      <c r="I666" s="50"/>
      <c r="J666" s="50"/>
      <c r="K666" s="33"/>
      <c r="L666" s="33"/>
    </row>
    <row r="667" spans="1:12" s="34" customFormat="1" ht="18" x14ac:dyDescent="0.25">
      <c r="A667" s="42">
        <v>45413</v>
      </c>
      <c r="B667" s="43" t="s">
        <v>218</v>
      </c>
      <c r="C667" s="44" t="s">
        <v>545</v>
      </c>
      <c r="D667" s="45" t="s">
        <v>460</v>
      </c>
      <c r="E667" s="46">
        <v>2221</v>
      </c>
      <c r="F667" s="47">
        <v>29500</v>
      </c>
      <c r="G667" s="48" t="s">
        <v>546</v>
      </c>
      <c r="H667" s="49">
        <f>IF(F667&gt;0,0,"")</f>
        <v>0</v>
      </c>
      <c r="I667" s="50">
        <v>29500</v>
      </c>
      <c r="J667" s="50" t="str">
        <f>IF(I667&gt;0,"ATRASADO","")</f>
        <v>ATRASADO</v>
      </c>
      <c r="K667" s="33"/>
      <c r="L667" s="33"/>
    </row>
    <row r="668" spans="1:12" s="34" customFormat="1" ht="18" x14ac:dyDescent="0.25">
      <c r="A668" s="42"/>
      <c r="B668" s="43"/>
      <c r="C668" s="44"/>
      <c r="D668" s="45"/>
      <c r="E668" s="46"/>
      <c r="F668" s="47"/>
      <c r="G668" s="48"/>
      <c r="H668" s="49"/>
      <c r="I668" s="50"/>
      <c r="J668" s="50"/>
      <c r="K668" s="33"/>
      <c r="L668" s="33"/>
    </row>
    <row r="669" spans="1:12" s="34" customFormat="1" ht="18" x14ac:dyDescent="0.25">
      <c r="A669" s="42">
        <v>43257</v>
      </c>
      <c r="B669" s="43" t="s">
        <v>217</v>
      </c>
      <c r="C669" s="44" t="s">
        <v>547</v>
      </c>
      <c r="D669" s="45" t="s">
        <v>548</v>
      </c>
      <c r="E669" s="46">
        <v>2272</v>
      </c>
      <c r="F669" s="47">
        <v>74340</v>
      </c>
      <c r="G669" s="48">
        <v>43257</v>
      </c>
      <c r="H669" s="49">
        <f>IF(F669&gt;0,0,"")</f>
        <v>0</v>
      </c>
      <c r="I669" s="50">
        <v>74340</v>
      </c>
      <c r="J669" s="50" t="str">
        <f>IF(I669&gt;0,"ATRASADO","")</f>
        <v>ATRASADO</v>
      </c>
      <c r="K669" s="33"/>
      <c r="L669" s="33"/>
    </row>
    <row r="670" spans="1:12" s="34" customFormat="1" ht="18" x14ac:dyDescent="0.25">
      <c r="A670" s="42"/>
      <c r="B670" s="43"/>
      <c r="C670" s="44"/>
      <c r="D670" s="45"/>
      <c r="E670" s="46"/>
      <c r="F670" s="47"/>
      <c r="G670" s="48"/>
      <c r="H670" s="49"/>
      <c r="I670" s="50"/>
      <c r="J670" s="50"/>
      <c r="K670" s="33"/>
      <c r="L670" s="33"/>
    </row>
    <row r="671" spans="1:12" s="34" customFormat="1" ht="18" x14ac:dyDescent="0.25">
      <c r="A671" s="42">
        <v>45505</v>
      </c>
      <c r="B671" s="43" t="s">
        <v>129</v>
      </c>
      <c r="C671" s="44" t="s">
        <v>549</v>
      </c>
      <c r="D671" s="45" t="s">
        <v>550</v>
      </c>
      <c r="E671" s="46">
        <v>2611</v>
      </c>
      <c r="F671" s="47">
        <v>233109</v>
      </c>
      <c r="G671" s="48">
        <v>45505</v>
      </c>
      <c r="H671" s="49">
        <f>IF(F671&gt;0,0,"")</f>
        <v>0</v>
      </c>
      <c r="I671" s="50">
        <v>233109</v>
      </c>
      <c r="J671" s="50" t="str">
        <f>IF(I671&gt;0,"ATRASADO","")</f>
        <v>ATRASADO</v>
      </c>
      <c r="K671" s="33"/>
      <c r="L671" s="33"/>
    </row>
    <row r="672" spans="1:12" s="34" customFormat="1" ht="18" x14ac:dyDescent="0.25">
      <c r="A672" s="42">
        <v>45512</v>
      </c>
      <c r="B672" s="43" t="s">
        <v>551</v>
      </c>
      <c r="C672" s="44" t="s">
        <v>549</v>
      </c>
      <c r="D672" s="45" t="s">
        <v>550</v>
      </c>
      <c r="E672" s="46">
        <v>2611</v>
      </c>
      <c r="F672" s="47">
        <v>25748.78</v>
      </c>
      <c r="G672" s="48">
        <v>45512</v>
      </c>
      <c r="H672" s="49">
        <f>IF(F672&gt;0,0,"")</f>
        <v>0</v>
      </c>
      <c r="I672" s="50">
        <v>25748.78</v>
      </c>
      <c r="J672" s="50" t="str">
        <f>IF(I672&gt;0,"ATRASADO","")</f>
        <v>ATRASADO</v>
      </c>
      <c r="K672" s="33"/>
      <c r="L672" s="33"/>
    </row>
    <row r="673" spans="1:12" s="34" customFormat="1" ht="18" x14ac:dyDescent="0.25">
      <c r="A673" s="42"/>
      <c r="B673" s="43"/>
      <c r="C673" s="44"/>
      <c r="D673" s="45"/>
      <c r="E673" s="46"/>
      <c r="F673" s="47"/>
      <c r="G673" s="48"/>
      <c r="H673" s="49"/>
      <c r="I673" s="50"/>
      <c r="J673" s="50"/>
      <c r="K673" s="33"/>
      <c r="L673" s="33"/>
    </row>
    <row r="674" spans="1:12" s="34" customFormat="1" ht="18" x14ac:dyDescent="0.25">
      <c r="A674" s="42">
        <v>45478</v>
      </c>
      <c r="B674" s="43" t="s">
        <v>552</v>
      </c>
      <c r="C674" s="44" t="s">
        <v>553</v>
      </c>
      <c r="D674" s="45" t="s">
        <v>460</v>
      </c>
      <c r="E674" s="46">
        <v>2221</v>
      </c>
      <c r="F674" s="47">
        <v>23600</v>
      </c>
      <c r="G674" s="48">
        <v>45478</v>
      </c>
      <c r="H674" s="49">
        <f>IF(F674&gt;0,0,"")</f>
        <v>0</v>
      </c>
      <c r="I674" s="50">
        <v>23600</v>
      </c>
      <c r="J674" s="50" t="str">
        <f>IF(I674&gt;0,"ATRASADO","")</f>
        <v>ATRASADO</v>
      </c>
      <c r="K674" s="33"/>
      <c r="L674" s="33"/>
    </row>
    <row r="675" spans="1:12" s="34" customFormat="1" ht="18" x14ac:dyDescent="0.25">
      <c r="A675" s="42">
        <v>45509</v>
      </c>
      <c r="B675" s="43" t="s">
        <v>554</v>
      </c>
      <c r="C675" s="44" t="s">
        <v>553</v>
      </c>
      <c r="D675" s="45" t="s">
        <v>460</v>
      </c>
      <c r="E675" s="46">
        <v>2221</v>
      </c>
      <c r="F675" s="47">
        <v>23600</v>
      </c>
      <c r="G675" s="48">
        <v>45509</v>
      </c>
      <c r="H675" s="49">
        <f>IF(F675&gt;0,0,"")</f>
        <v>0</v>
      </c>
      <c r="I675" s="50">
        <v>23600</v>
      </c>
      <c r="J675" s="50" t="str">
        <f>IF(I675&gt;0,"ATRASADO","")</f>
        <v>ATRASADO</v>
      </c>
      <c r="K675" s="33"/>
      <c r="L675" s="33"/>
    </row>
    <row r="676" spans="1:12" s="34" customFormat="1" ht="18" x14ac:dyDescent="0.25">
      <c r="A676" s="42"/>
      <c r="B676" s="43"/>
      <c r="C676" s="44"/>
      <c r="D676" s="45"/>
      <c r="E676" s="46"/>
      <c r="F676" s="47"/>
      <c r="G676" s="48"/>
      <c r="H676" s="49"/>
      <c r="I676" s="50"/>
      <c r="J676" s="50"/>
      <c r="K676" s="33"/>
      <c r="L676" s="33"/>
    </row>
    <row r="677" spans="1:12" s="34" customFormat="1" ht="18" x14ac:dyDescent="0.25">
      <c r="A677" s="42">
        <v>46106</v>
      </c>
      <c r="B677" s="43" t="s">
        <v>555</v>
      </c>
      <c r="C677" s="44" t="s">
        <v>556</v>
      </c>
      <c r="D677" s="45" t="s">
        <v>21</v>
      </c>
      <c r="E677" s="46">
        <v>2311</v>
      </c>
      <c r="F677" s="47">
        <v>2922500</v>
      </c>
      <c r="G677" s="48">
        <v>46106</v>
      </c>
      <c r="H677" s="49">
        <v>0</v>
      </c>
      <c r="I677" s="50">
        <v>2922500</v>
      </c>
      <c r="J677" s="50" t="s">
        <v>25</v>
      </c>
      <c r="K677" s="33"/>
      <c r="L677" s="33"/>
    </row>
    <row r="678" spans="1:12" s="34" customFormat="1" ht="18" x14ac:dyDescent="0.25">
      <c r="A678" s="42">
        <v>46123</v>
      </c>
      <c r="B678" s="43" t="s">
        <v>1342</v>
      </c>
      <c r="C678" s="44" t="s">
        <v>556</v>
      </c>
      <c r="D678" s="45" t="s">
        <v>21</v>
      </c>
      <c r="E678" s="46">
        <v>2311</v>
      </c>
      <c r="F678" s="47">
        <v>2625000</v>
      </c>
      <c r="G678" s="48">
        <v>46123</v>
      </c>
      <c r="H678" s="49">
        <v>0</v>
      </c>
      <c r="I678" s="50">
        <v>2625000</v>
      </c>
      <c r="J678" s="50" t="s">
        <v>25</v>
      </c>
      <c r="K678" s="33"/>
      <c r="L678" s="33"/>
    </row>
    <row r="679" spans="1:12" s="34" customFormat="1" ht="18" x14ac:dyDescent="0.25">
      <c r="A679" s="42">
        <v>46133</v>
      </c>
      <c r="B679" s="43" t="s">
        <v>1343</v>
      </c>
      <c r="C679" s="44" t="s">
        <v>556</v>
      </c>
      <c r="D679" s="45" t="s">
        <v>21</v>
      </c>
      <c r="E679" s="46">
        <v>2311</v>
      </c>
      <c r="F679" s="47">
        <v>1750000</v>
      </c>
      <c r="G679" s="48">
        <v>46133</v>
      </c>
      <c r="H679" s="49">
        <v>0</v>
      </c>
      <c r="I679" s="50">
        <v>1750000</v>
      </c>
      <c r="J679" s="50" t="s">
        <v>25</v>
      </c>
      <c r="K679" s="33"/>
      <c r="L679" s="33"/>
    </row>
    <row r="680" spans="1:12" s="34" customFormat="1" ht="18" x14ac:dyDescent="0.25">
      <c r="A680" s="42"/>
      <c r="B680" s="43"/>
      <c r="C680" s="44"/>
      <c r="D680" s="45"/>
      <c r="E680" s="46"/>
      <c r="F680" s="47"/>
      <c r="G680" s="48"/>
      <c r="H680" s="49"/>
      <c r="I680" s="50"/>
      <c r="J680" s="50"/>
      <c r="K680" s="33"/>
      <c r="L680" s="33"/>
    </row>
    <row r="681" spans="1:12" s="34" customFormat="1" ht="18" x14ac:dyDescent="0.25">
      <c r="A681" s="42">
        <v>46094</v>
      </c>
      <c r="B681" s="43" t="s">
        <v>557</v>
      </c>
      <c r="C681" s="44" t="s">
        <v>558</v>
      </c>
      <c r="D681" s="45" t="s">
        <v>21</v>
      </c>
      <c r="E681" s="46">
        <v>2311</v>
      </c>
      <c r="F681" s="47">
        <v>4600</v>
      </c>
      <c r="G681" s="48">
        <v>46094</v>
      </c>
      <c r="H681" s="49">
        <v>0</v>
      </c>
      <c r="I681" s="50">
        <v>4600</v>
      </c>
      <c r="J681" s="50" t="s">
        <v>25</v>
      </c>
      <c r="K681" s="33"/>
      <c r="L681" s="33"/>
    </row>
    <row r="682" spans="1:12" s="34" customFormat="1" ht="18" x14ac:dyDescent="0.25">
      <c r="A682" s="42">
        <v>46095</v>
      </c>
      <c r="B682" s="43" t="s">
        <v>559</v>
      </c>
      <c r="C682" s="44" t="s">
        <v>558</v>
      </c>
      <c r="D682" s="45" t="s">
        <v>21</v>
      </c>
      <c r="E682" s="46">
        <v>2311</v>
      </c>
      <c r="F682" s="47">
        <v>2300</v>
      </c>
      <c r="G682" s="48">
        <v>46095</v>
      </c>
      <c r="H682" s="49">
        <v>0</v>
      </c>
      <c r="I682" s="50">
        <v>2300</v>
      </c>
      <c r="J682" s="50" t="s">
        <v>25</v>
      </c>
      <c r="K682" s="33"/>
      <c r="L682" s="33"/>
    </row>
    <row r="683" spans="1:12" s="34" customFormat="1" ht="18" x14ac:dyDescent="0.25">
      <c r="A683" s="42">
        <v>46099</v>
      </c>
      <c r="B683" s="43" t="s">
        <v>560</v>
      </c>
      <c r="C683" s="44" t="s">
        <v>558</v>
      </c>
      <c r="D683" s="45" t="s">
        <v>21</v>
      </c>
      <c r="E683" s="46">
        <v>2311</v>
      </c>
      <c r="F683" s="47">
        <v>4600</v>
      </c>
      <c r="G683" s="48">
        <v>46099</v>
      </c>
      <c r="H683" s="49">
        <v>0</v>
      </c>
      <c r="I683" s="50">
        <v>4600</v>
      </c>
      <c r="J683" s="50" t="s">
        <v>25</v>
      </c>
      <c r="K683" s="33"/>
      <c r="L683" s="33"/>
    </row>
    <row r="684" spans="1:12" s="34" customFormat="1" ht="18" x14ac:dyDescent="0.25">
      <c r="A684" s="42">
        <v>46102</v>
      </c>
      <c r="B684" s="43" t="s">
        <v>561</v>
      </c>
      <c r="C684" s="44" t="s">
        <v>558</v>
      </c>
      <c r="D684" s="45" t="s">
        <v>21</v>
      </c>
      <c r="E684" s="46">
        <v>2311</v>
      </c>
      <c r="F684" s="47">
        <v>3450</v>
      </c>
      <c r="G684" s="48">
        <v>46102</v>
      </c>
      <c r="H684" s="49">
        <v>0</v>
      </c>
      <c r="I684" s="50">
        <v>3450</v>
      </c>
      <c r="J684" s="50" t="s">
        <v>25</v>
      </c>
      <c r="K684" s="33"/>
      <c r="L684" s="33"/>
    </row>
    <row r="685" spans="1:12" s="34" customFormat="1" ht="18" x14ac:dyDescent="0.25">
      <c r="A685" s="42"/>
      <c r="B685" s="43"/>
      <c r="C685" s="44"/>
      <c r="D685" s="45"/>
      <c r="E685" s="46"/>
      <c r="F685" s="47"/>
      <c r="G685" s="48"/>
      <c r="H685" s="49"/>
      <c r="I685" s="50"/>
      <c r="J685" s="50"/>
      <c r="K685" s="33"/>
      <c r="L685" s="33"/>
    </row>
    <row r="686" spans="1:12" s="34" customFormat="1" ht="18" x14ac:dyDescent="0.25">
      <c r="A686" s="42">
        <v>45505</v>
      </c>
      <c r="B686" s="43" t="s">
        <v>562</v>
      </c>
      <c r="C686" s="44" t="s">
        <v>563</v>
      </c>
      <c r="D686" s="45" t="s">
        <v>460</v>
      </c>
      <c r="E686" s="46">
        <v>2221</v>
      </c>
      <c r="F686" s="47">
        <v>59000</v>
      </c>
      <c r="G686" s="48">
        <v>45505</v>
      </c>
      <c r="H686" s="49">
        <f t="shared" ref="H686:H691" si="41">IF(F686&gt;0,0,"")</f>
        <v>0</v>
      </c>
      <c r="I686" s="50">
        <v>59000</v>
      </c>
      <c r="J686" s="50" t="str">
        <f t="shared" ref="J686:J691" si="42">IF(I686&gt;0,"ATRASADO","")</f>
        <v>ATRASADO</v>
      </c>
      <c r="K686" s="33"/>
      <c r="L686" s="33"/>
    </row>
    <row r="687" spans="1:12" s="34" customFormat="1" ht="18" x14ac:dyDescent="0.25">
      <c r="A687" s="42">
        <v>45505</v>
      </c>
      <c r="B687" s="43" t="s">
        <v>75</v>
      </c>
      <c r="C687" s="44" t="s">
        <v>563</v>
      </c>
      <c r="D687" s="45" t="s">
        <v>460</v>
      </c>
      <c r="E687" s="46">
        <v>2221</v>
      </c>
      <c r="F687" s="47">
        <v>59000</v>
      </c>
      <c r="G687" s="48">
        <v>45505</v>
      </c>
      <c r="H687" s="49">
        <f t="shared" si="41"/>
        <v>0</v>
      </c>
      <c r="I687" s="50">
        <v>59000</v>
      </c>
      <c r="J687" s="50" t="str">
        <f t="shared" si="42"/>
        <v>ATRASADO</v>
      </c>
      <c r="K687" s="33"/>
      <c r="L687" s="33"/>
    </row>
    <row r="688" spans="1:12" s="34" customFormat="1" ht="18" x14ac:dyDescent="0.25">
      <c r="A688" s="42">
        <v>45505</v>
      </c>
      <c r="B688" s="43" t="s">
        <v>564</v>
      </c>
      <c r="C688" s="44" t="s">
        <v>563</v>
      </c>
      <c r="D688" s="45" t="s">
        <v>460</v>
      </c>
      <c r="E688" s="46">
        <v>2221</v>
      </c>
      <c r="F688" s="47">
        <v>59000</v>
      </c>
      <c r="G688" s="48">
        <v>45505</v>
      </c>
      <c r="H688" s="49">
        <f t="shared" si="41"/>
        <v>0</v>
      </c>
      <c r="I688" s="50">
        <v>59000</v>
      </c>
      <c r="J688" s="50" t="str">
        <f t="shared" si="42"/>
        <v>ATRASADO</v>
      </c>
      <c r="K688" s="33"/>
      <c r="L688" s="33"/>
    </row>
    <row r="689" spans="1:12" s="34" customFormat="1" ht="18" x14ac:dyDescent="0.25">
      <c r="A689" s="42">
        <v>45505</v>
      </c>
      <c r="B689" s="43" t="s">
        <v>565</v>
      </c>
      <c r="C689" s="44" t="s">
        <v>563</v>
      </c>
      <c r="D689" s="45" t="s">
        <v>460</v>
      </c>
      <c r="E689" s="46">
        <v>2221</v>
      </c>
      <c r="F689" s="47">
        <v>59000</v>
      </c>
      <c r="G689" s="48">
        <v>45505</v>
      </c>
      <c r="H689" s="49">
        <f t="shared" si="41"/>
        <v>0</v>
      </c>
      <c r="I689" s="50">
        <v>59000</v>
      </c>
      <c r="J689" s="50" t="str">
        <f t="shared" si="42"/>
        <v>ATRASADO</v>
      </c>
      <c r="K689" s="33"/>
      <c r="L689" s="33"/>
    </row>
    <row r="690" spans="1:12" s="34" customFormat="1" ht="18" x14ac:dyDescent="0.25">
      <c r="A690" s="42">
        <v>45505</v>
      </c>
      <c r="B690" s="43" t="s">
        <v>566</v>
      </c>
      <c r="C690" s="44" t="s">
        <v>563</v>
      </c>
      <c r="D690" s="45" t="s">
        <v>460</v>
      </c>
      <c r="E690" s="46">
        <v>2221</v>
      </c>
      <c r="F690" s="47">
        <v>59000</v>
      </c>
      <c r="G690" s="48">
        <v>45505</v>
      </c>
      <c r="H690" s="49">
        <f t="shared" si="41"/>
        <v>0</v>
      </c>
      <c r="I690" s="50">
        <v>59000</v>
      </c>
      <c r="J690" s="50" t="str">
        <f t="shared" si="42"/>
        <v>ATRASADO</v>
      </c>
      <c r="K690" s="33"/>
      <c r="L690" s="33"/>
    </row>
    <row r="691" spans="1:12" s="34" customFormat="1" ht="18" x14ac:dyDescent="0.25">
      <c r="A691" s="42">
        <v>45505</v>
      </c>
      <c r="B691" s="43" t="s">
        <v>567</v>
      </c>
      <c r="C691" s="44" t="s">
        <v>563</v>
      </c>
      <c r="D691" s="45" t="s">
        <v>460</v>
      </c>
      <c r="E691" s="46">
        <v>2221</v>
      </c>
      <c r="F691" s="47">
        <v>59000</v>
      </c>
      <c r="G691" s="48">
        <v>45505</v>
      </c>
      <c r="H691" s="49">
        <f t="shared" si="41"/>
        <v>0</v>
      </c>
      <c r="I691" s="50">
        <v>59000</v>
      </c>
      <c r="J691" s="50" t="str">
        <f t="shared" si="42"/>
        <v>ATRASADO</v>
      </c>
      <c r="K691" s="33"/>
      <c r="L691" s="33"/>
    </row>
    <row r="692" spans="1:12" s="34" customFormat="1" ht="18" x14ac:dyDescent="0.25">
      <c r="A692" s="42"/>
      <c r="B692" s="43"/>
      <c r="C692" s="44"/>
      <c r="D692" s="45"/>
      <c r="E692" s="46"/>
      <c r="F692" s="47"/>
      <c r="G692" s="48"/>
      <c r="H692" s="49"/>
      <c r="I692" s="50"/>
      <c r="J692" s="50"/>
      <c r="K692" s="33"/>
      <c r="L692" s="33"/>
    </row>
    <row r="693" spans="1:12" s="34" customFormat="1" ht="18" x14ac:dyDescent="0.25">
      <c r="A693" s="42" t="s">
        <v>568</v>
      </c>
      <c r="B693" s="43" t="s">
        <v>129</v>
      </c>
      <c r="C693" s="44" t="s">
        <v>569</v>
      </c>
      <c r="D693" s="45" t="s">
        <v>570</v>
      </c>
      <c r="E693" s="46">
        <v>2678</v>
      </c>
      <c r="F693" s="47">
        <v>230100</v>
      </c>
      <c r="G693" s="48" t="s">
        <v>571</v>
      </c>
      <c r="H693" s="49">
        <f>IF(F693&gt;0,0,"")</f>
        <v>0</v>
      </c>
      <c r="I693" s="50">
        <v>230100</v>
      </c>
      <c r="J693" s="50" t="str">
        <f>IF(I693&gt;0,"ATRASADO","")</f>
        <v>ATRASADO</v>
      </c>
      <c r="K693" s="33"/>
      <c r="L693" s="33"/>
    </row>
    <row r="694" spans="1:12" s="34" customFormat="1" ht="18" x14ac:dyDescent="0.25">
      <c r="A694" s="42" t="s">
        <v>572</v>
      </c>
      <c r="B694" s="43" t="s">
        <v>551</v>
      </c>
      <c r="C694" s="44" t="s">
        <v>569</v>
      </c>
      <c r="D694" s="45" t="s">
        <v>87</v>
      </c>
      <c r="E694" s="46">
        <v>2332</v>
      </c>
      <c r="F694" s="47">
        <v>116820</v>
      </c>
      <c r="G694" s="48" t="s">
        <v>572</v>
      </c>
      <c r="H694" s="49">
        <f>IF(F694&gt;0,0,"")</f>
        <v>0</v>
      </c>
      <c r="I694" s="50">
        <v>116820</v>
      </c>
      <c r="J694" s="50" t="str">
        <f>IF(I694&gt;0,"ATRASADO","")</f>
        <v>ATRASADO</v>
      </c>
      <c r="K694" s="33"/>
      <c r="L694" s="33"/>
    </row>
    <row r="695" spans="1:12" s="34" customFormat="1" ht="18" x14ac:dyDescent="0.25">
      <c r="A695" s="42"/>
      <c r="B695" s="43"/>
      <c r="C695" s="44"/>
      <c r="D695" s="45"/>
      <c r="E695" s="46"/>
      <c r="F695" s="47"/>
      <c r="G695" s="48"/>
      <c r="H695" s="49"/>
      <c r="I695" s="50"/>
      <c r="J695" s="50"/>
      <c r="K695" s="33"/>
      <c r="L695" s="33"/>
    </row>
    <row r="696" spans="1:12" s="34" customFormat="1" ht="18" x14ac:dyDescent="0.25">
      <c r="A696" s="42">
        <v>41071</v>
      </c>
      <c r="B696" s="43">
        <v>1500000002</v>
      </c>
      <c r="C696" s="44" t="s">
        <v>573</v>
      </c>
      <c r="D696" s="45" t="s">
        <v>526</v>
      </c>
      <c r="E696" s="46">
        <v>2311</v>
      </c>
      <c r="F696" s="47">
        <v>20380.400000000001</v>
      </c>
      <c r="G696" s="48">
        <v>41071</v>
      </c>
      <c r="H696" s="49">
        <f>IF(F696&gt;0,0,"")</f>
        <v>0</v>
      </c>
      <c r="I696" s="50">
        <v>20380.400000000001</v>
      </c>
      <c r="J696" s="50" t="str">
        <f>IF(I696&gt;0,"ATRASADO","")</f>
        <v>ATRASADO</v>
      </c>
      <c r="K696" s="33"/>
      <c r="L696" s="33"/>
    </row>
    <row r="697" spans="1:12" s="34" customFormat="1" ht="18" x14ac:dyDescent="0.25">
      <c r="A697" s="42"/>
      <c r="B697" s="43"/>
      <c r="C697" s="44"/>
      <c r="D697" s="45"/>
      <c r="E697" s="46"/>
      <c r="F697" s="47"/>
      <c r="G697" s="48"/>
      <c r="H697" s="49"/>
      <c r="I697" s="50"/>
      <c r="J697" s="50"/>
      <c r="K697" s="33"/>
      <c r="L697" s="33"/>
    </row>
    <row r="698" spans="1:12" s="34" customFormat="1" ht="18" x14ac:dyDescent="0.25">
      <c r="A698" s="42">
        <v>43525</v>
      </c>
      <c r="B698" s="43" t="s">
        <v>574</v>
      </c>
      <c r="C698" s="44" t="s">
        <v>575</v>
      </c>
      <c r="D698" s="45" t="s">
        <v>21</v>
      </c>
      <c r="E698" s="46">
        <v>2311</v>
      </c>
      <c r="F698" s="47">
        <v>144081.85999999999</v>
      </c>
      <c r="G698" s="48">
        <v>43525</v>
      </c>
      <c r="H698" s="49">
        <f>IF(F698&gt;0,0,"")</f>
        <v>0</v>
      </c>
      <c r="I698" s="50">
        <v>144081.85999999999</v>
      </c>
      <c r="J698" s="50" t="str">
        <f>IF(I698&gt;0,"ATRASADO","")</f>
        <v>ATRASADO</v>
      </c>
      <c r="K698" s="33"/>
      <c r="L698" s="33"/>
    </row>
    <row r="699" spans="1:12" s="34" customFormat="1" ht="18" x14ac:dyDescent="0.25">
      <c r="A699" s="42"/>
      <c r="B699" s="43"/>
      <c r="C699" s="44"/>
      <c r="D699" s="45"/>
      <c r="E699" s="46"/>
      <c r="F699" s="47"/>
      <c r="G699" s="48"/>
      <c r="H699" s="49"/>
      <c r="I699" s="50"/>
      <c r="J699" s="50"/>
      <c r="K699" s="33"/>
      <c r="L699" s="33"/>
    </row>
    <row r="700" spans="1:12" s="34" customFormat="1" ht="18" x14ac:dyDescent="0.25">
      <c r="A700" s="42">
        <v>45597</v>
      </c>
      <c r="B700" s="43" t="s">
        <v>576</v>
      </c>
      <c r="C700" s="44" t="s">
        <v>577</v>
      </c>
      <c r="D700" s="45" t="s">
        <v>87</v>
      </c>
      <c r="E700" s="46">
        <v>2332</v>
      </c>
      <c r="F700" s="47">
        <v>45684.83</v>
      </c>
      <c r="G700" s="48">
        <v>45597</v>
      </c>
      <c r="H700" s="49">
        <f>IF(F700&gt;0,0,"")</f>
        <v>0</v>
      </c>
      <c r="I700" s="50">
        <v>45684.83</v>
      </c>
      <c r="J700" s="50" t="str">
        <f>IF(I700&gt;0,"ATRASADO","")</f>
        <v>ATRASADO</v>
      </c>
      <c r="K700" s="33"/>
      <c r="L700" s="33"/>
    </row>
    <row r="701" spans="1:12" s="34" customFormat="1" ht="18" x14ac:dyDescent="0.25">
      <c r="A701" s="42"/>
      <c r="B701" s="43"/>
      <c r="C701" s="44"/>
      <c r="D701" s="45"/>
      <c r="E701" s="46"/>
      <c r="F701" s="47"/>
      <c r="G701" s="48"/>
      <c r="H701" s="49"/>
      <c r="I701" s="50"/>
      <c r="J701" s="50"/>
      <c r="K701" s="33"/>
      <c r="L701" s="33"/>
    </row>
    <row r="702" spans="1:12" s="34" customFormat="1" ht="18" x14ac:dyDescent="0.25">
      <c r="A702" s="42">
        <v>46111</v>
      </c>
      <c r="B702" s="43" t="s">
        <v>196</v>
      </c>
      <c r="C702" s="44" t="s">
        <v>1344</v>
      </c>
      <c r="D702" s="45" t="s">
        <v>1345</v>
      </c>
      <c r="E702" s="46">
        <v>2392</v>
      </c>
      <c r="F702" s="47">
        <v>9471.64</v>
      </c>
      <c r="G702" s="48">
        <v>46111</v>
      </c>
      <c r="H702" s="49">
        <v>0</v>
      </c>
      <c r="I702" s="50">
        <v>9471.64</v>
      </c>
      <c r="J702" s="50" t="s">
        <v>25</v>
      </c>
      <c r="K702" s="33"/>
      <c r="L702" s="33"/>
    </row>
    <row r="703" spans="1:12" s="34" customFormat="1" ht="18" x14ac:dyDescent="0.25">
      <c r="A703" s="42"/>
      <c r="B703" s="43"/>
      <c r="C703" s="44"/>
      <c r="D703" s="45"/>
      <c r="E703" s="46"/>
      <c r="F703" s="47"/>
      <c r="G703" s="48"/>
      <c r="H703" s="49"/>
      <c r="I703" s="50"/>
      <c r="J703" s="50"/>
      <c r="K703" s="33"/>
      <c r="L703" s="33"/>
    </row>
    <row r="704" spans="1:12" s="34" customFormat="1" ht="18" x14ac:dyDescent="0.25">
      <c r="A704" s="42">
        <v>46078</v>
      </c>
      <c r="B704" s="43" t="s">
        <v>578</v>
      </c>
      <c r="C704" s="44" t="s">
        <v>1346</v>
      </c>
      <c r="D704" s="45" t="s">
        <v>1347</v>
      </c>
      <c r="E704" s="46">
        <v>2332</v>
      </c>
      <c r="F704" s="47">
        <v>36250</v>
      </c>
      <c r="G704" s="48">
        <v>46078</v>
      </c>
      <c r="H704" s="49">
        <v>0</v>
      </c>
      <c r="I704" s="50">
        <v>36250</v>
      </c>
      <c r="J704" s="50" t="s">
        <v>25</v>
      </c>
      <c r="K704" s="33"/>
      <c r="L704" s="33"/>
    </row>
    <row r="705" spans="1:12" s="34" customFormat="1" ht="18" x14ac:dyDescent="0.25">
      <c r="A705" s="42">
        <v>46085</v>
      </c>
      <c r="B705" s="43" t="s">
        <v>1348</v>
      </c>
      <c r="C705" s="44" t="s">
        <v>1346</v>
      </c>
      <c r="D705" s="45" t="s">
        <v>21</v>
      </c>
      <c r="E705" s="46">
        <v>2311</v>
      </c>
      <c r="F705" s="47">
        <v>145000</v>
      </c>
      <c r="G705" s="48">
        <v>46085</v>
      </c>
      <c r="H705" s="49">
        <v>0</v>
      </c>
      <c r="I705" s="50">
        <v>145000</v>
      </c>
      <c r="J705" s="50" t="s">
        <v>25</v>
      </c>
      <c r="K705" s="33"/>
      <c r="L705" s="33"/>
    </row>
    <row r="706" spans="1:12" s="34" customFormat="1" ht="18" x14ac:dyDescent="0.25">
      <c r="A706" s="42">
        <v>46121</v>
      </c>
      <c r="B706" s="43" t="s">
        <v>1349</v>
      </c>
      <c r="C706" s="44" t="s">
        <v>1346</v>
      </c>
      <c r="D706" s="45" t="s">
        <v>1347</v>
      </c>
      <c r="E706" s="46">
        <v>2332</v>
      </c>
      <c r="F706" s="47">
        <v>274143.5</v>
      </c>
      <c r="G706" s="48">
        <v>46121</v>
      </c>
      <c r="H706" s="49">
        <v>0</v>
      </c>
      <c r="I706" s="50">
        <v>274143.5</v>
      </c>
      <c r="J706" s="50" t="s">
        <v>25</v>
      </c>
      <c r="K706" s="33"/>
      <c r="L706" s="33"/>
    </row>
    <row r="707" spans="1:12" s="34" customFormat="1" ht="18" x14ac:dyDescent="0.25">
      <c r="A707" s="42"/>
      <c r="B707" s="43"/>
      <c r="C707" s="44"/>
      <c r="D707" s="45"/>
      <c r="E707" s="46"/>
      <c r="F707" s="47"/>
      <c r="G707" s="48"/>
      <c r="H707" s="49"/>
      <c r="I707" s="50"/>
      <c r="J707" s="50"/>
      <c r="K707" s="33"/>
      <c r="L707" s="33"/>
    </row>
    <row r="708" spans="1:12" s="34" customFormat="1" ht="18" x14ac:dyDescent="0.25">
      <c r="A708" s="42">
        <v>45474</v>
      </c>
      <c r="B708" s="43" t="s">
        <v>579</v>
      </c>
      <c r="C708" s="44" t="s">
        <v>580</v>
      </c>
      <c r="D708" s="45" t="s">
        <v>460</v>
      </c>
      <c r="E708" s="46">
        <v>2221</v>
      </c>
      <c r="F708" s="47">
        <v>47200</v>
      </c>
      <c r="G708" s="48">
        <v>45474</v>
      </c>
      <c r="H708" s="49">
        <f>IF(F708&gt;0,0,"")</f>
        <v>0</v>
      </c>
      <c r="I708" s="50">
        <v>47200</v>
      </c>
      <c r="J708" s="50" t="str">
        <f>IF(I708&gt;0,"ATRASADO","")</f>
        <v>ATRASADO</v>
      </c>
      <c r="K708" s="33"/>
      <c r="L708" s="33"/>
    </row>
    <row r="709" spans="1:12" s="34" customFormat="1" ht="18" x14ac:dyDescent="0.25">
      <c r="A709" s="42"/>
      <c r="B709" s="43"/>
      <c r="C709" s="44"/>
      <c r="D709" s="45"/>
      <c r="E709" s="46"/>
      <c r="F709" s="47"/>
      <c r="G709" s="48"/>
      <c r="H709" s="49"/>
      <c r="I709" s="50"/>
      <c r="J709" s="50"/>
      <c r="K709" s="33"/>
      <c r="L709" s="33"/>
    </row>
    <row r="710" spans="1:12" s="34" customFormat="1" ht="18" x14ac:dyDescent="0.25">
      <c r="A710" s="42">
        <v>45261</v>
      </c>
      <c r="B710" s="43" t="s">
        <v>581</v>
      </c>
      <c r="C710" s="44" t="s">
        <v>582</v>
      </c>
      <c r="D710" s="45" t="s">
        <v>21</v>
      </c>
      <c r="E710" s="46">
        <v>2311</v>
      </c>
      <c r="F710" s="47">
        <v>1328000</v>
      </c>
      <c r="G710" s="48">
        <v>45261</v>
      </c>
      <c r="H710" s="49">
        <f>IF(F710&gt;0,0,"")</f>
        <v>0</v>
      </c>
      <c r="I710" s="50">
        <v>1328000</v>
      </c>
      <c r="J710" s="50" t="str">
        <f>IF(I710&gt;0,"ATRASADO","")</f>
        <v>ATRASADO</v>
      </c>
      <c r="K710" s="33"/>
      <c r="L710" s="33"/>
    </row>
    <row r="711" spans="1:12" s="34" customFormat="1" ht="18" x14ac:dyDescent="0.25">
      <c r="A711" s="42"/>
      <c r="B711" s="43"/>
      <c r="C711" s="44"/>
      <c r="D711" s="45"/>
      <c r="E711" s="46"/>
      <c r="F711" s="47"/>
      <c r="G711" s="48"/>
      <c r="H711" s="49"/>
      <c r="I711" s="50"/>
      <c r="J711" s="50"/>
      <c r="K711" s="33"/>
      <c r="L711" s="33"/>
    </row>
    <row r="712" spans="1:12" s="34" customFormat="1" ht="18" x14ac:dyDescent="0.25">
      <c r="A712" s="42">
        <v>44986</v>
      </c>
      <c r="B712" s="43" t="s">
        <v>209</v>
      </c>
      <c r="C712" s="44" t="s">
        <v>583</v>
      </c>
      <c r="D712" s="45" t="s">
        <v>460</v>
      </c>
      <c r="E712" s="46">
        <v>2221</v>
      </c>
      <c r="F712" s="47">
        <v>23600</v>
      </c>
      <c r="G712" s="48">
        <v>44986</v>
      </c>
      <c r="H712" s="49">
        <f>IF(F712&gt;0,0,"")</f>
        <v>0</v>
      </c>
      <c r="I712" s="50">
        <v>23600</v>
      </c>
      <c r="J712" s="50" t="str">
        <f>IF(I712&gt;0,"ATRASADO","")</f>
        <v>ATRASADO</v>
      </c>
      <c r="K712" s="33"/>
      <c r="L712" s="33"/>
    </row>
    <row r="713" spans="1:12" s="34" customFormat="1" ht="18" x14ac:dyDescent="0.25">
      <c r="A713" s="42">
        <v>44986</v>
      </c>
      <c r="B713" s="43" t="s">
        <v>217</v>
      </c>
      <c r="C713" s="44" t="s">
        <v>583</v>
      </c>
      <c r="D713" s="45" t="s">
        <v>460</v>
      </c>
      <c r="E713" s="46">
        <v>2221</v>
      </c>
      <c r="F713" s="47">
        <v>23600</v>
      </c>
      <c r="G713" s="48">
        <v>44986</v>
      </c>
      <c r="H713" s="49">
        <f>IF(F713&gt;0,0,"")</f>
        <v>0</v>
      </c>
      <c r="I713" s="50">
        <v>23600</v>
      </c>
      <c r="J713" s="50" t="str">
        <f>IF(I713&gt;0,"ATRASADO","")</f>
        <v>ATRASADO</v>
      </c>
      <c r="K713" s="33"/>
      <c r="L713" s="33"/>
    </row>
    <row r="714" spans="1:12" s="34" customFormat="1" ht="18" x14ac:dyDescent="0.25">
      <c r="A714" s="42">
        <v>44986</v>
      </c>
      <c r="B714" s="43" t="s">
        <v>218</v>
      </c>
      <c r="C714" s="44" t="s">
        <v>583</v>
      </c>
      <c r="D714" s="45" t="s">
        <v>460</v>
      </c>
      <c r="E714" s="46">
        <v>2221</v>
      </c>
      <c r="F714" s="47">
        <v>23600</v>
      </c>
      <c r="G714" s="48">
        <v>44986</v>
      </c>
      <c r="H714" s="49">
        <f>IF(F714&gt;0,0,"")</f>
        <v>0</v>
      </c>
      <c r="I714" s="50">
        <v>23600</v>
      </c>
      <c r="J714" s="50" t="str">
        <f>IF(I714&gt;0,"ATRASADO","")</f>
        <v>ATRASADO</v>
      </c>
      <c r="K714" s="33"/>
      <c r="L714" s="33"/>
    </row>
    <row r="715" spans="1:12" s="34" customFormat="1" ht="18" x14ac:dyDescent="0.25">
      <c r="A715" s="42">
        <v>45019</v>
      </c>
      <c r="B715" s="43" t="s">
        <v>584</v>
      </c>
      <c r="C715" s="44" t="s">
        <v>583</v>
      </c>
      <c r="D715" s="45" t="s">
        <v>460</v>
      </c>
      <c r="E715" s="46">
        <v>2221</v>
      </c>
      <c r="F715" s="47">
        <v>23600</v>
      </c>
      <c r="G715" s="48">
        <v>45019</v>
      </c>
      <c r="H715" s="49">
        <f>IF(F715&gt;0,0,"")</f>
        <v>0</v>
      </c>
      <c r="I715" s="50">
        <v>23600</v>
      </c>
      <c r="J715" s="50" t="str">
        <f>IF(I715&gt;0,"ATRASADO","")</f>
        <v>ATRASADO</v>
      </c>
      <c r="K715" s="33"/>
      <c r="L715" s="33"/>
    </row>
    <row r="716" spans="1:12" s="34" customFormat="1" ht="18" x14ac:dyDescent="0.25">
      <c r="A716" s="42"/>
      <c r="B716" s="43"/>
      <c r="C716" s="44"/>
      <c r="D716" s="45"/>
      <c r="E716" s="46"/>
      <c r="F716" s="47"/>
      <c r="G716" s="48"/>
      <c r="H716" s="49"/>
      <c r="I716" s="50"/>
      <c r="J716" s="50"/>
      <c r="K716" s="33"/>
      <c r="L716" s="33"/>
    </row>
    <row r="717" spans="1:12" s="34" customFormat="1" ht="18" x14ac:dyDescent="0.25">
      <c r="A717" s="42">
        <v>45474</v>
      </c>
      <c r="B717" s="43" t="s">
        <v>396</v>
      </c>
      <c r="C717" s="44" t="s">
        <v>585</v>
      </c>
      <c r="D717" s="45" t="s">
        <v>21</v>
      </c>
      <c r="E717" s="46">
        <v>2311</v>
      </c>
      <c r="F717" s="47">
        <v>97500</v>
      </c>
      <c r="G717" s="48">
        <v>45474</v>
      </c>
      <c r="H717" s="49">
        <f>IF(F717&gt;0,0,"")</f>
        <v>0</v>
      </c>
      <c r="I717" s="50">
        <v>97500</v>
      </c>
      <c r="J717" s="50" t="str">
        <f>IF(I717&gt;0,"ATRASADO","")</f>
        <v>ATRASADO</v>
      </c>
      <c r="K717" s="33"/>
      <c r="L717" s="33"/>
    </row>
    <row r="718" spans="1:12" s="34" customFormat="1" ht="18" x14ac:dyDescent="0.25">
      <c r="A718" s="42"/>
      <c r="B718" s="43"/>
      <c r="C718" s="44"/>
      <c r="D718" s="45"/>
      <c r="E718" s="46"/>
      <c r="F718" s="47"/>
      <c r="G718" s="48"/>
      <c r="H718" s="49"/>
      <c r="I718" s="50"/>
      <c r="J718" s="50"/>
      <c r="K718" s="33"/>
      <c r="L718" s="33"/>
    </row>
    <row r="719" spans="1:12" s="34" customFormat="1" ht="18" x14ac:dyDescent="0.25">
      <c r="A719" s="42">
        <v>41677</v>
      </c>
      <c r="B719" s="43">
        <v>15000000730</v>
      </c>
      <c r="C719" s="44" t="s">
        <v>586</v>
      </c>
      <c r="D719" s="45" t="s">
        <v>526</v>
      </c>
      <c r="E719" s="46">
        <v>2311</v>
      </c>
      <c r="F719" s="47">
        <v>475000</v>
      </c>
      <c r="G719" s="48">
        <v>41677</v>
      </c>
      <c r="H719" s="49">
        <f>IF(F719&gt;0,0,"")</f>
        <v>0</v>
      </c>
      <c r="I719" s="50">
        <v>475000</v>
      </c>
      <c r="J719" s="50" t="str">
        <f>IF(I719&gt;0,"ATRASADO","")</f>
        <v>ATRASADO</v>
      </c>
      <c r="K719" s="33"/>
      <c r="L719" s="33"/>
    </row>
    <row r="720" spans="1:12" s="34" customFormat="1" ht="18" x14ac:dyDescent="0.25">
      <c r="A720" s="42"/>
      <c r="B720" s="43"/>
      <c r="C720" s="44"/>
      <c r="D720" s="45"/>
      <c r="E720" s="46"/>
      <c r="F720" s="47"/>
      <c r="G720" s="48"/>
      <c r="H720" s="49"/>
      <c r="I720" s="50"/>
      <c r="J720" s="50"/>
      <c r="K720" s="33"/>
      <c r="L720" s="33"/>
    </row>
    <row r="721" spans="1:12" s="34" customFormat="1" ht="18" x14ac:dyDescent="0.25">
      <c r="A721" s="42">
        <v>40121</v>
      </c>
      <c r="B721" s="43" t="s">
        <v>587</v>
      </c>
      <c r="C721" s="44" t="s">
        <v>588</v>
      </c>
      <c r="D721" s="45" t="s">
        <v>96</v>
      </c>
      <c r="E721" s="46">
        <v>2221</v>
      </c>
      <c r="F721" s="47">
        <v>58000</v>
      </c>
      <c r="G721" s="48">
        <v>40121</v>
      </c>
      <c r="H721" s="49">
        <f>IF(F721&gt;0,0,"")</f>
        <v>0</v>
      </c>
      <c r="I721" s="50">
        <v>58000</v>
      </c>
      <c r="J721" s="50" t="str">
        <f>IF(I721&gt;0,"ATRASADO","")</f>
        <v>ATRASADO</v>
      </c>
      <c r="K721" s="33"/>
      <c r="L721" s="33"/>
    </row>
    <row r="722" spans="1:12" s="34" customFormat="1" ht="18" x14ac:dyDescent="0.25">
      <c r="A722" s="42"/>
      <c r="B722" s="43"/>
      <c r="C722" s="44"/>
      <c r="D722" s="45"/>
      <c r="E722" s="46"/>
      <c r="F722" s="47"/>
      <c r="G722" s="48"/>
      <c r="H722" s="49"/>
      <c r="I722" s="50"/>
      <c r="J722" s="50"/>
      <c r="K722" s="33"/>
      <c r="L722" s="33"/>
    </row>
    <row r="723" spans="1:12" s="34" customFormat="1" ht="18" x14ac:dyDescent="0.25">
      <c r="A723" s="42">
        <v>45489</v>
      </c>
      <c r="B723" s="43" t="s">
        <v>129</v>
      </c>
      <c r="C723" s="44" t="s">
        <v>589</v>
      </c>
      <c r="D723" s="45" t="s">
        <v>210</v>
      </c>
      <c r="E723" s="46">
        <v>2272</v>
      </c>
      <c r="F723" s="47">
        <v>101078.8</v>
      </c>
      <c r="G723" s="48" t="s">
        <v>207</v>
      </c>
      <c r="H723" s="49">
        <f>IF(F723&gt;0,0,"")</f>
        <v>0</v>
      </c>
      <c r="I723" s="50">
        <v>101078.8</v>
      </c>
      <c r="J723" s="50" t="str">
        <f>IF(I723&gt;0,"ATRASADO","")</f>
        <v>ATRASADO</v>
      </c>
      <c r="K723" s="33"/>
      <c r="L723" s="33"/>
    </row>
    <row r="724" spans="1:12" s="34" customFormat="1" ht="18" x14ac:dyDescent="0.25">
      <c r="A724" s="42" t="s">
        <v>207</v>
      </c>
      <c r="B724" s="43" t="s">
        <v>551</v>
      </c>
      <c r="C724" s="44" t="s">
        <v>589</v>
      </c>
      <c r="D724" s="45" t="s">
        <v>590</v>
      </c>
      <c r="E724" s="46">
        <v>2391</v>
      </c>
      <c r="F724" s="47">
        <v>233905.03</v>
      </c>
      <c r="G724" s="48" t="s">
        <v>207</v>
      </c>
      <c r="H724" s="49">
        <f>IF(F724&gt;0,0,"")</f>
        <v>0</v>
      </c>
      <c r="I724" s="50">
        <v>233905.03</v>
      </c>
      <c r="J724" s="50" t="str">
        <f>IF(I724&gt;0,"ATRASADO","")</f>
        <v>ATRASADO</v>
      </c>
      <c r="K724" s="33"/>
      <c r="L724" s="33"/>
    </row>
    <row r="725" spans="1:12" s="34" customFormat="1" ht="18" x14ac:dyDescent="0.25">
      <c r="A725" s="42" t="s">
        <v>207</v>
      </c>
      <c r="B725" s="43" t="s">
        <v>85</v>
      </c>
      <c r="C725" s="44" t="s">
        <v>589</v>
      </c>
      <c r="D725" s="45" t="s">
        <v>591</v>
      </c>
      <c r="E725" s="46">
        <v>2396</v>
      </c>
      <c r="F725" s="47">
        <v>230875.33</v>
      </c>
      <c r="G725" s="48" t="s">
        <v>207</v>
      </c>
      <c r="H725" s="49">
        <f>IF(F725&gt;0,0,"")</f>
        <v>0</v>
      </c>
      <c r="I725" s="50">
        <v>230875.33</v>
      </c>
      <c r="J725" s="50" t="str">
        <f>IF(I725&gt;0,"ATRASADO","")</f>
        <v>ATRASADO</v>
      </c>
      <c r="K725" s="33"/>
      <c r="L725" s="33"/>
    </row>
    <row r="726" spans="1:12" s="34" customFormat="1" ht="18" x14ac:dyDescent="0.25">
      <c r="A726" s="42"/>
      <c r="B726" s="43"/>
      <c r="C726" s="44"/>
      <c r="D726" s="45"/>
      <c r="E726" s="46"/>
      <c r="F726" s="47"/>
      <c r="G726" s="48"/>
      <c r="H726" s="49"/>
      <c r="I726" s="50"/>
      <c r="J726" s="50"/>
      <c r="K726" s="33"/>
      <c r="L726" s="33"/>
    </row>
    <row r="727" spans="1:12" s="34" customFormat="1" ht="18" x14ac:dyDescent="0.25">
      <c r="A727" s="56">
        <v>46113</v>
      </c>
      <c r="B727" s="55" t="s">
        <v>1350</v>
      </c>
      <c r="C727" s="44" t="s">
        <v>592</v>
      </c>
      <c r="D727" s="45" t="s">
        <v>593</v>
      </c>
      <c r="E727" s="46">
        <v>2263</v>
      </c>
      <c r="F727" s="55">
        <f>1124114.27-248670.07</f>
        <v>875444.2</v>
      </c>
      <c r="G727" s="56">
        <v>46113</v>
      </c>
      <c r="H727" s="49">
        <v>0</v>
      </c>
      <c r="I727" s="55">
        <f>1124114.27-248670.07</f>
        <v>875444.2</v>
      </c>
      <c r="J727" s="50" t="s">
        <v>25</v>
      </c>
      <c r="K727" s="33"/>
      <c r="L727" s="33"/>
    </row>
    <row r="728" spans="1:12" s="34" customFormat="1" ht="18" x14ac:dyDescent="0.25">
      <c r="A728" s="56">
        <v>46135</v>
      </c>
      <c r="B728" s="55" t="s">
        <v>1351</v>
      </c>
      <c r="C728" s="44" t="s">
        <v>592</v>
      </c>
      <c r="D728" s="45" t="s">
        <v>593</v>
      </c>
      <c r="E728" s="46">
        <v>2263</v>
      </c>
      <c r="F728" s="55">
        <v>164045</v>
      </c>
      <c r="G728" s="56">
        <v>46135</v>
      </c>
      <c r="H728" s="49">
        <v>0</v>
      </c>
      <c r="I728" s="55">
        <v>164045</v>
      </c>
      <c r="J728" s="50" t="s">
        <v>25</v>
      </c>
      <c r="K728" s="33"/>
      <c r="L728" s="33"/>
    </row>
    <row r="729" spans="1:12" s="34" customFormat="1" ht="18" x14ac:dyDescent="0.25">
      <c r="A729" s="56">
        <v>46132</v>
      </c>
      <c r="B729" s="55" t="s">
        <v>1352</v>
      </c>
      <c r="C729" s="44" t="s">
        <v>592</v>
      </c>
      <c r="D729" s="45" t="s">
        <v>593</v>
      </c>
      <c r="E729" s="46">
        <v>2263</v>
      </c>
      <c r="F729" s="55">
        <v>276005.53999999998</v>
      </c>
      <c r="G729" s="56">
        <v>46132</v>
      </c>
      <c r="H729" s="49">
        <v>0</v>
      </c>
      <c r="I729" s="55">
        <v>276005.53999999998</v>
      </c>
      <c r="J729" s="50" t="s">
        <v>25</v>
      </c>
      <c r="K729" s="33"/>
      <c r="L729" s="33"/>
    </row>
    <row r="730" spans="1:12" s="34" customFormat="1" ht="18" x14ac:dyDescent="0.25">
      <c r="A730" s="42"/>
      <c r="B730" s="43"/>
      <c r="C730" s="44"/>
      <c r="D730" s="45"/>
      <c r="E730" s="46"/>
      <c r="F730" s="47"/>
      <c r="G730" s="48"/>
      <c r="H730" s="49"/>
      <c r="I730" s="50"/>
      <c r="J730" s="50"/>
      <c r="K730" s="33"/>
      <c r="L730" s="33"/>
    </row>
    <row r="731" spans="1:12" s="34" customFormat="1" ht="26.25" x14ac:dyDescent="0.25">
      <c r="A731" s="42">
        <v>46141</v>
      </c>
      <c r="B731" s="43" t="s">
        <v>1353</v>
      </c>
      <c r="C731" s="44" t="s">
        <v>1354</v>
      </c>
      <c r="D731" s="45" t="s">
        <v>1355</v>
      </c>
      <c r="E731" s="46">
        <v>2341</v>
      </c>
      <c r="F731" s="47">
        <v>238275.54</v>
      </c>
      <c r="G731" s="48">
        <v>46141</v>
      </c>
      <c r="H731" s="49">
        <v>0</v>
      </c>
      <c r="I731" s="47">
        <v>238275.54</v>
      </c>
      <c r="J731" s="50" t="s">
        <v>25</v>
      </c>
      <c r="K731" s="33"/>
      <c r="L731" s="33"/>
    </row>
    <row r="732" spans="1:12" s="34" customFormat="1" ht="18" x14ac:dyDescent="0.25">
      <c r="A732" s="42"/>
      <c r="B732" s="43"/>
      <c r="C732" s="44"/>
      <c r="D732" s="45"/>
      <c r="E732" s="46"/>
      <c r="F732" s="47"/>
      <c r="G732" s="48"/>
      <c r="H732" s="49"/>
      <c r="I732" s="50"/>
      <c r="J732" s="50"/>
      <c r="K732" s="33"/>
      <c r="L732" s="33"/>
    </row>
    <row r="733" spans="1:12" s="34" customFormat="1" ht="18" x14ac:dyDescent="0.25">
      <c r="A733" s="42">
        <v>45566</v>
      </c>
      <c r="B733" s="43" t="s">
        <v>85</v>
      </c>
      <c r="C733" s="44" t="s">
        <v>594</v>
      </c>
      <c r="D733" s="45" t="s">
        <v>392</v>
      </c>
      <c r="E733" s="46">
        <v>2332</v>
      </c>
      <c r="F733" s="47">
        <v>492481.26</v>
      </c>
      <c r="G733" s="48">
        <v>45566</v>
      </c>
      <c r="H733" s="49">
        <f>IF(F733&gt;0,0,"")</f>
        <v>0</v>
      </c>
      <c r="I733" s="50">
        <v>492481.26</v>
      </c>
      <c r="J733" s="50" t="str">
        <f>IF(I733&gt;0,"ATRASADO","")</f>
        <v>ATRASADO</v>
      </c>
      <c r="K733" s="33"/>
      <c r="L733" s="33"/>
    </row>
    <row r="734" spans="1:12" s="34" customFormat="1" ht="18" x14ac:dyDescent="0.25">
      <c r="A734" s="42"/>
      <c r="B734" s="43"/>
      <c r="C734" s="44"/>
      <c r="D734" s="45"/>
      <c r="E734" s="46"/>
      <c r="F734" s="47"/>
      <c r="G734" s="48"/>
      <c r="H734" s="49"/>
      <c r="I734" s="50"/>
      <c r="J734" s="50"/>
      <c r="K734" s="33"/>
      <c r="L734" s="33"/>
    </row>
    <row r="735" spans="1:12" s="34" customFormat="1" ht="18" x14ac:dyDescent="0.25">
      <c r="A735" s="42">
        <v>45078</v>
      </c>
      <c r="B735" s="43" t="s">
        <v>595</v>
      </c>
      <c r="C735" s="44" t="s">
        <v>596</v>
      </c>
      <c r="D735" s="45" t="s">
        <v>21</v>
      </c>
      <c r="E735" s="46">
        <v>2311</v>
      </c>
      <c r="F735" s="47">
        <v>57000</v>
      </c>
      <c r="G735" s="48">
        <v>45078</v>
      </c>
      <c r="H735" s="49">
        <f>IF(F735&gt;0,0,"")</f>
        <v>0</v>
      </c>
      <c r="I735" s="50">
        <v>57000</v>
      </c>
      <c r="J735" s="50" t="str">
        <f>IF(I735&gt;0,"ATRASADO","")</f>
        <v>ATRASADO</v>
      </c>
      <c r="K735" s="33"/>
      <c r="L735" s="33"/>
    </row>
    <row r="736" spans="1:12" s="34" customFormat="1" ht="18" x14ac:dyDescent="0.25">
      <c r="A736" s="42">
        <v>45170</v>
      </c>
      <c r="B736" s="43" t="s">
        <v>597</v>
      </c>
      <c r="C736" s="44" t="s">
        <v>596</v>
      </c>
      <c r="D736" s="45" t="s">
        <v>21</v>
      </c>
      <c r="E736" s="46">
        <v>2311</v>
      </c>
      <c r="F736" s="47">
        <v>57000</v>
      </c>
      <c r="G736" s="48">
        <v>45170</v>
      </c>
      <c r="H736" s="49">
        <f>IF(F736&gt;0,0,"")</f>
        <v>0</v>
      </c>
      <c r="I736" s="50">
        <v>57000</v>
      </c>
      <c r="J736" s="50" t="str">
        <f>IF(I736&gt;0,"ATRASADO","")</f>
        <v>ATRASADO</v>
      </c>
      <c r="K736" s="33"/>
      <c r="L736" s="33"/>
    </row>
    <row r="737" spans="1:12" s="34" customFormat="1" ht="18" x14ac:dyDescent="0.25">
      <c r="A737" s="42"/>
      <c r="B737" s="43"/>
      <c r="C737" s="44"/>
      <c r="D737" s="45"/>
      <c r="E737" s="46"/>
      <c r="F737" s="47"/>
      <c r="G737" s="48"/>
      <c r="H737" s="49"/>
      <c r="I737" s="50"/>
      <c r="J737" s="50"/>
      <c r="K737" s="33"/>
      <c r="L737" s="33"/>
    </row>
    <row r="738" spans="1:12" s="34" customFormat="1" ht="18" x14ac:dyDescent="0.25">
      <c r="A738" s="42">
        <v>40177</v>
      </c>
      <c r="B738" s="43" t="s">
        <v>598</v>
      </c>
      <c r="C738" s="44" t="s">
        <v>599</v>
      </c>
      <c r="D738" s="45" t="s">
        <v>21</v>
      </c>
      <c r="E738" s="46">
        <v>2311</v>
      </c>
      <c r="F738" s="47">
        <v>1501200</v>
      </c>
      <c r="G738" s="48">
        <v>40177</v>
      </c>
      <c r="H738" s="49">
        <f>IF(F738&gt;0,0,"")</f>
        <v>0</v>
      </c>
      <c r="I738" s="50">
        <v>1501200</v>
      </c>
      <c r="J738" s="50" t="str">
        <f>IF(I738&gt;0,"ATRASADO","")</f>
        <v>ATRASADO</v>
      </c>
      <c r="K738" s="33"/>
      <c r="L738" s="33"/>
    </row>
    <row r="739" spans="1:12" s="34" customFormat="1" ht="18" x14ac:dyDescent="0.25">
      <c r="A739" s="42">
        <v>44203</v>
      </c>
      <c r="B739" s="43" t="s">
        <v>215</v>
      </c>
      <c r="C739" s="44" t="s">
        <v>599</v>
      </c>
      <c r="D739" s="45" t="s">
        <v>21</v>
      </c>
      <c r="E739" s="46">
        <v>2311</v>
      </c>
      <c r="F739" s="47">
        <v>61200</v>
      </c>
      <c r="G739" s="48">
        <v>44203</v>
      </c>
      <c r="H739" s="49">
        <f>IF(F739&gt;0,0,"")</f>
        <v>0</v>
      </c>
      <c r="I739" s="50">
        <v>61200</v>
      </c>
      <c r="J739" s="50" t="str">
        <f>IF(I739&gt;0,"ATRASADO","")</f>
        <v>ATRASADO</v>
      </c>
      <c r="K739" s="33"/>
      <c r="L739" s="33"/>
    </row>
    <row r="740" spans="1:12" s="34" customFormat="1" ht="18" x14ac:dyDescent="0.25">
      <c r="A740" s="42"/>
      <c r="B740" s="43"/>
      <c r="C740" s="44"/>
      <c r="D740" s="45"/>
      <c r="E740" s="46"/>
      <c r="F740" s="47"/>
      <c r="G740" s="48"/>
      <c r="H740" s="49"/>
      <c r="I740" s="50"/>
      <c r="J740" s="50"/>
      <c r="K740" s="33"/>
      <c r="L740" s="33"/>
    </row>
    <row r="741" spans="1:12" s="34" customFormat="1" ht="18" x14ac:dyDescent="0.25">
      <c r="A741" s="42">
        <v>45413</v>
      </c>
      <c r="B741" s="43" t="s">
        <v>600</v>
      </c>
      <c r="C741" s="44" t="s">
        <v>601</v>
      </c>
      <c r="D741" s="45" t="s">
        <v>602</v>
      </c>
      <c r="E741" s="46">
        <v>2399</v>
      </c>
      <c r="F741" s="47">
        <v>75448.02</v>
      </c>
      <c r="G741" s="48">
        <v>45413</v>
      </c>
      <c r="H741" s="49">
        <f>IF(F741&gt;0,0,"")</f>
        <v>0</v>
      </c>
      <c r="I741" s="50">
        <v>75448.02</v>
      </c>
      <c r="J741" s="50" t="str">
        <f>IF(I741&gt;0,"ATRASADO","")</f>
        <v>ATRASADO</v>
      </c>
      <c r="K741" s="33"/>
      <c r="L741" s="33"/>
    </row>
    <row r="742" spans="1:12" s="34" customFormat="1" ht="18" x14ac:dyDescent="0.25">
      <c r="A742" s="42">
        <v>45413</v>
      </c>
      <c r="B742" s="43" t="s">
        <v>603</v>
      </c>
      <c r="C742" s="44" t="s">
        <v>601</v>
      </c>
      <c r="D742" s="45" t="s">
        <v>602</v>
      </c>
      <c r="E742" s="46">
        <v>2399</v>
      </c>
      <c r="F742" s="47">
        <v>57111.72</v>
      </c>
      <c r="G742" s="48">
        <v>45413</v>
      </c>
      <c r="H742" s="49">
        <f>IF(F742&gt;0,0,"")</f>
        <v>0</v>
      </c>
      <c r="I742" s="50">
        <v>57111.72</v>
      </c>
      <c r="J742" s="50" t="str">
        <f>IF(I742&gt;0,"ATRASADO","")</f>
        <v>ATRASADO</v>
      </c>
      <c r="K742" s="33"/>
      <c r="L742" s="33"/>
    </row>
    <row r="743" spans="1:12" s="34" customFormat="1" ht="18" x14ac:dyDescent="0.25">
      <c r="A743" s="42">
        <v>45444</v>
      </c>
      <c r="B743" s="43" t="s">
        <v>604</v>
      </c>
      <c r="C743" s="44" t="s">
        <v>601</v>
      </c>
      <c r="D743" s="45" t="s">
        <v>605</v>
      </c>
      <c r="E743" s="46">
        <v>2272</v>
      </c>
      <c r="F743" s="47">
        <v>55122.400000000001</v>
      </c>
      <c r="G743" s="48">
        <v>45444</v>
      </c>
      <c r="H743" s="49">
        <f>IF(F743&gt;0,0,"")</f>
        <v>0</v>
      </c>
      <c r="I743" s="50">
        <v>55122.400000000001</v>
      </c>
      <c r="J743" s="50" t="str">
        <f>IF(I743&gt;0,"ATRASADO","")</f>
        <v>ATRASADO</v>
      </c>
      <c r="K743" s="33"/>
      <c r="L743" s="33"/>
    </row>
    <row r="744" spans="1:12" s="34" customFormat="1" ht="18" x14ac:dyDescent="0.25">
      <c r="A744" s="42">
        <v>45446</v>
      </c>
      <c r="B744" s="43" t="s">
        <v>606</v>
      </c>
      <c r="C744" s="44" t="s">
        <v>601</v>
      </c>
      <c r="D744" s="45" t="s">
        <v>96</v>
      </c>
      <c r="E744" s="46">
        <v>2221</v>
      </c>
      <c r="F744" s="47">
        <v>1902254.4</v>
      </c>
      <c r="G744" s="48">
        <v>45446</v>
      </c>
      <c r="H744" s="49">
        <f>IF(F744&gt;0,0,"")</f>
        <v>0</v>
      </c>
      <c r="I744" s="50">
        <v>1902254.4</v>
      </c>
      <c r="J744" s="50" t="str">
        <f>IF(I744&gt;0,"ATRASADO","")</f>
        <v>ATRASADO</v>
      </c>
      <c r="K744" s="33"/>
      <c r="L744" s="33"/>
    </row>
    <row r="745" spans="1:12" s="34" customFormat="1" ht="18" x14ac:dyDescent="0.25">
      <c r="A745" s="42"/>
      <c r="B745" s="43"/>
      <c r="C745" s="44"/>
      <c r="D745" s="45"/>
      <c r="E745" s="46"/>
      <c r="F745" s="47"/>
      <c r="G745" s="48"/>
      <c r="H745" s="49"/>
      <c r="I745" s="50"/>
      <c r="J745" s="50"/>
      <c r="K745" s="33"/>
      <c r="L745" s="33"/>
    </row>
    <row r="746" spans="1:12" s="34" customFormat="1" ht="18" x14ac:dyDescent="0.25">
      <c r="A746" s="42">
        <v>45204</v>
      </c>
      <c r="B746" s="43" t="s">
        <v>198</v>
      </c>
      <c r="C746" s="44" t="s">
        <v>607</v>
      </c>
      <c r="D746" s="45" t="s">
        <v>24</v>
      </c>
      <c r="E746" s="46">
        <v>2286</v>
      </c>
      <c r="F746" s="47">
        <v>174144.4</v>
      </c>
      <c r="G746" s="48">
        <v>45204</v>
      </c>
      <c r="H746" s="49">
        <f>IF(F746&gt;0,0,"")</f>
        <v>0</v>
      </c>
      <c r="I746" s="50">
        <v>174144.4</v>
      </c>
      <c r="J746" s="50" t="str">
        <f>IF(I746&gt;0,"ATRASADO","")</f>
        <v>ATRASADO</v>
      </c>
      <c r="K746" s="33"/>
      <c r="L746" s="33"/>
    </row>
    <row r="747" spans="1:12" s="34" customFormat="1" ht="18" x14ac:dyDescent="0.25">
      <c r="A747" s="42" t="s">
        <v>608</v>
      </c>
      <c r="B747" s="43" t="s">
        <v>202</v>
      </c>
      <c r="C747" s="44" t="s">
        <v>607</v>
      </c>
      <c r="D747" s="45" t="s">
        <v>24</v>
      </c>
      <c r="E747" s="46">
        <v>2286</v>
      </c>
      <c r="F747" s="47">
        <v>158474</v>
      </c>
      <c r="G747" s="48" t="s">
        <v>608</v>
      </c>
      <c r="H747" s="49">
        <f>IF(F747&gt;0,0,"")</f>
        <v>0</v>
      </c>
      <c r="I747" s="50">
        <v>158474</v>
      </c>
      <c r="J747" s="50" t="str">
        <f>IF(I747&gt;0,"ATRASADO","")</f>
        <v>ATRASADO</v>
      </c>
      <c r="K747" s="33"/>
      <c r="L747" s="33"/>
    </row>
    <row r="748" spans="1:12" s="34" customFormat="1" ht="18" x14ac:dyDescent="0.25">
      <c r="A748" s="42"/>
      <c r="B748" s="43"/>
      <c r="C748" s="44"/>
      <c r="D748" s="45"/>
      <c r="E748" s="46"/>
      <c r="F748" s="47"/>
      <c r="G748" s="48"/>
      <c r="H748" s="49"/>
      <c r="I748" s="50"/>
      <c r="J748" s="50"/>
      <c r="K748" s="33"/>
      <c r="L748" s="33"/>
    </row>
    <row r="749" spans="1:12" s="34" customFormat="1" ht="18" x14ac:dyDescent="0.25">
      <c r="A749" s="42">
        <v>45237</v>
      </c>
      <c r="B749" s="43" t="s">
        <v>273</v>
      </c>
      <c r="C749" s="44" t="s">
        <v>609</v>
      </c>
      <c r="D749" s="45" t="s">
        <v>550</v>
      </c>
      <c r="E749" s="46">
        <v>2611</v>
      </c>
      <c r="F749" s="47">
        <v>546930</v>
      </c>
      <c r="G749" s="48">
        <v>45237</v>
      </c>
      <c r="H749" s="49">
        <f>IF(F749&gt;0,0,"")</f>
        <v>0</v>
      </c>
      <c r="I749" s="50">
        <v>546930</v>
      </c>
      <c r="J749" s="50" t="str">
        <f>IF(I749&gt;0,"ATRASADO","")</f>
        <v>ATRASADO</v>
      </c>
      <c r="K749" s="33"/>
      <c r="L749" s="33"/>
    </row>
    <row r="750" spans="1:12" s="34" customFormat="1" ht="18" x14ac:dyDescent="0.25">
      <c r="A750" s="42">
        <v>45413</v>
      </c>
      <c r="B750" s="43" t="s">
        <v>610</v>
      </c>
      <c r="C750" s="44" t="s">
        <v>609</v>
      </c>
      <c r="D750" s="45" t="s">
        <v>611</v>
      </c>
      <c r="E750" s="46">
        <v>2253</v>
      </c>
      <c r="F750" s="47">
        <v>258388.14</v>
      </c>
      <c r="G750" s="48">
        <v>45413</v>
      </c>
      <c r="H750" s="49">
        <f>IF(F750&gt;0,0,"")</f>
        <v>0</v>
      </c>
      <c r="I750" s="50">
        <v>258388.14</v>
      </c>
      <c r="J750" s="50" t="str">
        <f>IF(I750&gt;0,"ATRASADO","")</f>
        <v>ATRASADO</v>
      </c>
      <c r="K750" s="33"/>
      <c r="L750" s="33"/>
    </row>
    <row r="751" spans="1:12" s="34" customFormat="1" ht="18" x14ac:dyDescent="0.25">
      <c r="A751" s="42"/>
      <c r="B751" s="43"/>
      <c r="C751" s="44"/>
      <c r="D751" s="45"/>
      <c r="E751" s="46"/>
      <c r="F751" s="47"/>
      <c r="G751" s="48"/>
      <c r="H751" s="49"/>
      <c r="I751" s="50"/>
      <c r="J751" s="50"/>
      <c r="K751" s="33"/>
      <c r="L751" s="33"/>
    </row>
    <row r="752" spans="1:12" s="34" customFormat="1" ht="18" x14ac:dyDescent="0.25">
      <c r="A752" s="42">
        <v>45323</v>
      </c>
      <c r="B752" s="43" t="s">
        <v>612</v>
      </c>
      <c r="C752" s="44" t="s">
        <v>613</v>
      </c>
      <c r="D752" s="45" t="s">
        <v>21</v>
      </c>
      <c r="E752" s="46">
        <v>2311</v>
      </c>
      <c r="F752" s="47">
        <v>427268.83</v>
      </c>
      <c r="G752" s="48">
        <v>45323</v>
      </c>
      <c r="H752" s="49">
        <f t="shared" ref="H752:H758" si="43">IF(F752&gt;0,0,"")</f>
        <v>0</v>
      </c>
      <c r="I752" s="50">
        <v>427268.83</v>
      </c>
      <c r="J752" s="50" t="str">
        <f t="shared" ref="J752:J758" si="44">IF(I752&gt;0,"ATRASADO","")</f>
        <v>ATRASADO</v>
      </c>
      <c r="K752" s="33"/>
      <c r="L752" s="33"/>
    </row>
    <row r="753" spans="1:12" s="34" customFormat="1" ht="18" x14ac:dyDescent="0.25">
      <c r="A753" s="42" t="s">
        <v>614</v>
      </c>
      <c r="B753" s="43" t="s">
        <v>615</v>
      </c>
      <c r="C753" s="44" t="s">
        <v>613</v>
      </c>
      <c r="D753" s="45" t="s">
        <v>21</v>
      </c>
      <c r="E753" s="46">
        <v>2311</v>
      </c>
      <c r="F753" s="47">
        <v>425563.17</v>
      </c>
      <c r="G753" s="48" t="s">
        <v>614</v>
      </c>
      <c r="H753" s="49">
        <f t="shared" si="43"/>
        <v>0</v>
      </c>
      <c r="I753" s="50">
        <v>425563.17</v>
      </c>
      <c r="J753" s="50" t="str">
        <f t="shared" si="44"/>
        <v>ATRASADO</v>
      </c>
      <c r="K753" s="33"/>
      <c r="L753" s="33"/>
    </row>
    <row r="754" spans="1:12" s="34" customFormat="1" ht="18" x14ac:dyDescent="0.25">
      <c r="A754" s="42" t="s">
        <v>616</v>
      </c>
      <c r="B754" s="43" t="s">
        <v>617</v>
      </c>
      <c r="C754" s="44" t="s">
        <v>613</v>
      </c>
      <c r="D754" s="45" t="s">
        <v>21</v>
      </c>
      <c r="E754" s="46">
        <v>2311</v>
      </c>
      <c r="F754" s="47">
        <v>535920</v>
      </c>
      <c r="G754" s="48" t="s">
        <v>616</v>
      </c>
      <c r="H754" s="49">
        <f t="shared" si="43"/>
        <v>0</v>
      </c>
      <c r="I754" s="50">
        <v>535920</v>
      </c>
      <c r="J754" s="50" t="str">
        <f t="shared" si="44"/>
        <v>ATRASADO</v>
      </c>
      <c r="K754" s="33"/>
      <c r="L754" s="33"/>
    </row>
    <row r="755" spans="1:12" s="34" customFormat="1" ht="18" x14ac:dyDescent="0.25">
      <c r="A755" s="42" t="s">
        <v>616</v>
      </c>
      <c r="B755" s="43" t="s">
        <v>618</v>
      </c>
      <c r="C755" s="44" t="s">
        <v>613</v>
      </c>
      <c r="D755" s="45" t="s">
        <v>21</v>
      </c>
      <c r="E755" s="46">
        <v>2311</v>
      </c>
      <c r="F755" s="47">
        <v>1566000</v>
      </c>
      <c r="G755" s="48" t="s">
        <v>616</v>
      </c>
      <c r="H755" s="49">
        <f t="shared" si="43"/>
        <v>0</v>
      </c>
      <c r="I755" s="50">
        <v>1566000</v>
      </c>
      <c r="J755" s="50" t="str">
        <f t="shared" si="44"/>
        <v>ATRASADO</v>
      </c>
      <c r="K755" s="33"/>
      <c r="L755" s="33"/>
    </row>
    <row r="756" spans="1:12" s="34" customFormat="1" ht="18" x14ac:dyDescent="0.25">
      <c r="A756" s="42">
        <v>45383</v>
      </c>
      <c r="B756" s="43" t="s">
        <v>619</v>
      </c>
      <c r="C756" s="44" t="s">
        <v>613</v>
      </c>
      <c r="D756" s="45" t="s">
        <v>21</v>
      </c>
      <c r="E756" s="46">
        <v>2311</v>
      </c>
      <c r="F756" s="47">
        <v>324800</v>
      </c>
      <c r="G756" s="48">
        <v>45383</v>
      </c>
      <c r="H756" s="49">
        <f t="shared" si="43"/>
        <v>0</v>
      </c>
      <c r="I756" s="50">
        <v>324800</v>
      </c>
      <c r="J756" s="50" t="str">
        <f t="shared" si="44"/>
        <v>ATRASADO</v>
      </c>
      <c r="K756" s="33"/>
      <c r="L756" s="33"/>
    </row>
    <row r="757" spans="1:12" s="34" customFormat="1" ht="18" x14ac:dyDescent="0.25">
      <c r="A757" s="42">
        <v>45383</v>
      </c>
      <c r="B757" s="43" t="s">
        <v>620</v>
      </c>
      <c r="C757" s="44" t="s">
        <v>613</v>
      </c>
      <c r="D757" s="45" t="s">
        <v>21</v>
      </c>
      <c r="E757" s="46">
        <v>2311</v>
      </c>
      <c r="F757" s="47">
        <v>487200</v>
      </c>
      <c r="G757" s="48">
        <v>45383</v>
      </c>
      <c r="H757" s="49">
        <f t="shared" si="43"/>
        <v>0</v>
      </c>
      <c r="I757" s="50">
        <v>487200</v>
      </c>
      <c r="J757" s="50" t="str">
        <f t="shared" si="44"/>
        <v>ATRASADO</v>
      </c>
      <c r="K757" s="33"/>
      <c r="L757" s="33"/>
    </row>
    <row r="758" spans="1:12" s="34" customFormat="1" ht="18" x14ac:dyDescent="0.25">
      <c r="A758" s="42">
        <v>45384</v>
      </c>
      <c r="B758" s="43" t="s">
        <v>621</v>
      </c>
      <c r="C758" s="44" t="s">
        <v>613</v>
      </c>
      <c r="D758" s="45" t="s">
        <v>21</v>
      </c>
      <c r="E758" s="46">
        <v>2311</v>
      </c>
      <c r="F758" s="47">
        <v>426416</v>
      </c>
      <c r="G758" s="48">
        <v>45384</v>
      </c>
      <c r="H758" s="49">
        <f t="shared" si="43"/>
        <v>0</v>
      </c>
      <c r="I758" s="50">
        <v>426416</v>
      </c>
      <c r="J758" s="50" t="str">
        <f t="shared" si="44"/>
        <v>ATRASADO</v>
      </c>
      <c r="K758" s="33"/>
      <c r="L758" s="33"/>
    </row>
    <row r="759" spans="1:12" s="34" customFormat="1" ht="18" x14ac:dyDescent="0.25">
      <c r="A759" s="42"/>
      <c r="B759" s="43"/>
      <c r="C759" s="44"/>
      <c r="D759" s="45"/>
      <c r="E759" s="46"/>
      <c r="F759" s="47"/>
      <c r="G759" s="48"/>
      <c r="H759" s="49"/>
      <c r="I759" s="50"/>
      <c r="J759" s="50"/>
      <c r="K759" s="33"/>
      <c r="L759" s="33"/>
    </row>
    <row r="760" spans="1:12" s="34" customFormat="1" ht="18" x14ac:dyDescent="0.25">
      <c r="A760" s="42">
        <v>46064</v>
      </c>
      <c r="B760" s="43" t="s">
        <v>622</v>
      </c>
      <c r="C760" s="44" t="s">
        <v>623</v>
      </c>
      <c r="D760" s="45" t="s">
        <v>143</v>
      </c>
      <c r="E760" s="46">
        <v>2242</v>
      </c>
      <c r="F760" s="47">
        <v>1520000</v>
      </c>
      <c r="G760" s="48">
        <v>46065</v>
      </c>
      <c r="H760" s="49">
        <v>0</v>
      </c>
      <c r="I760" s="50">
        <v>1520000</v>
      </c>
      <c r="J760" s="50" t="s">
        <v>25</v>
      </c>
      <c r="K760" s="33"/>
      <c r="L760" s="33"/>
    </row>
    <row r="761" spans="1:12" s="34" customFormat="1" ht="18" x14ac:dyDescent="0.25">
      <c r="A761" s="42"/>
      <c r="B761" s="43"/>
      <c r="C761" s="44"/>
      <c r="D761" s="45"/>
      <c r="E761" s="46"/>
      <c r="F761" s="47"/>
      <c r="G761" s="48"/>
      <c r="H761" s="49"/>
      <c r="I761" s="50"/>
      <c r="J761" s="50"/>
      <c r="K761" s="33"/>
      <c r="L761" s="33"/>
    </row>
    <row r="762" spans="1:12" s="34" customFormat="1" ht="18" x14ac:dyDescent="0.25">
      <c r="A762" s="42">
        <v>41981</v>
      </c>
      <c r="B762" s="43" t="s">
        <v>624</v>
      </c>
      <c r="C762" s="44" t="s">
        <v>625</v>
      </c>
      <c r="D762" s="45" t="s">
        <v>626</v>
      </c>
      <c r="E762" s="46">
        <v>2355</v>
      </c>
      <c r="F762" s="47">
        <v>32804</v>
      </c>
      <c r="G762" s="48">
        <v>41981</v>
      </c>
      <c r="H762" s="49">
        <f>IF(F762&gt;0,0,"")</f>
        <v>0</v>
      </c>
      <c r="I762" s="50">
        <v>32804</v>
      </c>
      <c r="J762" s="50" t="str">
        <f>IF(I762&gt;0,"ATRASADO","")</f>
        <v>ATRASADO</v>
      </c>
      <c r="K762" s="33"/>
      <c r="L762" s="33"/>
    </row>
    <row r="763" spans="1:12" s="34" customFormat="1" ht="18" x14ac:dyDescent="0.25">
      <c r="A763" s="42"/>
      <c r="B763" s="43"/>
      <c r="C763" s="44"/>
      <c r="D763" s="45"/>
      <c r="E763" s="46"/>
      <c r="F763" s="47"/>
      <c r="G763" s="48"/>
      <c r="H763" s="49"/>
      <c r="I763" s="50"/>
      <c r="J763" s="50"/>
      <c r="K763" s="33"/>
      <c r="L763" s="33"/>
    </row>
    <row r="764" spans="1:12" s="34" customFormat="1" ht="18" x14ac:dyDescent="0.25">
      <c r="A764" s="42">
        <v>40096</v>
      </c>
      <c r="B764" s="43" t="s">
        <v>627</v>
      </c>
      <c r="C764" s="44" t="s">
        <v>628</v>
      </c>
      <c r="D764" s="45" t="s">
        <v>47</v>
      </c>
      <c r="E764" s="46">
        <v>2311</v>
      </c>
      <c r="F764" s="47">
        <v>35279.08</v>
      </c>
      <c r="G764" s="48">
        <v>40096</v>
      </c>
      <c r="H764" s="49">
        <f t="shared" ref="H764:H770" si="45">IF(F764&gt;0,0,"")</f>
        <v>0</v>
      </c>
      <c r="I764" s="50">
        <v>35279.08</v>
      </c>
      <c r="J764" s="50" t="str">
        <f t="shared" ref="J764:J770" si="46">IF(I764&gt;0,"ATRASADO","")</f>
        <v>ATRASADO</v>
      </c>
      <c r="K764" s="33"/>
      <c r="L764" s="33"/>
    </row>
    <row r="765" spans="1:12" s="34" customFormat="1" ht="18" x14ac:dyDescent="0.25">
      <c r="A765" s="42">
        <v>40344</v>
      </c>
      <c r="B765" s="43" t="s">
        <v>629</v>
      </c>
      <c r="C765" s="44" t="s">
        <v>628</v>
      </c>
      <c r="D765" s="45" t="s">
        <v>47</v>
      </c>
      <c r="E765" s="46">
        <v>2311</v>
      </c>
      <c r="F765" s="47">
        <v>164208.44</v>
      </c>
      <c r="G765" s="48">
        <v>40344</v>
      </c>
      <c r="H765" s="49">
        <f t="shared" si="45"/>
        <v>0</v>
      </c>
      <c r="I765" s="50">
        <v>164208.44</v>
      </c>
      <c r="J765" s="50" t="str">
        <f t="shared" si="46"/>
        <v>ATRASADO</v>
      </c>
      <c r="K765" s="33"/>
      <c r="L765" s="33"/>
    </row>
    <row r="766" spans="1:12" s="34" customFormat="1" ht="18" x14ac:dyDescent="0.25">
      <c r="A766" s="42">
        <v>40344</v>
      </c>
      <c r="B766" s="43" t="s">
        <v>511</v>
      </c>
      <c r="C766" s="44" t="s">
        <v>628</v>
      </c>
      <c r="D766" s="45" t="s">
        <v>47</v>
      </c>
      <c r="E766" s="46">
        <v>2311</v>
      </c>
      <c r="F766" s="47">
        <v>447681.93</v>
      </c>
      <c r="G766" s="48">
        <v>40344</v>
      </c>
      <c r="H766" s="49">
        <f t="shared" si="45"/>
        <v>0</v>
      </c>
      <c r="I766" s="50">
        <v>447681.93</v>
      </c>
      <c r="J766" s="50" t="str">
        <f t="shared" si="46"/>
        <v>ATRASADO</v>
      </c>
      <c r="K766" s="33"/>
      <c r="L766" s="33"/>
    </row>
    <row r="767" spans="1:12" s="34" customFormat="1" ht="18" x14ac:dyDescent="0.25">
      <c r="A767" s="42">
        <v>40347</v>
      </c>
      <c r="B767" s="43" t="s">
        <v>514</v>
      </c>
      <c r="C767" s="44" t="s">
        <v>628</v>
      </c>
      <c r="D767" s="45" t="s">
        <v>47</v>
      </c>
      <c r="E767" s="46">
        <v>2311</v>
      </c>
      <c r="F767" s="47">
        <v>104832.68</v>
      </c>
      <c r="G767" s="48">
        <v>40347</v>
      </c>
      <c r="H767" s="49">
        <f t="shared" si="45"/>
        <v>0</v>
      </c>
      <c r="I767" s="50">
        <v>104832.68</v>
      </c>
      <c r="J767" s="50" t="str">
        <f t="shared" si="46"/>
        <v>ATRASADO</v>
      </c>
      <c r="K767" s="33"/>
      <c r="L767" s="33"/>
    </row>
    <row r="768" spans="1:12" s="34" customFormat="1" ht="18" x14ac:dyDescent="0.25">
      <c r="A768" s="42">
        <v>40348</v>
      </c>
      <c r="B768" s="43" t="s">
        <v>630</v>
      </c>
      <c r="C768" s="44" t="s">
        <v>628</v>
      </c>
      <c r="D768" s="45" t="s">
        <v>47</v>
      </c>
      <c r="E768" s="46">
        <v>2311</v>
      </c>
      <c r="F768" s="47">
        <v>50360.82</v>
      </c>
      <c r="G768" s="48">
        <v>40348</v>
      </c>
      <c r="H768" s="49">
        <f t="shared" si="45"/>
        <v>0</v>
      </c>
      <c r="I768" s="50">
        <v>50360.82</v>
      </c>
      <c r="J768" s="50" t="str">
        <f t="shared" si="46"/>
        <v>ATRASADO</v>
      </c>
      <c r="K768" s="33"/>
      <c r="L768" s="33"/>
    </row>
    <row r="769" spans="1:12" s="34" customFormat="1" ht="18" x14ac:dyDescent="0.25">
      <c r="A769" s="42">
        <v>40348</v>
      </c>
      <c r="B769" s="43" t="s">
        <v>631</v>
      </c>
      <c r="C769" s="44" t="s">
        <v>628</v>
      </c>
      <c r="D769" s="45" t="s">
        <v>47</v>
      </c>
      <c r="E769" s="46">
        <v>2311</v>
      </c>
      <c r="F769" s="47">
        <v>50360.82</v>
      </c>
      <c r="G769" s="48">
        <v>40348</v>
      </c>
      <c r="H769" s="49">
        <f t="shared" si="45"/>
        <v>0</v>
      </c>
      <c r="I769" s="50">
        <v>50360.82</v>
      </c>
      <c r="J769" s="50" t="str">
        <f t="shared" si="46"/>
        <v>ATRASADO</v>
      </c>
      <c r="K769" s="33"/>
      <c r="L769" s="33"/>
    </row>
    <row r="770" spans="1:12" s="34" customFormat="1" ht="18" x14ac:dyDescent="0.25">
      <c r="A770" s="42">
        <v>40350</v>
      </c>
      <c r="B770" s="43" t="s">
        <v>632</v>
      </c>
      <c r="C770" s="44" t="s">
        <v>628</v>
      </c>
      <c r="D770" s="45" t="s">
        <v>47</v>
      </c>
      <c r="E770" s="46">
        <v>2311</v>
      </c>
      <c r="F770" s="47">
        <v>50360.82</v>
      </c>
      <c r="G770" s="48">
        <v>40350</v>
      </c>
      <c r="H770" s="49">
        <f t="shared" si="45"/>
        <v>0</v>
      </c>
      <c r="I770" s="50">
        <v>50360.82</v>
      </c>
      <c r="J770" s="50" t="str">
        <f t="shared" si="46"/>
        <v>ATRASADO</v>
      </c>
      <c r="K770" s="33"/>
      <c r="L770" s="33"/>
    </row>
    <row r="771" spans="1:12" s="34" customFormat="1" ht="18" x14ac:dyDescent="0.25">
      <c r="A771" s="42"/>
      <c r="B771" s="43"/>
      <c r="C771" s="44"/>
      <c r="D771" s="45"/>
      <c r="E771" s="46"/>
      <c r="F771" s="47"/>
      <c r="G771" s="48"/>
      <c r="H771" s="49"/>
      <c r="I771" s="50"/>
      <c r="J771" s="50"/>
      <c r="K771" s="33"/>
      <c r="L771" s="33"/>
    </row>
    <row r="772" spans="1:12" s="34" customFormat="1" ht="18" x14ac:dyDescent="0.25">
      <c r="A772" s="42">
        <v>39801</v>
      </c>
      <c r="B772" s="43" t="s">
        <v>633</v>
      </c>
      <c r="C772" s="44" t="s">
        <v>634</v>
      </c>
      <c r="D772" s="45" t="s">
        <v>87</v>
      </c>
      <c r="E772" s="46">
        <v>2332</v>
      </c>
      <c r="F772" s="47">
        <v>5293.08</v>
      </c>
      <c r="G772" s="48">
        <v>39801</v>
      </c>
      <c r="H772" s="49">
        <f>IF(F772&gt;0,0,"")</f>
        <v>0</v>
      </c>
      <c r="I772" s="50">
        <v>5293.08</v>
      </c>
      <c r="J772" s="50" t="str">
        <f>IF(I772&gt;0,"ATRASADO","")</f>
        <v>ATRASADO</v>
      </c>
      <c r="K772" s="33"/>
      <c r="L772" s="33"/>
    </row>
    <row r="773" spans="1:12" s="34" customFormat="1" ht="18" x14ac:dyDescent="0.25">
      <c r="A773" s="42">
        <v>40848</v>
      </c>
      <c r="B773" s="43" t="s">
        <v>635</v>
      </c>
      <c r="C773" s="44" t="s">
        <v>634</v>
      </c>
      <c r="D773" s="45" t="s">
        <v>87</v>
      </c>
      <c r="E773" s="46">
        <v>2332</v>
      </c>
      <c r="F773" s="47">
        <v>2844.32</v>
      </c>
      <c r="G773" s="48">
        <v>40603</v>
      </c>
      <c r="H773" s="49">
        <f>IF(F773&gt;0,0,"")</f>
        <v>0</v>
      </c>
      <c r="I773" s="50">
        <v>2844.32</v>
      </c>
      <c r="J773" s="50" t="str">
        <f>IF(I773&gt;0,"ATRASADO","")</f>
        <v>ATRASADO</v>
      </c>
      <c r="K773" s="33"/>
      <c r="L773" s="33"/>
    </row>
    <row r="774" spans="1:12" s="34" customFormat="1" ht="18" x14ac:dyDescent="0.25">
      <c r="A774" s="42"/>
      <c r="B774" s="43"/>
      <c r="C774" s="44"/>
      <c r="D774" s="45"/>
      <c r="E774" s="46"/>
      <c r="F774" s="47"/>
      <c r="G774" s="48"/>
      <c r="H774" s="49"/>
      <c r="I774" s="50"/>
      <c r="J774" s="50"/>
      <c r="K774" s="33"/>
      <c r="L774" s="33"/>
    </row>
    <row r="775" spans="1:12" s="34" customFormat="1" ht="18" x14ac:dyDescent="0.25">
      <c r="A775" s="42">
        <v>41212</v>
      </c>
      <c r="B775" s="43">
        <v>1761</v>
      </c>
      <c r="C775" s="44" t="s">
        <v>636</v>
      </c>
      <c r="D775" s="45" t="s">
        <v>637</v>
      </c>
      <c r="E775" s="46">
        <v>2272</v>
      </c>
      <c r="F775" s="47">
        <v>5220</v>
      </c>
      <c r="G775" s="48">
        <v>41212</v>
      </c>
      <c r="H775" s="49">
        <f>IF(F775&gt;0,0,"")</f>
        <v>0</v>
      </c>
      <c r="I775" s="50">
        <v>5220</v>
      </c>
      <c r="J775" s="50" t="str">
        <f>IF(I775&gt;0,"ATRASADO","")</f>
        <v>ATRASADO</v>
      </c>
      <c r="K775" s="33"/>
      <c r="L775" s="33"/>
    </row>
    <row r="776" spans="1:12" s="34" customFormat="1" ht="18" x14ac:dyDescent="0.25">
      <c r="A776" s="42">
        <v>42369</v>
      </c>
      <c r="B776" s="43">
        <v>1500000115</v>
      </c>
      <c r="C776" s="44" t="s">
        <v>636</v>
      </c>
      <c r="D776" s="45" t="s">
        <v>637</v>
      </c>
      <c r="E776" s="46">
        <v>2272</v>
      </c>
      <c r="F776" s="47">
        <v>4640</v>
      </c>
      <c r="G776" s="48">
        <v>42369</v>
      </c>
      <c r="H776" s="49">
        <f>IF(F776&gt;0,0,"")</f>
        <v>0</v>
      </c>
      <c r="I776" s="50">
        <v>4640</v>
      </c>
      <c r="J776" s="50" t="str">
        <f>IF(I776&gt;0,"ATRASADO","")</f>
        <v>ATRASADO</v>
      </c>
      <c r="K776" s="33"/>
      <c r="L776" s="33"/>
    </row>
    <row r="777" spans="1:12" s="34" customFormat="1" ht="18" x14ac:dyDescent="0.25">
      <c r="A777" s="42">
        <v>42369</v>
      </c>
      <c r="B777" s="43">
        <v>1500000118</v>
      </c>
      <c r="C777" s="44" t="s">
        <v>636</v>
      </c>
      <c r="D777" s="45" t="s">
        <v>637</v>
      </c>
      <c r="E777" s="46">
        <v>2272</v>
      </c>
      <c r="F777" s="47">
        <v>5220</v>
      </c>
      <c r="G777" s="48">
        <v>42369</v>
      </c>
      <c r="H777" s="49">
        <f>IF(F777&gt;0,0,"")</f>
        <v>0</v>
      </c>
      <c r="I777" s="50">
        <v>5220</v>
      </c>
      <c r="J777" s="50" t="str">
        <f>IF(I777&gt;0,"ATRASADO","")</f>
        <v>ATRASADO</v>
      </c>
      <c r="K777" s="33"/>
      <c r="L777" s="33"/>
    </row>
    <row r="778" spans="1:12" s="34" customFormat="1" ht="18" x14ac:dyDescent="0.25">
      <c r="A778" s="42"/>
      <c r="B778" s="43"/>
      <c r="C778" s="44"/>
      <c r="D778" s="45"/>
      <c r="E778" s="46"/>
      <c r="F778" s="47"/>
      <c r="G778" s="48"/>
      <c r="H778" s="49"/>
      <c r="I778" s="50"/>
      <c r="J778" s="50"/>
      <c r="K778" s="33"/>
      <c r="L778" s="33"/>
    </row>
    <row r="779" spans="1:12" s="34" customFormat="1" ht="18" x14ac:dyDescent="0.25">
      <c r="A779" s="42">
        <v>40001</v>
      </c>
      <c r="B779" s="43">
        <v>100000151</v>
      </c>
      <c r="C779" s="44" t="s">
        <v>638</v>
      </c>
      <c r="D779" s="45" t="s">
        <v>47</v>
      </c>
      <c r="E779" s="46">
        <v>2311</v>
      </c>
      <c r="F779" s="47">
        <v>77360.399999999994</v>
      </c>
      <c r="G779" s="48">
        <v>40001</v>
      </c>
      <c r="H779" s="49">
        <f>IF(F779&gt;0,0,"")</f>
        <v>0</v>
      </c>
      <c r="I779" s="50">
        <v>77360.399999999994</v>
      </c>
      <c r="J779" s="50" t="str">
        <f>IF(I779&gt;0,"ATRASADO","")</f>
        <v>ATRASADO</v>
      </c>
      <c r="K779" s="33"/>
      <c r="L779" s="33"/>
    </row>
    <row r="780" spans="1:12" s="34" customFormat="1" ht="18" x14ac:dyDescent="0.25">
      <c r="A780" s="42"/>
      <c r="B780" s="43"/>
      <c r="C780" s="44"/>
      <c r="D780" s="45"/>
      <c r="E780" s="46"/>
      <c r="F780" s="47"/>
      <c r="G780" s="48"/>
      <c r="H780" s="49"/>
      <c r="I780" s="50"/>
      <c r="J780" s="50"/>
      <c r="K780" s="33"/>
      <c r="L780" s="33"/>
    </row>
    <row r="781" spans="1:12" s="34" customFormat="1" ht="18" x14ac:dyDescent="0.25">
      <c r="A781" s="42">
        <v>40543</v>
      </c>
      <c r="B781" s="43" t="s">
        <v>639</v>
      </c>
      <c r="C781" s="44" t="s">
        <v>640</v>
      </c>
      <c r="D781" s="45" t="s">
        <v>294</v>
      </c>
      <c r="E781" s="46">
        <v>2271</v>
      </c>
      <c r="F781" s="47">
        <v>2170670.15</v>
      </c>
      <c r="G781" s="48">
        <v>40543</v>
      </c>
      <c r="H781" s="49">
        <f>IF(F781&gt;0,0,"")</f>
        <v>0</v>
      </c>
      <c r="I781" s="50">
        <v>2170670.15</v>
      </c>
      <c r="J781" s="50" t="str">
        <f>IF(I781&gt;0,"ATRASADO","")</f>
        <v>ATRASADO</v>
      </c>
      <c r="K781" s="33"/>
      <c r="L781" s="33"/>
    </row>
    <row r="782" spans="1:12" s="34" customFormat="1" ht="18" x14ac:dyDescent="0.25">
      <c r="A782" s="42"/>
      <c r="B782" s="43"/>
      <c r="C782" s="44"/>
      <c r="D782" s="45"/>
      <c r="E782" s="46"/>
      <c r="F782" s="47"/>
      <c r="G782" s="48"/>
      <c r="H782" s="49"/>
      <c r="I782" s="50"/>
      <c r="J782" s="50"/>
      <c r="K782" s="33"/>
      <c r="L782" s="33"/>
    </row>
    <row r="783" spans="1:12" s="34" customFormat="1" ht="18" x14ac:dyDescent="0.25">
      <c r="A783" s="42">
        <v>41648</v>
      </c>
      <c r="B783" s="43">
        <v>1500000073</v>
      </c>
      <c r="C783" s="44" t="s">
        <v>641</v>
      </c>
      <c r="D783" s="45" t="s">
        <v>642</v>
      </c>
      <c r="E783" s="46">
        <v>2311</v>
      </c>
      <c r="F783" s="47">
        <v>28556</v>
      </c>
      <c r="G783" s="48">
        <v>41648</v>
      </c>
      <c r="H783" s="49">
        <f>IF(F783&gt;0,0,"")</f>
        <v>0</v>
      </c>
      <c r="I783" s="50">
        <v>28556</v>
      </c>
      <c r="J783" s="50" t="str">
        <f>IF(I783&gt;0,"ATRASADO","")</f>
        <v>ATRASADO</v>
      </c>
      <c r="K783" s="33"/>
      <c r="L783" s="33"/>
    </row>
    <row r="784" spans="1:12" s="34" customFormat="1" ht="18" x14ac:dyDescent="0.25">
      <c r="A784" s="42">
        <v>41873</v>
      </c>
      <c r="B784" s="43">
        <v>10200128</v>
      </c>
      <c r="C784" s="44" t="s">
        <v>641</v>
      </c>
      <c r="D784" s="45" t="s">
        <v>642</v>
      </c>
      <c r="E784" s="46">
        <v>2311</v>
      </c>
      <c r="F784" s="47">
        <v>34456</v>
      </c>
      <c r="G784" s="48">
        <v>41873</v>
      </c>
      <c r="H784" s="49">
        <f>IF(F784&gt;0,0,"")</f>
        <v>0</v>
      </c>
      <c r="I784" s="50">
        <v>34456</v>
      </c>
      <c r="J784" s="50" t="str">
        <f>IF(I784&gt;0,"ATRASADO","")</f>
        <v>ATRASADO</v>
      </c>
      <c r="K784" s="33"/>
      <c r="L784" s="33"/>
    </row>
    <row r="785" spans="1:12" s="34" customFormat="1" ht="18" x14ac:dyDescent="0.25">
      <c r="A785" s="42"/>
      <c r="B785" s="43"/>
      <c r="C785" s="44"/>
      <c r="D785" s="45"/>
      <c r="E785" s="46"/>
      <c r="F785" s="47"/>
      <c r="G785" s="48"/>
      <c r="H785" s="49"/>
      <c r="I785" s="50"/>
      <c r="J785" s="50"/>
      <c r="K785" s="33"/>
      <c r="L785" s="33"/>
    </row>
    <row r="786" spans="1:12" s="34" customFormat="1" ht="18" x14ac:dyDescent="0.25">
      <c r="A786" s="42">
        <v>40184</v>
      </c>
      <c r="B786" s="43" t="s">
        <v>643</v>
      </c>
      <c r="C786" s="44" t="s">
        <v>644</v>
      </c>
      <c r="D786" s="45" t="s">
        <v>96</v>
      </c>
      <c r="E786" s="46">
        <v>2221</v>
      </c>
      <c r="F786" s="47">
        <v>29000</v>
      </c>
      <c r="G786" s="48">
        <v>40184</v>
      </c>
      <c r="H786" s="49">
        <f>IF(F786&gt;0,0,"")</f>
        <v>0</v>
      </c>
      <c r="I786" s="50">
        <v>29000</v>
      </c>
      <c r="J786" s="50" t="str">
        <f>IF(I786&gt;0,"ATRASADO","")</f>
        <v>ATRASADO</v>
      </c>
      <c r="K786" s="33"/>
      <c r="L786" s="33"/>
    </row>
    <row r="787" spans="1:12" s="34" customFormat="1" ht="18" x14ac:dyDescent="0.25">
      <c r="A787" s="42">
        <v>40215</v>
      </c>
      <c r="B787" s="43" t="s">
        <v>645</v>
      </c>
      <c r="C787" s="44" t="s">
        <v>644</v>
      </c>
      <c r="D787" s="45" t="s">
        <v>96</v>
      </c>
      <c r="E787" s="46">
        <v>2221</v>
      </c>
      <c r="F787" s="47">
        <v>29000</v>
      </c>
      <c r="G787" s="48">
        <v>40215</v>
      </c>
      <c r="H787" s="49">
        <f>IF(F787&gt;0,0,"")</f>
        <v>0</v>
      </c>
      <c r="I787" s="50">
        <v>29000</v>
      </c>
      <c r="J787" s="50" t="str">
        <f>IF(I787&gt;0,"ATRASADO","")</f>
        <v>ATRASADO</v>
      </c>
      <c r="K787" s="33"/>
      <c r="L787" s="33"/>
    </row>
    <row r="788" spans="1:12" s="34" customFormat="1" ht="18" x14ac:dyDescent="0.25">
      <c r="A788" s="42"/>
      <c r="B788" s="43"/>
      <c r="C788" s="44"/>
      <c r="D788" s="45"/>
      <c r="E788" s="46"/>
      <c r="F788" s="47"/>
      <c r="G788" s="48"/>
      <c r="H788" s="49"/>
      <c r="I788" s="50"/>
      <c r="J788" s="50"/>
      <c r="K788" s="33"/>
      <c r="L788" s="33"/>
    </row>
    <row r="789" spans="1:12" s="34" customFormat="1" ht="18" x14ac:dyDescent="0.25">
      <c r="A789" s="42">
        <v>42257</v>
      </c>
      <c r="B789" s="43">
        <v>1500002773</v>
      </c>
      <c r="C789" s="44" t="s">
        <v>646</v>
      </c>
      <c r="D789" s="45" t="s">
        <v>647</v>
      </c>
      <c r="E789" s="46">
        <v>2272</v>
      </c>
      <c r="F789" s="47">
        <v>15400</v>
      </c>
      <c r="G789" s="48">
        <v>42257</v>
      </c>
      <c r="H789" s="49">
        <f>IF(F789&gt;0,0,"")</f>
        <v>0</v>
      </c>
      <c r="I789" s="50">
        <v>15400</v>
      </c>
      <c r="J789" s="50" t="str">
        <f>IF(I789&gt;0,"ATRASADO","")</f>
        <v>ATRASADO</v>
      </c>
      <c r="K789" s="33"/>
      <c r="L789" s="33"/>
    </row>
    <row r="790" spans="1:12" s="34" customFormat="1" ht="18" x14ac:dyDescent="0.25">
      <c r="A790" s="42"/>
      <c r="B790" s="43"/>
      <c r="C790" s="44"/>
      <c r="D790" s="45"/>
      <c r="E790" s="46"/>
      <c r="F790" s="47"/>
      <c r="G790" s="48"/>
      <c r="H790" s="49"/>
      <c r="I790" s="50"/>
      <c r="J790" s="50"/>
      <c r="K790" s="33"/>
      <c r="L790" s="33"/>
    </row>
    <row r="791" spans="1:12" s="34" customFormat="1" ht="18" x14ac:dyDescent="0.25">
      <c r="A791" s="42">
        <v>40492</v>
      </c>
      <c r="B791" s="43" t="s">
        <v>648</v>
      </c>
      <c r="C791" s="44" t="s">
        <v>649</v>
      </c>
      <c r="D791" s="45" t="s">
        <v>650</v>
      </c>
      <c r="E791" s="46">
        <v>2242</v>
      </c>
      <c r="F791" s="47">
        <v>15000</v>
      </c>
      <c r="G791" s="48">
        <v>40492</v>
      </c>
      <c r="H791" s="49">
        <f>IF(F791&gt;0,0,"")</f>
        <v>0</v>
      </c>
      <c r="I791" s="50">
        <v>15000</v>
      </c>
      <c r="J791" s="50" t="str">
        <f>IF(I791&gt;0,"ATRASADO","")</f>
        <v>ATRASADO</v>
      </c>
      <c r="K791" s="33"/>
      <c r="L791" s="33"/>
    </row>
    <row r="792" spans="1:12" s="34" customFormat="1" ht="18" x14ac:dyDescent="0.25">
      <c r="A792" s="42"/>
      <c r="B792" s="43"/>
      <c r="C792" s="44"/>
      <c r="D792" s="45"/>
      <c r="E792" s="46"/>
      <c r="F792" s="47"/>
      <c r="G792" s="48"/>
      <c r="H792" s="49"/>
      <c r="I792" s="50"/>
      <c r="J792" s="50"/>
      <c r="K792" s="33"/>
      <c r="L792" s="33"/>
    </row>
    <row r="793" spans="1:12" s="34" customFormat="1" ht="26.25" x14ac:dyDescent="0.25">
      <c r="A793" s="42">
        <v>40908</v>
      </c>
      <c r="B793" s="43" t="s">
        <v>651</v>
      </c>
      <c r="C793" s="44" t="s">
        <v>652</v>
      </c>
      <c r="D793" s="45" t="s">
        <v>653</v>
      </c>
      <c r="E793" s="46">
        <v>2271</v>
      </c>
      <c r="F793" s="47">
        <v>600000</v>
      </c>
      <c r="G793" s="48">
        <v>40908</v>
      </c>
      <c r="H793" s="49">
        <f>IF(F793&gt;0,0,"")</f>
        <v>0</v>
      </c>
      <c r="I793" s="50">
        <v>600000</v>
      </c>
      <c r="J793" s="50" t="str">
        <f>IF(I793&gt;0,"ATRASADO","")</f>
        <v>ATRASADO</v>
      </c>
      <c r="K793" s="33"/>
      <c r="L793" s="33"/>
    </row>
    <row r="794" spans="1:12" s="34" customFormat="1" ht="18" x14ac:dyDescent="0.25">
      <c r="A794" s="42"/>
      <c r="B794" s="43"/>
      <c r="C794" s="44"/>
      <c r="D794" s="45"/>
      <c r="E794" s="46"/>
      <c r="F794" s="47"/>
      <c r="G794" s="48"/>
      <c r="H794" s="49"/>
      <c r="I794" s="50"/>
      <c r="J794" s="50"/>
      <c r="K794" s="33"/>
      <c r="L794" s="33"/>
    </row>
    <row r="795" spans="1:12" s="34" customFormat="1" ht="18" x14ac:dyDescent="0.25">
      <c r="A795" s="42">
        <v>45261</v>
      </c>
      <c r="B795" s="43" t="s">
        <v>654</v>
      </c>
      <c r="C795" s="44" t="s">
        <v>655</v>
      </c>
      <c r="D795" s="45" t="s">
        <v>656</v>
      </c>
      <c r="E795" s="46">
        <v>2611</v>
      </c>
      <c r="F795" s="47">
        <v>499873.58</v>
      </c>
      <c r="G795" s="48">
        <v>45261</v>
      </c>
      <c r="H795" s="49">
        <f>IF(F795&gt;0,0,"")</f>
        <v>0</v>
      </c>
      <c r="I795" s="50">
        <v>499873.58</v>
      </c>
      <c r="J795" s="50" t="str">
        <f>IF(I795&gt;0,"ATRASADO","")</f>
        <v>ATRASADO</v>
      </c>
      <c r="K795" s="33"/>
      <c r="L795" s="33"/>
    </row>
    <row r="796" spans="1:12" s="34" customFormat="1" ht="18" x14ac:dyDescent="0.25">
      <c r="A796" s="42"/>
      <c r="B796" s="43"/>
      <c r="C796" s="44"/>
      <c r="D796" s="45"/>
      <c r="E796" s="46"/>
      <c r="F796" s="47"/>
      <c r="G796" s="48"/>
      <c r="H796" s="49"/>
      <c r="I796" s="50"/>
      <c r="J796" s="50"/>
      <c r="K796" s="33"/>
      <c r="L796" s="33"/>
    </row>
    <row r="797" spans="1:12" s="34" customFormat="1" ht="18" x14ac:dyDescent="0.25">
      <c r="A797" s="42">
        <v>46119</v>
      </c>
      <c r="B797" s="43" t="s">
        <v>1356</v>
      </c>
      <c r="C797" s="44" t="s">
        <v>1357</v>
      </c>
      <c r="D797" s="45" t="s">
        <v>1358</v>
      </c>
      <c r="E797" s="46">
        <v>2371</v>
      </c>
      <c r="F797" s="47">
        <v>1678600</v>
      </c>
      <c r="G797" s="48">
        <v>46119</v>
      </c>
      <c r="H797" s="49">
        <v>0</v>
      </c>
      <c r="I797" s="50">
        <v>1678600</v>
      </c>
      <c r="J797" s="50" t="s">
        <v>25</v>
      </c>
      <c r="K797" s="33"/>
      <c r="L797" s="33"/>
    </row>
    <row r="798" spans="1:12" s="34" customFormat="1" ht="18" x14ac:dyDescent="0.25">
      <c r="A798" s="42"/>
      <c r="B798" s="43"/>
      <c r="C798" s="44"/>
      <c r="D798" s="45"/>
      <c r="E798" s="46"/>
      <c r="F798" s="47"/>
      <c r="G798" s="48"/>
      <c r="H798" s="49"/>
      <c r="I798" s="50"/>
      <c r="J798" s="50"/>
      <c r="K798" s="33"/>
      <c r="L798" s="33"/>
    </row>
    <row r="799" spans="1:12" s="34" customFormat="1" ht="18" x14ac:dyDescent="0.25">
      <c r="A799" s="42" t="s">
        <v>657</v>
      </c>
      <c r="B799" s="43" t="s">
        <v>658</v>
      </c>
      <c r="C799" s="44" t="s">
        <v>659</v>
      </c>
      <c r="D799" s="45" t="s">
        <v>460</v>
      </c>
      <c r="E799" s="46">
        <v>2221</v>
      </c>
      <c r="F799" s="47">
        <v>29500</v>
      </c>
      <c r="G799" s="48" t="s">
        <v>657</v>
      </c>
      <c r="H799" s="49">
        <f>IF(F799&gt;0,0,"")</f>
        <v>0</v>
      </c>
      <c r="I799" s="50">
        <v>29500</v>
      </c>
      <c r="J799" s="50" t="str">
        <f>IF(I799&gt;0,"ATRASADO","")</f>
        <v>ATRASADO</v>
      </c>
      <c r="K799" s="33"/>
      <c r="L799" s="33"/>
    </row>
    <row r="800" spans="1:12" s="34" customFormat="1" ht="18" x14ac:dyDescent="0.25">
      <c r="A800" s="42">
        <v>45413</v>
      </c>
      <c r="B800" s="43" t="s">
        <v>660</v>
      </c>
      <c r="C800" s="44" t="s">
        <v>659</v>
      </c>
      <c r="D800" s="45" t="s">
        <v>460</v>
      </c>
      <c r="E800" s="46">
        <v>2221</v>
      </c>
      <c r="F800" s="47">
        <v>29500</v>
      </c>
      <c r="G800" s="48">
        <v>45413</v>
      </c>
      <c r="H800" s="49">
        <f>IF(F800&gt;0,0,"")</f>
        <v>0</v>
      </c>
      <c r="I800" s="50">
        <v>29500</v>
      </c>
      <c r="J800" s="50" t="str">
        <f>IF(I800&gt;0,"ATRASADO","")</f>
        <v>ATRASADO</v>
      </c>
      <c r="K800" s="33"/>
      <c r="L800" s="33"/>
    </row>
    <row r="801" spans="1:12" s="34" customFormat="1" ht="18" x14ac:dyDescent="0.25">
      <c r="A801" s="42">
        <v>45474</v>
      </c>
      <c r="B801" s="43" t="s">
        <v>661</v>
      </c>
      <c r="C801" s="44" t="s">
        <v>659</v>
      </c>
      <c r="D801" s="45" t="s">
        <v>460</v>
      </c>
      <c r="E801" s="46">
        <v>2221</v>
      </c>
      <c r="F801" s="47">
        <v>29500</v>
      </c>
      <c r="G801" s="48">
        <v>45474</v>
      </c>
      <c r="H801" s="49">
        <f>IF(F801&gt;0,0,"")</f>
        <v>0</v>
      </c>
      <c r="I801" s="50">
        <v>29500</v>
      </c>
      <c r="J801" s="50" t="str">
        <f>IF(I801&gt;0,"ATRASADO","")</f>
        <v>ATRASADO</v>
      </c>
      <c r="K801" s="33"/>
      <c r="L801" s="33"/>
    </row>
    <row r="802" spans="1:12" s="34" customFormat="1" ht="18" x14ac:dyDescent="0.25">
      <c r="A802" s="42">
        <v>45566</v>
      </c>
      <c r="B802" s="43" t="s">
        <v>662</v>
      </c>
      <c r="C802" s="44" t="s">
        <v>659</v>
      </c>
      <c r="D802" s="45" t="s">
        <v>460</v>
      </c>
      <c r="E802" s="46">
        <v>2221</v>
      </c>
      <c r="F802" s="47">
        <v>29500</v>
      </c>
      <c r="G802" s="48">
        <v>45566</v>
      </c>
      <c r="H802" s="49">
        <f>IF(F802&gt;0,0,"")</f>
        <v>0</v>
      </c>
      <c r="I802" s="50">
        <v>29500</v>
      </c>
      <c r="J802" s="50" t="str">
        <f>IF(I802&gt;0,"ATRASADO","")</f>
        <v>ATRASADO</v>
      </c>
      <c r="K802" s="33"/>
      <c r="L802" s="33"/>
    </row>
    <row r="803" spans="1:12" s="34" customFormat="1" ht="18" x14ac:dyDescent="0.25">
      <c r="A803" s="42"/>
      <c r="B803" s="43"/>
      <c r="C803" s="44"/>
      <c r="D803" s="45"/>
      <c r="E803" s="46"/>
      <c r="F803" s="47"/>
      <c r="G803" s="48"/>
      <c r="H803" s="49"/>
      <c r="I803" s="50"/>
      <c r="J803" s="50"/>
      <c r="K803" s="33"/>
      <c r="L803" s="33"/>
    </row>
    <row r="804" spans="1:12" s="34" customFormat="1" ht="18" x14ac:dyDescent="0.25">
      <c r="A804" s="42">
        <v>46094</v>
      </c>
      <c r="B804" s="43" t="s">
        <v>663</v>
      </c>
      <c r="C804" s="44" t="s">
        <v>664</v>
      </c>
      <c r="D804" s="45" t="s">
        <v>665</v>
      </c>
      <c r="E804" s="46">
        <v>2683</v>
      </c>
      <c r="F804" s="47">
        <v>1216640</v>
      </c>
      <c r="G804" s="48">
        <v>46094</v>
      </c>
      <c r="H804" s="49">
        <v>0</v>
      </c>
      <c r="I804" s="50">
        <v>1216640</v>
      </c>
      <c r="J804" s="50" t="s">
        <v>25</v>
      </c>
      <c r="K804" s="33"/>
      <c r="L804" s="33"/>
    </row>
    <row r="805" spans="1:12" s="34" customFormat="1" ht="18" x14ac:dyDescent="0.25">
      <c r="A805" s="42"/>
      <c r="B805" s="43"/>
      <c r="C805" s="44"/>
      <c r="D805" s="45"/>
      <c r="E805" s="46"/>
      <c r="F805" s="47"/>
      <c r="G805" s="48"/>
      <c r="H805" s="49"/>
      <c r="I805" s="50"/>
      <c r="J805" s="50"/>
      <c r="K805" s="33"/>
      <c r="L805" s="33"/>
    </row>
    <row r="806" spans="1:12" s="34" customFormat="1" ht="18" x14ac:dyDescent="0.25">
      <c r="A806" s="42">
        <v>45474</v>
      </c>
      <c r="B806" s="43" t="s">
        <v>666</v>
      </c>
      <c r="C806" s="44" t="s">
        <v>667</v>
      </c>
      <c r="D806" s="45" t="s">
        <v>96</v>
      </c>
      <c r="E806" s="46">
        <v>2221</v>
      </c>
      <c r="F806" s="47">
        <v>29500</v>
      </c>
      <c r="G806" s="48">
        <v>45474</v>
      </c>
      <c r="H806" s="49">
        <f t="shared" ref="H806:H811" si="47">IF(F806&gt;0,0,"")</f>
        <v>0</v>
      </c>
      <c r="I806" s="50">
        <v>29500</v>
      </c>
      <c r="J806" s="50" t="str">
        <f t="shared" ref="J806:J811" si="48">IF(I806&gt;0,"ATRASADO","")</f>
        <v>ATRASADO</v>
      </c>
      <c r="K806" s="33"/>
      <c r="L806" s="33"/>
    </row>
    <row r="807" spans="1:12" s="34" customFormat="1" ht="18" x14ac:dyDescent="0.25">
      <c r="A807" s="42">
        <v>45474</v>
      </c>
      <c r="B807" s="43" t="s">
        <v>668</v>
      </c>
      <c r="C807" s="44" t="s">
        <v>667</v>
      </c>
      <c r="D807" s="45" t="s">
        <v>96</v>
      </c>
      <c r="E807" s="46">
        <v>2221</v>
      </c>
      <c r="F807" s="47">
        <v>29500</v>
      </c>
      <c r="G807" s="48">
        <v>45474</v>
      </c>
      <c r="H807" s="49">
        <f t="shared" si="47"/>
        <v>0</v>
      </c>
      <c r="I807" s="50">
        <v>29500</v>
      </c>
      <c r="J807" s="50" t="str">
        <f t="shared" si="48"/>
        <v>ATRASADO</v>
      </c>
      <c r="K807" s="33"/>
      <c r="L807" s="33"/>
    </row>
    <row r="808" spans="1:12" s="34" customFormat="1" ht="18" x14ac:dyDescent="0.25">
      <c r="A808" s="42">
        <v>45474</v>
      </c>
      <c r="B808" s="43" t="s">
        <v>669</v>
      </c>
      <c r="C808" s="44" t="s">
        <v>667</v>
      </c>
      <c r="D808" s="45" t="s">
        <v>96</v>
      </c>
      <c r="E808" s="46">
        <v>2221</v>
      </c>
      <c r="F808" s="47">
        <v>29500</v>
      </c>
      <c r="G808" s="48">
        <v>45474</v>
      </c>
      <c r="H808" s="49">
        <f t="shared" si="47"/>
        <v>0</v>
      </c>
      <c r="I808" s="50">
        <v>29500</v>
      </c>
      <c r="J808" s="50" t="str">
        <f t="shared" si="48"/>
        <v>ATRASADO</v>
      </c>
      <c r="K808" s="33"/>
      <c r="L808" s="33"/>
    </row>
    <row r="809" spans="1:12" s="34" customFormat="1" ht="18" x14ac:dyDescent="0.25">
      <c r="A809" s="42">
        <v>45505</v>
      </c>
      <c r="B809" s="43" t="s">
        <v>670</v>
      </c>
      <c r="C809" s="44" t="s">
        <v>667</v>
      </c>
      <c r="D809" s="45" t="s">
        <v>96</v>
      </c>
      <c r="E809" s="46">
        <v>2221</v>
      </c>
      <c r="F809" s="47">
        <v>29500</v>
      </c>
      <c r="G809" s="48">
        <v>45505</v>
      </c>
      <c r="H809" s="49">
        <f t="shared" si="47"/>
        <v>0</v>
      </c>
      <c r="I809" s="50">
        <v>29500</v>
      </c>
      <c r="J809" s="50" t="str">
        <f t="shared" si="48"/>
        <v>ATRASADO</v>
      </c>
      <c r="K809" s="33"/>
      <c r="L809" s="33"/>
    </row>
    <row r="810" spans="1:12" s="34" customFormat="1" ht="18" x14ac:dyDescent="0.25">
      <c r="A810" s="42">
        <v>45505</v>
      </c>
      <c r="B810" s="43" t="s">
        <v>671</v>
      </c>
      <c r="C810" s="44" t="s">
        <v>667</v>
      </c>
      <c r="D810" s="45" t="s">
        <v>96</v>
      </c>
      <c r="E810" s="46">
        <v>2221</v>
      </c>
      <c r="F810" s="47">
        <v>29500</v>
      </c>
      <c r="G810" s="48">
        <v>45505</v>
      </c>
      <c r="H810" s="49">
        <f t="shared" si="47"/>
        <v>0</v>
      </c>
      <c r="I810" s="50">
        <v>29500</v>
      </c>
      <c r="J810" s="50" t="str">
        <f t="shared" si="48"/>
        <v>ATRASADO</v>
      </c>
      <c r="K810" s="33"/>
      <c r="L810" s="33"/>
    </row>
    <row r="811" spans="1:12" s="34" customFormat="1" ht="18" x14ac:dyDescent="0.25">
      <c r="A811" s="42">
        <v>45597</v>
      </c>
      <c r="B811" s="43" t="s">
        <v>672</v>
      </c>
      <c r="C811" s="44" t="s">
        <v>667</v>
      </c>
      <c r="D811" s="45" t="s">
        <v>96</v>
      </c>
      <c r="E811" s="46">
        <v>2221</v>
      </c>
      <c r="F811" s="47">
        <v>29500</v>
      </c>
      <c r="G811" s="48">
        <v>45597</v>
      </c>
      <c r="H811" s="49">
        <f t="shared" si="47"/>
        <v>0</v>
      </c>
      <c r="I811" s="50">
        <v>29500</v>
      </c>
      <c r="J811" s="50" t="str">
        <f t="shared" si="48"/>
        <v>ATRASADO</v>
      </c>
      <c r="K811" s="33"/>
      <c r="L811" s="33"/>
    </row>
    <row r="812" spans="1:12" s="34" customFormat="1" ht="18" x14ac:dyDescent="0.25">
      <c r="A812" s="42"/>
      <c r="B812" s="43"/>
      <c r="C812" s="44"/>
      <c r="D812" s="45"/>
      <c r="E812" s="46"/>
      <c r="F812" s="47"/>
      <c r="G812" s="48"/>
      <c r="H812" s="49"/>
      <c r="I812" s="50"/>
      <c r="J812" s="50"/>
      <c r="K812" s="33"/>
      <c r="L812" s="33"/>
    </row>
    <row r="813" spans="1:12" s="34" customFormat="1" ht="18" x14ac:dyDescent="0.25">
      <c r="A813" s="42">
        <v>45200</v>
      </c>
      <c r="B813" s="43" t="s">
        <v>673</v>
      </c>
      <c r="C813" s="44" t="s">
        <v>674</v>
      </c>
      <c r="D813" s="45" t="s">
        <v>650</v>
      </c>
      <c r="E813" s="46">
        <v>2242</v>
      </c>
      <c r="F813" s="47">
        <v>68040</v>
      </c>
      <c r="G813" s="48">
        <v>45200</v>
      </c>
      <c r="H813" s="49">
        <f>IF(F813&gt;0,0,"")</f>
        <v>0</v>
      </c>
      <c r="I813" s="50">
        <v>68040</v>
      </c>
      <c r="J813" s="50" t="str">
        <f>IF(I813&gt;0,"ATRASADO","")</f>
        <v>ATRASADO</v>
      </c>
      <c r="K813" s="33"/>
      <c r="L813" s="33"/>
    </row>
    <row r="814" spans="1:12" s="34" customFormat="1" ht="18" x14ac:dyDescent="0.25">
      <c r="A814" s="42" t="s">
        <v>404</v>
      </c>
      <c r="B814" s="43" t="s">
        <v>675</v>
      </c>
      <c r="C814" s="44" t="s">
        <v>674</v>
      </c>
      <c r="D814" s="45" t="s">
        <v>21</v>
      </c>
      <c r="E814" s="46">
        <v>2311</v>
      </c>
      <c r="F814" s="47">
        <v>1784750</v>
      </c>
      <c r="G814" s="48" t="s">
        <v>405</v>
      </c>
      <c r="H814" s="49">
        <f>IF(F814&gt;0,0,"")</f>
        <v>0</v>
      </c>
      <c r="I814" s="50">
        <v>1784750</v>
      </c>
      <c r="J814" s="50" t="str">
        <f>IF(I814&gt;0,"ATRASADO","")</f>
        <v>ATRASADO</v>
      </c>
      <c r="K814" s="33"/>
      <c r="L814" s="33"/>
    </row>
    <row r="815" spans="1:12" s="34" customFormat="1" ht="18" x14ac:dyDescent="0.25">
      <c r="A815" s="42">
        <v>46107</v>
      </c>
      <c r="B815" s="43" t="s">
        <v>676</v>
      </c>
      <c r="C815" s="44" t="s">
        <v>674</v>
      </c>
      <c r="D815" s="45" t="s">
        <v>180</v>
      </c>
      <c r="E815" s="46">
        <v>2332</v>
      </c>
      <c r="F815" s="47">
        <v>1888</v>
      </c>
      <c r="G815" s="48">
        <v>46107</v>
      </c>
      <c r="H815" s="49">
        <v>0</v>
      </c>
      <c r="I815" s="50">
        <v>1888</v>
      </c>
      <c r="J815" s="50" t="s">
        <v>25</v>
      </c>
      <c r="K815" s="33"/>
      <c r="L815" s="33"/>
    </row>
    <row r="816" spans="1:12" s="34" customFormat="1" ht="18" x14ac:dyDescent="0.25">
      <c r="A816" s="42"/>
      <c r="B816" s="43"/>
      <c r="C816" s="44"/>
      <c r="D816" s="45"/>
      <c r="E816" s="46"/>
      <c r="F816" s="47"/>
      <c r="G816" s="48"/>
      <c r="H816" s="49"/>
      <c r="I816" s="50"/>
      <c r="J816" s="50"/>
      <c r="K816" s="33"/>
      <c r="L816" s="33"/>
    </row>
    <row r="817" spans="1:12" s="34" customFormat="1" ht="18" x14ac:dyDescent="0.25">
      <c r="A817" s="42">
        <v>44320</v>
      </c>
      <c r="B817" s="43" t="s">
        <v>387</v>
      </c>
      <c r="C817" s="44" t="s">
        <v>677</v>
      </c>
      <c r="D817" s="45" t="s">
        <v>143</v>
      </c>
      <c r="E817" s="46">
        <v>2242</v>
      </c>
      <c r="F817" s="47">
        <v>5921666.1900000004</v>
      </c>
      <c r="G817" s="48">
        <v>44320</v>
      </c>
      <c r="H817" s="49">
        <f>IF(F817&gt;0,0,"")</f>
        <v>0</v>
      </c>
      <c r="I817" s="50">
        <v>5921666.1900000004</v>
      </c>
      <c r="J817" s="50" t="str">
        <f>IF(I817&gt;0,"ATRASADO","")</f>
        <v>ATRASADO</v>
      </c>
      <c r="K817" s="33"/>
      <c r="L817" s="33"/>
    </row>
    <row r="818" spans="1:12" s="34" customFormat="1" ht="18" x14ac:dyDescent="0.25">
      <c r="A818" s="42"/>
      <c r="B818" s="43"/>
      <c r="C818" s="44"/>
      <c r="D818" s="45"/>
      <c r="E818" s="46"/>
      <c r="F818" s="47"/>
      <c r="G818" s="48"/>
      <c r="H818" s="49"/>
      <c r="I818" s="50"/>
      <c r="J818" s="50"/>
      <c r="K818" s="33"/>
      <c r="L818" s="33"/>
    </row>
    <row r="819" spans="1:12" s="34" customFormat="1" ht="18" x14ac:dyDescent="0.25">
      <c r="A819" s="42">
        <v>45505</v>
      </c>
      <c r="B819" s="43" t="s">
        <v>678</v>
      </c>
      <c r="C819" s="44" t="s">
        <v>679</v>
      </c>
      <c r="D819" s="45" t="s">
        <v>96</v>
      </c>
      <c r="E819" s="46">
        <v>2221</v>
      </c>
      <c r="F819" s="47">
        <v>29500</v>
      </c>
      <c r="G819" s="48">
        <v>45505</v>
      </c>
      <c r="H819" s="49">
        <f>IF(F819&gt;0,0,"")</f>
        <v>0</v>
      </c>
      <c r="I819" s="50">
        <v>29500</v>
      </c>
      <c r="J819" s="50" t="str">
        <f>IF(I819&gt;0,"ATRASADO","")</f>
        <v>ATRASADO</v>
      </c>
      <c r="K819" s="33"/>
      <c r="L819" s="33"/>
    </row>
    <row r="820" spans="1:12" s="34" customFormat="1" ht="18" x14ac:dyDescent="0.25">
      <c r="A820" s="42">
        <v>45505</v>
      </c>
      <c r="B820" s="43" t="s">
        <v>680</v>
      </c>
      <c r="C820" s="44" t="s">
        <v>679</v>
      </c>
      <c r="D820" s="45" t="s">
        <v>96</v>
      </c>
      <c r="E820" s="46">
        <v>2221</v>
      </c>
      <c r="F820" s="47">
        <v>29500</v>
      </c>
      <c r="G820" s="48">
        <v>45505</v>
      </c>
      <c r="H820" s="49">
        <f>IF(F820&gt;0,0,"")</f>
        <v>0</v>
      </c>
      <c r="I820" s="50">
        <v>29500</v>
      </c>
      <c r="J820" s="50" t="str">
        <f>IF(I820&gt;0,"ATRASADO","")</f>
        <v>ATRASADO</v>
      </c>
      <c r="K820" s="33"/>
      <c r="L820" s="33"/>
    </row>
    <row r="821" spans="1:12" s="34" customFormat="1" ht="18" x14ac:dyDescent="0.25">
      <c r="A821" s="42">
        <v>45505</v>
      </c>
      <c r="B821" s="43" t="s">
        <v>681</v>
      </c>
      <c r="C821" s="44" t="s">
        <v>679</v>
      </c>
      <c r="D821" s="45" t="s">
        <v>96</v>
      </c>
      <c r="E821" s="46">
        <v>2221</v>
      </c>
      <c r="F821" s="47">
        <v>29500</v>
      </c>
      <c r="G821" s="48">
        <v>45505</v>
      </c>
      <c r="H821" s="49">
        <f>IF(F821&gt;0,0,"")</f>
        <v>0</v>
      </c>
      <c r="I821" s="50">
        <v>29500</v>
      </c>
      <c r="J821" s="50" t="str">
        <f>IF(I821&gt;0,"ATRASADO","")</f>
        <v>ATRASADO</v>
      </c>
      <c r="K821" s="33"/>
      <c r="L821" s="33"/>
    </row>
    <row r="822" spans="1:12" s="34" customFormat="1" ht="18" x14ac:dyDescent="0.25">
      <c r="A822" s="42">
        <v>45505</v>
      </c>
      <c r="B822" s="43" t="s">
        <v>682</v>
      </c>
      <c r="C822" s="44" t="s">
        <v>679</v>
      </c>
      <c r="D822" s="45" t="s">
        <v>96</v>
      </c>
      <c r="E822" s="46">
        <v>2221</v>
      </c>
      <c r="F822" s="47">
        <v>29500</v>
      </c>
      <c r="G822" s="48">
        <v>45505</v>
      </c>
      <c r="H822" s="49">
        <f>IF(F822&gt;0,0,"")</f>
        <v>0</v>
      </c>
      <c r="I822" s="50">
        <v>29500</v>
      </c>
      <c r="J822" s="50" t="str">
        <f>IF(I822&gt;0,"ATRASADO","")</f>
        <v>ATRASADO</v>
      </c>
      <c r="K822" s="33"/>
      <c r="L822" s="33"/>
    </row>
    <row r="823" spans="1:12" s="34" customFormat="1" ht="18" x14ac:dyDescent="0.25">
      <c r="A823" s="42"/>
      <c r="B823" s="43"/>
      <c r="C823" s="44"/>
      <c r="D823" s="45"/>
      <c r="E823" s="46"/>
      <c r="F823" s="47"/>
      <c r="G823" s="48"/>
      <c r="H823" s="49"/>
      <c r="I823" s="50"/>
      <c r="J823" s="50"/>
      <c r="K823" s="33"/>
      <c r="L823" s="33"/>
    </row>
    <row r="824" spans="1:12" s="34" customFormat="1" ht="18" x14ac:dyDescent="0.25">
      <c r="A824" s="42">
        <v>45383</v>
      </c>
      <c r="B824" s="43" t="s">
        <v>683</v>
      </c>
      <c r="C824" s="44" t="s">
        <v>684</v>
      </c>
      <c r="D824" s="45" t="s">
        <v>96</v>
      </c>
      <c r="E824" s="46">
        <v>2221</v>
      </c>
      <c r="F824" s="47">
        <v>23600</v>
      </c>
      <c r="G824" s="48">
        <v>45383</v>
      </c>
      <c r="H824" s="49">
        <f>IF(F824&gt;0,0,"")</f>
        <v>0</v>
      </c>
      <c r="I824" s="50">
        <v>23600</v>
      </c>
      <c r="J824" s="50" t="str">
        <f>IF(I824&gt;0,"ATRASADO","")</f>
        <v>ATRASADO</v>
      </c>
      <c r="K824" s="33"/>
      <c r="L824" s="33"/>
    </row>
    <row r="825" spans="1:12" s="34" customFormat="1" ht="18" x14ac:dyDescent="0.25">
      <c r="A825" s="42">
        <v>45383</v>
      </c>
      <c r="B825" s="43" t="s">
        <v>685</v>
      </c>
      <c r="C825" s="44" t="s">
        <v>684</v>
      </c>
      <c r="D825" s="45" t="s">
        <v>96</v>
      </c>
      <c r="E825" s="46">
        <v>2221</v>
      </c>
      <c r="F825" s="47">
        <v>23600</v>
      </c>
      <c r="G825" s="48">
        <v>45383</v>
      </c>
      <c r="H825" s="49">
        <f>IF(F825&gt;0,0,"")</f>
        <v>0</v>
      </c>
      <c r="I825" s="50">
        <v>23600</v>
      </c>
      <c r="J825" s="50" t="str">
        <f>IF(I825&gt;0,"ATRASADO","")</f>
        <v>ATRASADO</v>
      </c>
      <c r="K825" s="33"/>
      <c r="L825" s="33"/>
    </row>
    <row r="826" spans="1:12" s="34" customFormat="1" ht="18" x14ac:dyDescent="0.25">
      <c r="A826" s="42"/>
      <c r="B826" s="43"/>
      <c r="C826" s="44"/>
      <c r="D826" s="45"/>
      <c r="E826" s="46"/>
      <c r="F826" s="47"/>
      <c r="G826" s="48"/>
      <c r="H826" s="49"/>
      <c r="I826" s="50"/>
      <c r="J826" s="50"/>
      <c r="K826" s="33"/>
      <c r="L826" s="33"/>
    </row>
    <row r="827" spans="1:12" s="34" customFormat="1" ht="18" x14ac:dyDescent="0.25">
      <c r="A827" s="42">
        <v>45809</v>
      </c>
      <c r="B827" s="43" t="s">
        <v>622</v>
      </c>
      <c r="C827" s="44" t="s">
        <v>686</v>
      </c>
      <c r="D827" s="45" t="s">
        <v>21</v>
      </c>
      <c r="E827" s="46">
        <v>2111</v>
      </c>
      <c r="F827" s="47">
        <v>1180400</v>
      </c>
      <c r="G827" s="48">
        <v>45809</v>
      </c>
      <c r="H827" s="49">
        <f>IF(F827&gt;0,0,"")</f>
        <v>0</v>
      </c>
      <c r="I827" s="50">
        <v>1180400</v>
      </c>
      <c r="J827" s="50" t="str">
        <f>IF(I827&gt;0,"ATRASADO","")</f>
        <v>ATRASADO</v>
      </c>
      <c r="K827" s="33"/>
      <c r="L827" s="33"/>
    </row>
    <row r="828" spans="1:12" s="34" customFormat="1" ht="18" x14ac:dyDescent="0.25">
      <c r="A828" s="42"/>
      <c r="B828" s="43"/>
      <c r="C828" s="44"/>
      <c r="D828" s="45"/>
      <c r="E828" s="46"/>
      <c r="F828" s="47"/>
      <c r="G828" s="48"/>
      <c r="H828" s="49"/>
      <c r="I828" s="50"/>
      <c r="J828" s="50"/>
      <c r="K828" s="33"/>
      <c r="L828" s="33"/>
    </row>
    <row r="829" spans="1:12" s="34" customFormat="1" ht="18" x14ac:dyDescent="0.25">
      <c r="A829" s="42">
        <v>45383</v>
      </c>
      <c r="B829" s="43" t="s">
        <v>687</v>
      </c>
      <c r="C829" s="44" t="s">
        <v>688</v>
      </c>
      <c r="D829" s="45" t="s">
        <v>96</v>
      </c>
      <c r="E829" s="46">
        <v>2221</v>
      </c>
      <c r="F829" s="47">
        <v>23600</v>
      </c>
      <c r="G829" s="48">
        <v>45383</v>
      </c>
      <c r="H829" s="49">
        <f>IF(F829&gt;0,0,"")</f>
        <v>0</v>
      </c>
      <c r="I829" s="50">
        <v>23600</v>
      </c>
      <c r="J829" s="50" t="str">
        <f>IF(I829&gt;0,"ATRASADO","")</f>
        <v>ATRASADO</v>
      </c>
      <c r="K829" s="33"/>
      <c r="L829" s="33"/>
    </row>
    <row r="830" spans="1:12" s="34" customFormat="1" ht="18" x14ac:dyDescent="0.25">
      <c r="A830" s="42">
        <v>45383</v>
      </c>
      <c r="B830" s="43" t="s">
        <v>689</v>
      </c>
      <c r="C830" s="44" t="s">
        <v>688</v>
      </c>
      <c r="D830" s="45" t="s">
        <v>96</v>
      </c>
      <c r="E830" s="46">
        <v>2221</v>
      </c>
      <c r="F830" s="47">
        <v>23600</v>
      </c>
      <c r="G830" s="48">
        <v>45383</v>
      </c>
      <c r="H830" s="49">
        <f>IF(F830&gt;0,0,"")</f>
        <v>0</v>
      </c>
      <c r="I830" s="50">
        <v>23600</v>
      </c>
      <c r="J830" s="50" t="str">
        <f>IF(I830&gt;0,"ATRASADO","")</f>
        <v>ATRASADO</v>
      </c>
      <c r="K830" s="33"/>
      <c r="L830" s="33"/>
    </row>
    <row r="831" spans="1:12" s="34" customFormat="1" ht="18" x14ac:dyDescent="0.25">
      <c r="A831" s="42">
        <v>45505</v>
      </c>
      <c r="B831" s="43" t="s">
        <v>690</v>
      </c>
      <c r="C831" s="44" t="s">
        <v>688</v>
      </c>
      <c r="D831" s="45" t="s">
        <v>96</v>
      </c>
      <c r="E831" s="46">
        <v>2221</v>
      </c>
      <c r="F831" s="47">
        <v>23600</v>
      </c>
      <c r="G831" s="48">
        <v>45505</v>
      </c>
      <c r="H831" s="49">
        <f>IF(F831&gt;0,0,"")</f>
        <v>0</v>
      </c>
      <c r="I831" s="50">
        <v>23600</v>
      </c>
      <c r="J831" s="50" t="str">
        <f>IF(I831&gt;0,"ATRASADO","")</f>
        <v>ATRASADO</v>
      </c>
      <c r="K831" s="33"/>
      <c r="L831" s="33"/>
    </row>
    <row r="832" spans="1:12" s="34" customFormat="1" ht="18" x14ac:dyDescent="0.25">
      <c r="A832" s="42">
        <v>45505</v>
      </c>
      <c r="B832" s="43" t="s">
        <v>691</v>
      </c>
      <c r="C832" s="44" t="s">
        <v>688</v>
      </c>
      <c r="D832" s="45" t="s">
        <v>96</v>
      </c>
      <c r="E832" s="46">
        <v>2221</v>
      </c>
      <c r="F832" s="47">
        <v>23600</v>
      </c>
      <c r="G832" s="48">
        <v>45505</v>
      </c>
      <c r="H832" s="49">
        <f>IF(F832&gt;0,0,"")</f>
        <v>0</v>
      </c>
      <c r="I832" s="50">
        <v>23600</v>
      </c>
      <c r="J832" s="50" t="str">
        <f>IF(I832&gt;0,"ATRASADO","")</f>
        <v>ATRASADO</v>
      </c>
      <c r="K832" s="33"/>
      <c r="L832" s="33"/>
    </row>
    <row r="833" spans="1:12" s="34" customFormat="1" ht="18" x14ac:dyDescent="0.25">
      <c r="A833" s="42">
        <v>45505</v>
      </c>
      <c r="B833" s="43" t="s">
        <v>692</v>
      </c>
      <c r="C833" s="44" t="s">
        <v>688</v>
      </c>
      <c r="D833" s="45" t="s">
        <v>96</v>
      </c>
      <c r="E833" s="46">
        <v>2221</v>
      </c>
      <c r="F833" s="47">
        <v>23600</v>
      </c>
      <c r="G833" s="48">
        <v>45505</v>
      </c>
      <c r="H833" s="49">
        <f>IF(F833&gt;0,0,"")</f>
        <v>0</v>
      </c>
      <c r="I833" s="50">
        <v>23600</v>
      </c>
      <c r="J833" s="50" t="str">
        <f>IF(I833&gt;0,"ATRASADO","")</f>
        <v>ATRASADO</v>
      </c>
      <c r="K833" s="33"/>
      <c r="L833" s="33"/>
    </row>
    <row r="834" spans="1:12" s="34" customFormat="1" ht="18" x14ac:dyDescent="0.25">
      <c r="A834" s="42"/>
      <c r="B834" s="43"/>
      <c r="C834" s="44"/>
      <c r="D834" s="45"/>
      <c r="E834" s="46"/>
      <c r="F834" s="47"/>
      <c r="G834" s="48"/>
      <c r="H834" s="49"/>
      <c r="I834" s="50"/>
      <c r="J834" s="50"/>
      <c r="K834" s="33"/>
      <c r="L834" s="33"/>
    </row>
    <row r="835" spans="1:12" s="34" customFormat="1" ht="18" x14ac:dyDescent="0.25">
      <c r="A835" s="42">
        <v>44652</v>
      </c>
      <c r="B835" s="43" t="s">
        <v>104</v>
      </c>
      <c r="C835" s="44" t="s">
        <v>693</v>
      </c>
      <c r="D835" s="45" t="s">
        <v>96</v>
      </c>
      <c r="E835" s="46">
        <v>2221</v>
      </c>
      <c r="F835" s="47">
        <v>47200</v>
      </c>
      <c r="G835" s="48">
        <v>44652</v>
      </c>
      <c r="H835" s="49">
        <f>IF(F835&gt;0,0,"")</f>
        <v>0</v>
      </c>
      <c r="I835" s="50">
        <v>47200</v>
      </c>
      <c r="J835" s="50" t="str">
        <f>IF(I835&gt;0,"ATRASADO","")</f>
        <v>ATRASADO</v>
      </c>
      <c r="K835" s="33"/>
      <c r="L835" s="33"/>
    </row>
    <row r="836" spans="1:12" s="34" customFormat="1" ht="18" x14ac:dyDescent="0.25">
      <c r="A836" s="42">
        <v>44652</v>
      </c>
      <c r="B836" s="43" t="s">
        <v>694</v>
      </c>
      <c r="C836" s="44" t="s">
        <v>693</v>
      </c>
      <c r="D836" s="45" t="s">
        <v>96</v>
      </c>
      <c r="E836" s="46">
        <v>2221</v>
      </c>
      <c r="F836" s="47">
        <v>47200</v>
      </c>
      <c r="G836" s="48">
        <v>44652</v>
      </c>
      <c r="H836" s="49">
        <f>IF(F836&gt;0,0,"")</f>
        <v>0</v>
      </c>
      <c r="I836" s="50">
        <v>47200</v>
      </c>
      <c r="J836" s="50" t="str">
        <f>IF(I836&gt;0,"ATRASADO","")</f>
        <v>ATRASADO</v>
      </c>
      <c r="K836" s="33"/>
      <c r="L836" s="33"/>
    </row>
    <row r="837" spans="1:12" s="34" customFormat="1" ht="18" x14ac:dyDescent="0.25">
      <c r="A837" s="42"/>
      <c r="B837" s="43"/>
      <c r="C837" s="44"/>
      <c r="D837" s="45"/>
      <c r="E837" s="46"/>
      <c r="F837" s="47"/>
      <c r="G837" s="48"/>
      <c r="H837" s="49"/>
      <c r="I837" s="50"/>
      <c r="J837" s="50"/>
      <c r="K837" s="33"/>
      <c r="L837" s="33"/>
    </row>
    <row r="838" spans="1:12" s="34" customFormat="1" ht="18" x14ac:dyDescent="0.25">
      <c r="A838" s="42" t="s">
        <v>695</v>
      </c>
      <c r="B838" s="43" t="s">
        <v>696</v>
      </c>
      <c r="C838" s="44" t="s">
        <v>697</v>
      </c>
      <c r="D838" s="45" t="s">
        <v>96</v>
      </c>
      <c r="E838" s="46">
        <v>2221</v>
      </c>
      <c r="F838" s="47">
        <v>150000</v>
      </c>
      <c r="G838" s="48" t="s">
        <v>695</v>
      </c>
      <c r="H838" s="49">
        <f>IF(F838&gt;0,0,"")</f>
        <v>0</v>
      </c>
      <c r="I838" s="50">
        <v>150000</v>
      </c>
      <c r="J838" s="50" t="str">
        <f>IF(I838&gt;0,"ATRASADO","")</f>
        <v>ATRASADO</v>
      </c>
      <c r="K838" s="33"/>
      <c r="L838" s="33"/>
    </row>
    <row r="839" spans="1:12" s="34" customFormat="1" ht="18" x14ac:dyDescent="0.25">
      <c r="A839" s="42"/>
      <c r="B839" s="43"/>
      <c r="C839" s="44"/>
      <c r="D839" s="45"/>
      <c r="E839" s="46"/>
      <c r="F839" s="47"/>
      <c r="G839" s="48"/>
      <c r="H839" s="49"/>
      <c r="I839" s="50"/>
      <c r="J839" s="50"/>
      <c r="K839" s="33"/>
      <c r="L839" s="33"/>
    </row>
    <row r="840" spans="1:12" s="34" customFormat="1" ht="18" x14ac:dyDescent="0.25">
      <c r="A840" s="42">
        <v>43696</v>
      </c>
      <c r="B840" s="43" t="s">
        <v>698</v>
      </c>
      <c r="C840" s="44" t="s">
        <v>699</v>
      </c>
      <c r="D840" s="45" t="s">
        <v>24</v>
      </c>
      <c r="E840" s="46">
        <v>2286</v>
      </c>
      <c r="F840" s="47">
        <v>69856</v>
      </c>
      <c r="G840" s="48">
        <v>43696</v>
      </c>
      <c r="H840" s="49">
        <f>IF(F840&gt;0,0,"")</f>
        <v>0</v>
      </c>
      <c r="I840" s="50">
        <v>69856</v>
      </c>
      <c r="J840" s="50" t="str">
        <f>IF(I840&gt;0,"ATRASADO","")</f>
        <v>ATRASADO</v>
      </c>
      <c r="K840" s="33"/>
      <c r="L840" s="33"/>
    </row>
    <row r="841" spans="1:12" s="34" customFormat="1" ht="18" x14ac:dyDescent="0.25">
      <c r="A841" s="42"/>
      <c r="B841" s="43"/>
      <c r="C841" s="44"/>
      <c r="D841" s="45"/>
      <c r="E841" s="46"/>
      <c r="F841" s="47"/>
      <c r="G841" s="48"/>
      <c r="H841" s="49"/>
      <c r="I841" s="50"/>
      <c r="J841" s="50"/>
      <c r="K841" s="33"/>
      <c r="L841" s="33"/>
    </row>
    <row r="842" spans="1:12" s="34" customFormat="1" ht="18" x14ac:dyDescent="0.25">
      <c r="A842" s="42">
        <v>40309</v>
      </c>
      <c r="B842" s="43" t="s">
        <v>700</v>
      </c>
      <c r="C842" s="44" t="s">
        <v>701</v>
      </c>
      <c r="D842" s="45" t="s">
        <v>96</v>
      </c>
      <c r="E842" s="46">
        <v>2221</v>
      </c>
      <c r="F842" s="47">
        <v>58000</v>
      </c>
      <c r="G842" s="48">
        <v>40309</v>
      </c>
      <c r="H842" s="49">
        <f t="shared" ref="H842:H847" si="49">IF(F842&gt;0,0,"")</f>
        <v>0</v>
      </c>
      <c r="I842" s="50">
        <v>58000</v>
      </c>
      <c r="J842" s="50" t="str">
        <f t="shared" ref="J842:J847" si="50">IF(I842&gt;0,"ATRASADO","")</f>
        <v>ATRASADO</v>
      </c>
      <c r="K842" s="33"/>
      <c r="L842" s="33"/>
    </row>
    <row r="843" spans="1:12" s="34" customFormat="1" ht="18" x14ac:dyDescent="0.25">
      <c r="A843" s="42">
        <v>40309</v>
      </c>
      <c r="B843" s="43" t="s">
        <v>702</v>
      </c>
      <c r="C843" s="44" t="s">
        <v>701</v>
      </c>
      <c r="D843" s="45" t="s">
        <v>96</v>
      </c>
      <c r="E843" s="46">
        <v>2221</v>
      </c>
      <c r="F843" s="47">
        <v>58000</v>
      </c>
      <c r="G843" s="48">
        <v>40309</v>
      </c>
      <c r="H843" s="49">
        <f t="shared" si="49"/>
        <v>0</v>
      </c>
      <c r="I843" s="50">
        <v>58000</v>
      </c>
      <c r="J843" s="50" t="str">
        <f t="shared" si="50"/>
        <v>ATRASADO</v>
      </c>
      <c r="K843" s="33"/>
      <c r="L843" s="33"/>
    </row>
    <row r="844" spans="1:12" s="34" customFormat="1" ht="18" x14ac:dyDescent="0.25">
      <c r="A844" s="42">
        <v>40340</v>
      </c>
      <c r="B844" s="43" t="s">
        <v>703</v>
      </c>
      <c r="C844" s="44" t="s">
        <v>701</v>
      </c>
      <c r="D844" s="45" t="s">
        <v>96</v>
      </c>
      <c r="E844" s="46">
        <v>2221</v>
      </c>
      <c r="F844" s="47">
        <v>58000</v>
      </c>
      <c r="G844" s="48">
        <v>40340</v>
      </c>
      <c r="H844" s="49">
        <f t="shared" si="49"/>
        <v>0</v>
      </c>
      <c r="I844" s="50">
        <v>58000</v>
      </c>
      <c r="J844" s="50" t="str">
        <f t="shared" si="50"/>
        <v>ATRASADO</v>
      </c>
      <c r="K844" s="33"/>
      <c r="L844" s="33"/>
    </row>
    <row r="845" spans="1:12" s="34" customFormat="1" ht="18" x14ac:dyDescent="0.25">
      <c r="A845" s="42">
        <v>40400</v>
      </c>
      <c r="B845" s="43" t="s">
        <v>704</v>
      </c>
      <c r="C845" s="44" t="s">
        <v>701</v>
      </c>
      <c r="D845" s="45" t="s">
        <v>96</v>
      </c>
      <c r="E845" s="46">
        <v>2221</v>
      </c>
      <c r="F845" s="47">
        <v>58000</v>
      </c>
      <c r="G845" s="48">
        <v>40400</v>
      </c>
      <c r="H845" s="49">
        <f t="shared" si="49"/>
        <v>0</v>
      </c>
      <c r="I845" s="50">
        <v>58000</v>
      </c>
      <c r="J845" s="50" t="str">
        <f t="shared" si="50"/>
        <v>ATRASADO</v>
      </c>
      <c r="K845" s="33"/>
      <c r="L845" s="33"/>
    </row>
    <row r="846" spans="1:12" s="34" customFormat="1" ht="18" x14ac:dyDescent="0.25">
      <c r="A846" s="42">
        <v>40427</v>
      </c>
      <c r="B846" s="43" t="s">
        <v>705</v>
      </c>
      <c r="C846" s="44" t="s">
        <v>701</v>
      </c>
      <c r="D846" s="45" t="s">
        <v>96</v>
      </c>
      <c r="E846" s="46">
        <v>2221</v>
      </c>
      <c r="F846" s="47">
        <v>58000</v>
      </c>
      <c r="G846" s="48">
        <v>40427</v>
      </c>
      <c r="H846" s="49">
        <f t="shared" si="49"/>
        <v>0</v>
      </c>
      <c r="I846" s="50">
        <v>58000</v>
      </c>
      <c r="J846" s="50" t="str">
        <f t="shared" si="50"/>
        <v>ATRASADO</v>
      </c>
      <c r="K846" s="33"/>
      <c r="L846" s="33"/>
    </row>
    <row r="847" spans="1:12" s="34" customFormat="1" ht="18" x14ac:dyDescent="0.25">
      <c r="A847" s="42">
        <v>40462</v>
      </c>
      <c r="B847" s="43" t="s">
        <v>706</v>
      </c>
      <c r="C847" s="44" t="s">
        <v>701</v>
      </c>
      <c r="D847" s="45" t="s">
        <v>96</v>
      </c>
      <c r="E847" s="46">
        <v>2221</v>
      </c>
      <c r="F847" s="47">
        <v>58000</v>
      </c>
      <c r="G847" s="48">
        <v>40462</v>
      </c>
      <c r="H847" s="49">
        <f t="shared" si="49"/>
        <v>0</v>
      </c>
      <c r="I847" s="50">
        <v>58000</v>
      </c>
      <c r="J847" s="50" t="str">
        <f t="shared" si="50"/>
        <v>ATRASADO</v>
      </c>
      <c r="K847" s="33"/>
      <c r="L847" s="33"/>
    </row>
    <row r="848" spans="1:12" s="34" customFormat="1" ht="18" x14ac:dyDescent="0.25">
      <c r="A848" s="42"/>
      <c r="B848" s="43"/>
      <c r="C848" s="44"/>
      <c r="D848" s="45"/>
      <c r="E848" s="46"/>
      <c r="F848" s="47"/>
      <c r="G848" s="48"/>
      <c r="H848" s="49"/>
      <c r="I848" s="50"/>
      <c r="J848" s="50"/>
      <c r="K848" s="33"/>
      <c r="L848" s="33"/>
    </row>
    <row r="849" spans="1:12" s="34" customFormat="1" ht="18" x14ac:dyDescent="0.25">
      <c r="A849" s="42">
        <v>40908</v>
      </c>
      <c r="B849" s="43">
        <v>100000030</v>
      </c>
      <c r="C849" s="44" t="s">
        <v>707</v>
      </c>
      <c r="D849" s="45" t="s">
        <v>96</v>
      </c>
      <c r="E849" s="46">
        <v>2221</v>
      </c>
      <c r="F849" s="47">
        <v>145000</v>
      </c>
      <c r="G849" s="48">
        <v>40908</v>
      </c>
      <c r="H849" s="49">
        <f>IF(F849&gt;0,0,"")</f>
        <v>0</v>
      </c>
      <c r="I849" s="50">
        <v>145000</v>
      </c>
      <c r="J849" s="50" t="str">
        <f>IF(I849&gt;0,"ATRASADO","")</f>
        <v>ATRASADO</v>
      </c>
      <c r="K849" s="33"/>
      <c r="L849" s="33"/>
    </row>
    <row r="850" spans="1:12" s="34" customFormat="1" ht="18" x14ac:dyDescent="0.25">
      <c r="A850" s="42"/>
      <c r="B850" s="43"/>
      <c r="C850" s="44"/>
      <c r="D850" s="45"/>
      <c r="E850" s="46"/>
      <c r="F850" s="47"/>
      <c r="G850" s="48"/>
      <c r="H850" s="49"/>
      <c r="I850" s="50"/>
      <c r="J850" s="50"/>
      <c r="K850" s="33"/>
      <c r="L850" s="33"/>
    </row>
    <row r="851" spans="1:12" s="34" customFormat="1" ht="18" x14ac:dyDescent="0.25">
      <c r="A851" s="42">
        <v>41792</v>
      </c>
      <c r="B851" s="43" t="s">
        <v>709</v>
      </c>
      <c r="C851" s="44" t="s">
        <v>710</v>
      </c>
      <c r="D851" s="45" t="s">
        <v>650</v>
      </c>
      <c r="E851" s="46">
        <v>2242</v>
      </c>
      <c r="F851" s="47">
        <v>220000</v>
      </c>
      <c r="G851" s="48">
        <v>41792</v>
      </c>
      <c r="H851" s="49">
        <f t="shared" ref="H851:H866" si="51">IF(F851&gt;0,0,"")</f>
        <v>0</v>
      </c>
      <c r="I851" s="50">
        <v>220000</v>
      </c>
      <c r="J851" s="50" t="str">
        <f t="shared" ref="J851:J866" si="52">IF(I851&gt;0,"ATRASADO","")</f>
        <v>ATRASADO</v>
      </c>
      <c r="K851" s="33"/>
      <c r="L851" s="33"/>
    </row>
    <row r="852" spans="1:12" s="34" customFormat="1" ht="18" x14ac:dyDescent="0.25">
      <c r="A852" s="42">
        <v>41821</v>
      </c>
      <c r="B852" s="43" t="s">
        <v>711</v>
      </c>
      <c r="C852" s="44" t="s">
        <v>710</v>
      </c>
      <c r="D852" s="45" t="s">
        <v>650</v>
      </c>
      <c r="E852" s="46">
        <v>2242</v>
      </c>
      <c r="F852" s="47">
        <v>220000</v>
      </c>
      <c r="G852" s="48">
        <v>41821</v>
      </c>
      <c r="H852" s="49">
        <f t="shared" si="51"/>
        <v>0</v>
      </c>
      <c r="I852" s="50">
        <v>220000</v>
      </c>
      <c r="J852" s="50" t="str">
        <f t="shared" si="52"/>
        <v>ATRASADO</v>
      </c>
      <c r="K852" s="33"/>
      <c r="L852" s="33"/>
    </row>
    <row r="853" spans="1:12" s="34" customFormat="1" ht="18" x14ac:dyDescent="0.25">
      <c r="A853" s="42">
        <v>41821</v>
      </c>
      <c r="B853" s="43" t="s">
        <v>712</v>
      </c>
      <c r="C853" s="44" t="s">
        <v>710</v>
      </c>
      <c r="D853" s="45" t="s">
        <v>650</v>
      </c>
      <c r="E853" s="46">
        <v>2242</v>
      </c>
      <c r="F853" s="47">
        <v>220000</v>
      </c>
      <c r="G853" s="48">
        <v>41821</v>
      </c>
      <c r="H853" s="49">
        <f t="shared" si="51"/>
        <v>0</v>
      </c>
      <c r="I853" s="50">
        <v>220000</v>
      </c>
      <c r="J853" s="50" t="str">
        <f t="shared" si="52"/>
        <v>ATRASADO</v>
      </c>
      <c r="K853" s="33"/>
      <c r="L853" s="33"/>
    </row>
    <row r="854" spans="1:12" s="34" customFormat="1" ht="18" x14ac:dyDescent="0.25">
      <c r="A854" s="42">
        <v>42170</v>
      </c>
      <c r="B854" s="43">
        <v>1502438716</v>
      </c>
      <c r="C854" s="44" t="s">
        <v>710</v>
      </c>
      <c r="D854" s="45" t="s">
        <v>650</v>
      </c>
      <c r="E854" s="46">
        <v>2242</v>
      </c>
      <c r="F854" s="47">
        <v>266000</v>
      </c>
      <c r="G854" s="48">
        <v>42170</v>
      </c>
      <c r="H854" s="49">
        <f t="shared" si="51"/>
        <v>0</v>
      </c>
      <c r="I854" s="50">
        <v>266000</v>
      </c>
      <c r="J854" s="50" t="str">
        <f t="shared" si="52"/>
        <v>ATRASADO</v>
      </c>
      <c r="K854" s="33"/>
      <c r="L854" s="33"/>
    </row>
    <row r="855" spans="1:12" s="34" customFormat="1" ht="18" x14ac:dyDescent="0.25">
      <c r="A855" s="42">
        <v>42170</v>
      </c>
      <c r="B855" s="43">
        <v>1502438717</v>
      </c>
      <c r="C855" s="44" t="s">
        <v>710</v>
      </c>
      <c r="D855" s="45" t="s">
        <v>650</v>
      </c>
      <c r="E855" s="46">
        <v>2242</v>
      </c>
      <c r="F855" s="47">
        <v>266000</v>
      </c>
      <c r="G855" s="48">
        <v>42170</v>
      </c>
      <c r="H855" s="49">
        <f t="shared" si="51"/>
        <v>0</v>
      </c>
      <c r="I855" s="50">
        <v>266000</v>
      </c>
      <c r="J855" s="50" t="str">
        <f t="shared" si="52"/>
        <v>ATRASADO</v>
      </c>
      <c r="K855" s="33"/>
      <c r="L855" s="33"/>
    </row>
    <row r="856" spans="1:12" s="34" customFormat="1" ht="18" x14ac:dyDescent="0.25">
      <c r="A856" s="42">
        <v>42200</v>
      </c>
      <c r="B856" s="43">
        <v>1502438718</v>
      </c>
      <c r="C856" s="44" t="s">
        <v>710</v>
      </c>
      <c r="D856" s="45" t="s">
        <v>650</v>
      </c>
      <c r="E856" s="46">
        <v>2242</v>
      </c>
      <c r="F856" s="47">
        <v>266000</v>
      </c>
      <c r="G856" s="48">
        <v>42200</v>
      </c>
      <c r="H856" s="49">
        <f t="shared" si="51"/>
        <v>0</v>
      </c>
      <c r="I856" s="50">
        <v>266000</v>
      </c>
      <c r="J856" s="50" t="str">
        <f t="shared" si="52"/>
        <v>ATRASADO</v>
      </c>
      <c r="K856" s="33"/>
      <c r="L856" s="33"/>
    </row>
    <row r="857" spans="1:12" s="34" customFormat="1" ht="18" x14ac:dyDescent="0.25">
      <c r="A857" s="42">
        <v>42200</v>
      </c>
      <c r="B857" s="43">
        <v>1502438719</v>
      </c>
      <c r="C857" s="44" t="s">
        <v>710</v>
      </c>
      <c r="D857" s="45" t="s">
        <v>650</v>
      </c>
      <c r="E857" s="46">
        <v>2242</v>
      </c>
      <c r="F857" s="47">
        <v>266000</v>
      </c>
      <c r="G857" s="48">
        <v>42200</v>
      </c>
      <c r="H857" s="49">
        <f t="shared" si="51"/>
        <v>0</v>
      </c>
      <c r="I857" s="50">
        <v>266000</v>
      </c>
      <c r="J857" s="50" t="str">
        <f t="shared" si="52"/>
        <v>ATRASADO</v>
      </c>
      <c r="K857" s="33"/>
      <c r="L857" s="33"/>
    </row>
    <row r="858" spans="1:12" s="34" customFormat="1" ht="18" x14ac:dyDescent="0.25">
      <c r="A858" s="42">
        <v>42200</v>
      </c>
      <c r="B858" s="43">
        <v>1502438720</v>
      </c>
      <c r="C858" s="44" t="s">
        <v>710</v>
      </c>
      <c r="D858" s="45" t="s">
        <v>650</v>
      </c>
      <c r="E858" s="46">
        <v>2242</v>
      </c>
      <c r="F858" s="47">
        <v>266000</v>
      </c>
      <c r="G858" s="48">
        <v>42200</v>
      </c>
      <c r="H858" s="49">
        <f t="shared" si="51"/>
        <v>0</v>
      </c>
      <c r="I858" s="50">
        <v>266000</v>
      </c>
      <c r="J858" s="50" t="str">
        <f t="shared" si="52"/>
        <v>ATRASADO</v>
      </c>
      <c r="K858" s="33"/>
      <c r="L858" s="33"/>
    </row>
    <row r="859" spans="1:12" s="34" customFormat="1" ht="18" x14ac:dyDescent="0.25">
      <c r="A859" s="42">
        <v>42200</v>
      </c>
      <c r="B859" s="43">
        <v>1502438721</v>
      </c>
      <c r="C859" s="44" t="s">
        <v>710</v>
      </c>
      <c r="D859" s="45" t="s">
        <v>650</v>
      </c>
      <c r="E859" s="46">
        <v>2242</v>
      </c>
      <c r="F859" s="47">
        <v>266000</v>
      </c>
      <c r="G859" s="48">
        <v>42200</v>
      </c>
      <c r="H859" s="49">
        <f t="shared" si="51"/>
        <v>0</v>
      </c>
      <c r="I859" s="50">
        <v>266000</v>
      </c>
      <c r="J859" s="50" t="str">
        <f t="shared" si="52"/>
        <v>ATRASADO</v>
      </c>
      <c r="K859" s="33"/>
      <c r="L859" s="33"/>
    </row>
    <row r="860" spans="1:12" s="34" customFormat="1" ht="18" x14ac:dyDescent="0.25">
      <c r="A860" s="42">
        <v>42208</v>
      </c>
      <c r="B860" s="43">
        <v>1502438722</v>
      </c>
      <c r="C860" s="44" t="s">
        <v>710</v>
      </c>
      <c r="D860" s="45" t="s">
        <v>650</v>
      </c>
      <c r="E860" s="46">
        <v>2242</v>
      </c>
      <c r="F860" s="47">
        <v>266000</v>
      </c>
      <c r="G860" s="48">
        <v>42208</v>
      </c>
      <c r="H860" s="49">
        <f t="shared" si="51"/>
        <v>0</v>
      </c>
      <c r="I860" s="50">
        <v>266000</v>
      </c>
      <c r="J860" s="50" t="str">
        <f t="shared" si="52"/>
        <v>ATRASADO</v>
      </c>
      <c r="K860" s="33"/>
      <c r="L860" s="33"/>
    </row>
    <row r="861" spans="1:12" s="34" customFormat="1" ht="18" x14ac:dyDescent="0.25">
      <c r="A861" s="42">
        <v>42208</v>
      </c>
      <c r="B861" s="43">
        <v>1502438723</v>
      </c>
      <c r="C861" s="44" t="s">
        <v>710</v>
      </c>
      <c r="D861" s="45" t="s">
        <v>650</v>
      </c>
      <c r="E861" s="46">
        <v>2242</v>
      </c>
      <c r="F861" s="47">
        <v>266000</v>
      </c>
      <c r="G861" s="48">
        <v>42208</v>
      </c>
      <c r="H861" s="49">
        <f t="shared" si="51"/>
        <v>0</v>
      </c>
      <c r="I861" s="50">
        <v>266000</v>
      </c>
      <c r="J861" s="50" t="str">
        <f t="shared" si="52"/>
        <v>ATRASADO</v>
      </c>
      <c r="K861" s="33"/>
      <c r="L861" s="33"/>
    </row>
    <row r="862" spans="1:12" s="34" customFormat="1" ht="18" x14ac:dyDescent="0.25">
      <c r="A862" s="42">
        <v>42216</v>
      </c>
      <c r="B862" s="43">
        <v>1502438724</v>
      </c>
      <c r="C862" s="44" t="s">
        <v>710</v>
      </c>
      <c r="D862" s="45" t="s">
        <v>650</v>
      </c>
      <c r="E862" s="46">
        <v>2242</v>
      </c>
      <c r="F862" s="47">
        <v>266000</v>
      </c>
      <c r="G862" s="48">
        <v>42216</v>
      </c>
      <c r="H862" s="49">
        <f t="shared" si="51"/>
        <v>0</v>
      </c>
      <c r="I862" s="50">
        <v>266000</v>
      </c>
      <c r="J862" s="50" t="str">
        <f t="shared" si="52"/>
        <v>ATRASADO</v>
      </c>
      <c r="K862" s="33"/>
      <c r="L862" s="33"/>
    </row>
    <row r="863" spans="1:12" s="34" customFormat="1" ht="18" x14ac:dyDescent="0.25">
      <c r="A863" s="42">
        <v>42216</v>
      </c>
      <c r="B863" s="43">
        <v>1502438725</v>
      </c>
      <c r="C863" s="44" t="s">
        <v>710</v>
      </c>
      <c r="D863" s="45" t="s">
        <v>650</v>
      </c>
      <c r="E863" s="46">
        <v>2242</v>
      </c>
      <c r="F863" s="47">
        <v>266000</v>
      </c>
      <c r="G863" s="48">
        <v>42216</v>
      </c>
      <c r="H863" s="49">
        <f t="shared" si="51"/>
        <v>0</v>
      </c>
      <c r="I863" s="50">
        <v>266000</v>
      </c>
      <c r="J863" s="50" t="str">
        <f t="shared" si="52"/>
        <v>ATRASADO</v>
      </c>
      <c r="K863" s="33"/>
      <c r="L863" s="33"/>
    </row>
    <row r="864" spans="1:12" s="34" customFormat="1" ht="18" x14ac:dyDescent="0.25">
      <c r="A864" s="42">
        <v>42217</v>
      </c>
      <c r="B864" s="43">
        <v>1502438714</v>
      </c>
      <c r="C864" s="44" t="s">
        <v>710</v>
      </c>
      <c r="D864" s="45" t="s">
        <v>650</v>
      </c>
      <c r="E864" s="46">
        <v>2242</v>
      </c>
      <c r="F864" s="47">
        <v>266000</v>
      </c>
      <c r="G864" s="48">
        <v>42217</v>
      </c>
      <c r="H864" s="49">
        <f t="shared" si="51"/>
        <v>0</v>
      </c>
      <c r="I864" s="50">
        <v>266000</v>
      </c>
      <c r="J864" s="50" t="str">
        <f t="shared" si="52"/>
        <v>ATRASADO</v>
      </c>
      <c r="K864" s="33"/>
      <c r="L864" s="33"/>
    </row>
    <row r="865" spans="1:12" s="34" customFormat="1" ht="18" x14ac:dyDescent="0.25">
      <c r="A865" s="42">
        <v>42217</v>
      </c>
      <c r="B865" s="43">
        <v>1502438715</v>
      </c>
      <c r="C865" s="44" t="s">
        <v>710</v>
      </c>
      <c r="D865" s="45" t="s">
        <v>650</v>
      </c>
      <c r="E865" s="46">
        <v>2242</v>
      </c>
      <c r="F865" s="47">
        <v>266000</v>
      </c>
      <c r="G865" s="48">
        <v>42217</v>
      </c>
      <c r="H865" s="49">
        <f t="shared" si="51"/>
        <v>0</v>
      </c>
      <c r="I865" s="50">
        <v>266000</v>
      </c>
      <c r="J865" s="50" t="str">
        <f t="shared" si="52"/>
        <v>ATRASADO</v>
      </c>
      <c r="K865" s="33"/>
      <c r="L865" s="33"/>
    </row>
    <row r="866" spans="1:12" s="34" customFormat="1" ht="18" x14ac:dyDescent="0.25">
      <c r="A866" s="42">
        <v>42221</v>
      </c>
      <c r="B866" s="43">
        <v>1502438726</v>
      </c>
      <c r="C866" s="44" t="s">
        <v>710</v>
      </c>
      <c r="D866" s="45" t="s">
        <v>650</v>
      </c>
      <c r="E866" s="46">
        <v>2242</v>
      </c>
      <c r="F866" s="47">
        <v>266000</v>
      </c>
      <c r="G866" s="48">
        <v>42221</v>
      </c>
      <c r="H866" s="49">
        <f t="shared" si="51"/>
        <v>0</v>
      </c>
      <c r="I866" s="50">
        <v>266000</v>
      </c>
      <c r="J866" s="50" t="str">
        <f t="shared" si="52"/>
        <v>ATRASADO</v>
      </c>
      <c r="K866" s="33"/>
      <c r="L866" s="33"/>
    </row>
    <row r="867" spans="1:12" s="34" customFormat="1" ht="18" x14ac:dyDescent="0.25">
      <c r="A867" s="42"/>
      <c r="B867" s="43"/>
      <c r="C867" s="44"/>
      <c r="D867" s="45"/>
      <c r="E867" s="46"/>
      <c r="F867" s="47"/>
      <c r="G867" s="48"/>
      <c r="H867" s="49"/>
      <c r="I867" s="50"/>
      <c r="J867" s="50"/>
      <c r="K867" s="33"/>
      <c r="L867" s="33"/>
    </row>
    <row r="868" spans="1:12" s="34" customFormat="1" ht="18" x14ac:dyDescent="0.25">
      <c r="A868" s="42">
        <v>42647</v>
      </c>
      <c r="B868" s="43">
        <v>1500648147</v>
      </c>
      <c r="C868" s="44" t="s">
        <v>713</v>
      </c>
      <c r="D868" s="45" t="s">
        <v>96</v>
      </c>
      <c r="E868" s="46">
        <v>2221</v>
      </c>
      <c r="F868" s="47">
        <v>14160</v>
      </c>
      <c r="G868" s="48">
        <v>42647</v>
      </c>
      <c r="H868" s="49">
        <f>IF(F868&gt;0,0,"")</f>
        <v>0</v>
      </c>
      <c r="I868" s="50">
        <v>14160</v>
      </c>
      <c r="J868" s="50" t="str">
        <f>IF(I868&gt;0,"ATRASADO","")</f>
        <v>ATRASADO</v>
      </c>
      <c r="K868" s="33"/>
      <c r="L868" s="33"/>
    </row>
    <row r="869" spans="1:12" s="34" customFormat="1" ht="18" x14ac:dyDescent="0.25">
      <c r="A869" s="42"/>
      <c r="B869" s="43"/>
      <c r="C869" s="44"/>
      <c r="D869" s="45"/>
      <c r="E869" s="46"/>
      <c r="F869" s="47"/>
      <c r="G869" s="48"/>
      <c r="H869" s="49"/>
      <c r="I869" s="50"/>
      <c r="J869" s="50"/>
      <c r="K869" s="33"/>
      <c r="L869" s="33"/>
    </row>
    <row r="870" spans="1:12" s="34" customFormat="1" ht="18" x14ac:dyDescent="0.25">
      <c r="A870" s="42">
        <v>40210</v>
      </c>
      <c r="B870" s="43" t="s">
        <v>714</v>
      </c>
      <c r="C870" s="44" t="s">
        <v>715</v>
      </c>
      <c r="D870" s="45" t="s">
        <v>96</v>
      </c>
      <c r="E870" s="46">
        <v>2221</v>
      </c>
      <c r="F870" s="47">
        <v>50000</v>
      </c>
      <c r="G870" s="48">
        <v>40210</v>
      </c>
      <c r="H870" s="49">
        <f>IF(F870&gt;0,0,"")</f>
        <v>0</v>
      </c>
      <c r="I870" s="50">
        <v>50000</v>
      </c>
      <c r="J870" s="50" t="str">
        <f>IF(I870&gt;0,"ATRASADO","")</f>
        <v>ATRASADO</v>
      </c>
      <c r="K870" s="33"/>
      <c r="L870" s="33"/>
    </row>
    <row r="871" spans="1:12" s="34" customFormat="1" ht="18" x14ac:dyDescent="0.25">
      <c r="A871" s="42">
        <v>40238</v>
      </c>
      <c r="B871" s="43" t="s">
        <v>716</v>
      </c>
      <c r="C871" s="44" t="s">
        <v>715</v>
      </c>
      <c r="D871" s="45" t="s">
        <v>96</v>
      </c>
      <c r="E871" s="46">
        <v>2221</v>
      </c>
      <c r="F871" s="47">
        <v>50000</v>
      </c>
      <c r="G871" s="48">
        <v>40238</v>
      </c>
      <c r="H871" s="49">
        <f>IF(F871&gt;0,0,"")</f>
        <v>0</v>
      </c>
      <c r="I871" s="50">
        <v>50000</v>
      </c>
      <c r="J871" s="50" t="str">
        <f>IF(I871&gt;0,"ATRASADO","")</f>
        <v>ATRASADO</v>
      </c>
      <c r="K871" s="33"/>
      <c r="L871" s="33"/>
    </row>
    <row r="872" spans="1:12" s="34" customFormat="1" ht="18" x14ac:dyDescent="0.25">
      <c r="A872" s="42"/>
      <c r="B872" s="43"/>
      <c r="C872" s="44"/>
      <c r="D872" s="45"/>
      <c r="E872" s="46"/>
      <c r="F872" s="47"/>
      <c r="G872" s="48"/>
      <c r="H872" s="49"/>
      <c r="I872" s="50"/>
      <c r="J872" s="50"/>
      <c r="K872" s="33"/>
      <c r="L872" s="33"/>
    </row>
    <row r="873" spans="1:12" s="34" customFormat="1" ht="18" x14ac:dyDescent="0.25">
      <c r="A873" s="42">
        <v>41900</v>
      </c>
      <c r="B873" s="43" t="s">
        <v>717</v>
      </c>
      <c r="C873" s="44" t="s">
        <v>718</v>
      </c>
      <c r="D873" s="45" t="s">
        <v>454</v>
      </c>
      <c r="E873" s="46">
        <v>2287</v>
      </c>
      <c r="F873" s="47">
        <v>23600</v>
      </c>
      <c r="G873" s="48">
        <v>41900</v>
      </c>
      <c r="H873" s="49">
        <f>IF(F873&gt;0,0,"")</f>
        <v>0</v>
      </c>
      <c r="I873" s="50">
        <v>23600</v>
      </c>
      <c r="J873" s="50" t="str">
        <f>IF(I873&gt;0,"ATRASADO","")</f>
        <v>ATRASADO</v>
      </c>
      <c r="K873" s="33"/>
      <c r="L873" s="33"/>
    </row>
    <row r="874" spans="1:12" s="34" customFormat="1" ht="18" x14ac:dyDescent="0.25">
      <c r="A874" s="42"/>
      <c r="B874" s="43"/>
      <c r="C874" s="44"/>
      <c r="D874" s="45"/>
      <c r="E874" s="46"/>
      <c r="F874" s="47"/>
      <c r="G874" s="48"/>
      <c r="H874" s="49"/>
      <c r="I874" s="50"/>
      <c r="J874" s="50"/>
      <c r="K874" s="33"/>
      <c r="L874" s="33"/>
    </row>
    <row r="875" spans="1:12" s="34" customFormat="1" ht="18" x14ac:dyDescent="0.25">
      <c r="A875" s="42">
        <v>40659</v>
      </c>
      <c r="B875" s="43" t="s">
        <v>719</v>
      </c>
      <c r="C875" s="44" t="s">
        <v>720</v>
      </c>
      <c r="D875" s="45" t="s">
        <v>721</v>
      </c>
      <c r="E875" s="46">
        <v>2287</v>
      </c>
      <c r="F875" s="47">
        <v>525120.35</v>
      </c>
      <c r="G875" s="48">
        <v>40659</v>
      </c>
      <c r="H875" s="49">
        <f>IF(F875&gt;0,0,"")</f>
        <v>0</v>
      </c>
      <c r="I875" s="50">
        <v>525120.35</v>
      </c>
      <c r="J875" s="50" t="str">
        <f>IF(I875&gt;0,"ATRASADO","")</f>
        <v>ATRASADO</v>
      </c>
      <c r="K875" s="33"/>
      <c r="L875" s="33"/>
    </row>
    <row r="876" spans="1:12" s="34" customFormat="1" ht="18" x14ac:dyDescent="0.25">
      <c r="A876" s="42"/>
      <c r="B876" s="43"/>
      <c r="C876" s="44"/>
      <c r="D876" s="45"/>
      <c r="E876" s="46"/>
      <c r="F876" s="47"/>
      <c r="G876" s="48"/>
      <c r="H876" s="49"/>
      <c r="I876" s="50"/>
      <c r="J876" s="50"/>
      <c r="K876" s="33"/>
      <c r="L876" s="33"/>
    </row>
    <row r="877" spans="1:12" s="34" customFormat="1" ht="18" x14ac:dyDescent="0.25">
      <c r="A877" s="42">
        <v>40207</v>
      </c>
      <c r="B877" s="43" t="s">
        <v>722</v>
      </c>
      <c r="C877" s="44" t="s">
        <v>723</v>
      </c>
      <c r="D877" s="45" t="s">
        <v>96</v>
      </c>
      <c r="E877" s="46">
        <v>2221</v>
      </c>
      <c r="F877" s="47">
        <v>50000</v>
      </c>
      <c r="G877" s="48">
        <v>40207</v>
      </c>
      <c r="H877" s="49">
        <f t="shared" ref="H877:H882" si="53">IF(F877&gt;0,0,"")</f>
        <v>0</v>
      </c>
      <c r="I877" s="50">
        <v>50000</v>
      </c>
      <c r="J877" s="50" t="str">
        <f t="shared" ref="J877:J882" si="54">IF(I877&gt;0,"ATRASADO","")</f>
        <v>ATRASADO</v>
      </c>
      <c r="K877" s="33"/>
      <c r="L877" s="33"/>
    </row>
    <row r="878" spans="1:12" s="34" customFormat="1" ht="18" x14ac:dyDescent="0.25">
      <c r="A878" s="42">
        <v>40207</v>
      </c>
      <c r="B878" s="43" t="s">
        <v>724</v>
      </c>
      <c r="C878" s="44" t="s">
        <v>723</v>
      </c>
      <c r="D878" s="45" t="s">
        <v>96</v>
      </c>
      <c r="E878" s="46">
        <v>2221</v>
      </c>
      <c r="F878" s="47">
        <v>50000</v>
      </c>
      <c r="G878" s="48">
        <v>40207</v>
      </c>
      <c r="H878" s="49">
        <f t="shared" si="53"/>
        <v>0</v>
      </c>
      <c r="I878" s="50">
        <v>50000</v>
      </c>
      <c r="J878" s="50" t="str">
        <f t="shared" si="54"/>
        <v>ATRASADO</v>
      </c>
      <c r="K878" s="33"/>
      <c r="L878" s="33"/>
    </row>
    <row r="879" spans="1:12" s="34" customFormat="1" ht="18" x14ac:dyDescent="0.25">
      <c r="A879" s="42">
        <v>40234</v>
      </c>
      <c r="B879" s="43" t="s">
        <v>725</v>
      </c>
      <c r="C879" s="44" t="s">
        <v>723</v>
      </c>
      <c r="D879" s="45" t="s">
        <v>96</v>
      </c>
      <c r="E879" s="46">
        <v>2221</v>
      </c>
      <c r="F879" s="47">
        <v>50000</v>
      </c>
      <c r="G879" s="48">
        <v>40234</v>
      </c>
      <c r="H879" s="49">
        <f t="shared" si="53"/>
        <v>0</v>
      </c>
      <c r="I879" s="50">
        <v>50000</v>
      </c>
      <c r="J879" s="50" t="str">
        <f t="shared" si="54"/>
        <v>ATRASADO</v>
      </c>
      <c r="K879" s="33"/>
      <c r="L879" s="33"/>
    </row>
    <row r="880" spans="1:12" s="34" customFormat="1" ht="18" x14ac:dyDescent="0.25">
      <c r="A880" s="42">
        <v>40247</v>
      </c>
      <c r="B880" s="43" t="s">
        <v>726</v>
      </c>
      <c r="C880" s="44" t="s">
        <v>723</v>
      </c>
      <c r="D880" s="45" t="s">
        <v>96</v>
      </c>
      <c r="E880" s="46">
        <v>2221</v>
      </c>
      <c r="F880" s="47">
        <v>50000</v>
      </c>
      <c r="G880" s="48">
        <v>40247</v>
      </c>
      <c r="H880" s="49">
        <f t="shared" si="53"/>
        <v>0</v>
      </c>
      <c r="I880" s="50">
        <v>50000</v>
      </c>
      <c r="J880" s="50" t="str">
        <f t="shared" si="54"/>
        <v>ATRASADO</v>
      </c>
      <c r="K880" s="33"/>
      <c r="L880" s="33"/>
    </row>
    <row r="881" spans="1:12" s="34" customFormat="1" ht="18" x14ac:dyDescent="0.25">
      <c r="A881" s="42">
        <v>40282</v>
      </c>
      <c r="B881" s="43" t="s">
        <v>727</v>
      </c>
      <c r="C881" s="44" t="s">
        <v>723</v>
      </c>
      <c r="D881" s="45" t="s">
        <v>96</v>
      </c>
      <c r="E881" s="46">
        <v>2221</v>
      </c>
      <c r="F881" s="47">
        <v>50000</v>
      </c>
      <c r="G881" s="48">
        <v>40282</v>
      </c>
      <c r="H881" s="49">
        <f t="shared" si="53"/>
        <v>0</v>
      </c>
      <c r="I881" s="50">
        <v>50000</v>
      </c>
      <c r="J881" s="50" t="str">
        <f t="shared" si="54"/>
        <v>ATRASADO</v>
      </c>
      <c r="K881" s="33"/>
      <c r="L881" s="33"/>
    </row>
    <row r="882" spans="1:12" s="34" customFormat="1" ht="18" x14ac:dyDescent="0.25">
      <c r="A882" s="42">
        <v>40318</v>
      </c>
      <c r="B882" s="43" t="s">
        <v>728</v>
      </c>
      <c r="C882" s="44" t="s">
        <v>723</v>
      </c>
      <c r="D882" s="45" t="s">
        <v>96</v>
      </c>
      <c r="E882" s="46">
        <v>2221</v>
      </c>
      <c r="F882" s="47">
        <v>50000</v>
      </c>
      <c r="G882" s="48">
        <v>40318</v>
      </c>
      <c r="H882" s="49">
        <f t="shared" si="53"/>
        <v>0</v>
      </c>
      <c r="I882" s="50">
        <v>50000</v>
      </c>
      <c r="J882" s="50" t="str">
        <f t="shared" si="54"/>
        <v>ATRASADO</v>
      </c>
      <c r="K882" s="33"/>
      <c r="L882" s="33"/>
    </row>
    <row r="883" spans="1:12" s="34" customFormat="1" ht="18" x14ac:dyDescent="0.25">
      <c r="A883" s="42"/>
      <c r="B883" s="43"/>
      <c r="C883" s="44"/>
      <c r="D883" s="45"/>
      <c r="E883" s="46"/>
      <c r="F883" s="47"/>
      <c r="G883" s="48"/>
      <c r="H883" s="49"/>
      <c r="I883" s="50"/>
      <c r="J883" s="50"/>
      <c r="K883" s="33"/>
      <c r="L883" s="33"/>
    </row>
    <row r="884" spans="1:12" s="34" customFormat="1" ht="18" x14ac:dyDescent="0.25">
      <c r="A884" s="42">
        <v>40025</v>
      </c>
      <c r="B884" s="43" t="s">
        <v>729</v>
      </c>
      <c r="C884" s="44" t="s">
        <v>730</v>
      </c>
      <c r="D884" s="45" t="s">
        <v>21</v>
      </c>
      <c r="E884" s="46">
        <v>2311</v>
      </c>
      <c r="F884" s="47">
        <v>1010792.92</v>
      </c>
      <c r="G884" s="48">
        <v>40025</v>
      </c>
      <c r="H884" s="49">
        <f>IF(F884&gt;0,0,"")</f>
        <v>0</v>
      </c>
      <c r="I884" s="50">
        <v>1010792.92</v>
      </c>
      <c r="J884" s="50" t="str">
        <f>IF(I884&gt;0,"ATRASADO","")</f>
        <v>ATRASADO</v>
      </c>
      <c r="K884" s="33"/>
      <c r="L884" s="33"/>
    </row>
    <row r="885" spans="1:12" s="34" customFormat="1" ht="18" x14ac:dyDescent="0.25">
      <c r="A885" s="42">
        <v>40045</v>
      </c>
      <c r="B885" s="43" t="s">
        <v>731</v>
      </c>
      <c r="C885" s="44" t="s">
        <v>730</v>
      </c>
      <c r="D885" s="45" t="s">
        <v>21</v>
      </c>
      <c r="E885" s="46">
        <v>2311</v>
      </c>
      <c r="F885" s="47">
        <v>200761.2</v>
      </c>
      <c r="G885" s="48">
        <v>40045</v>
      </c>
      <c r="H885" s="49">
        <f>IF(F885&gt;0,0,"")</f>
        <v>0</v>
      </c>
      <c r="I885" s="50">
        <v>200761.2</v>
      </c>
      <c r="J885" s="50" t="str">
        <f>IF(I885&gt;0,"ATRASADO","")</f>
        <v>ATRASADO</v>
      </c>
      <c r="K885" s="33"/>
      <c r="L885" s="33"/>
    </row>
    <row r="886" spans="1:12" s="34" customFormat="1" ht="18" x14ac:dyDescent="0.25">
      <c r="A886" s="42"/>
      <c r="B886" s="43"/>
      <c r="C886" s="44"/>
      <c r="D886" s="45"/>
      <c r="E886" s="46"/>
      <c r="F886" s="47"/>
      <c r="G886" s="48"/>
      <c r="H886" s="49"/>
      <c r="I886" s="50"/>
      <c r="J886" s="50"/>
      <c r="K886" s="33"/>
      <c r="L886" s="33"/>
    </row>
    <row r="887" spans="1:12" s="34" customFormat="1" ht="18" x14ac:dyDescent="0.25">
      <c r="A887" s="42">
        <v>42779</v>
      </c>
      <c r="B887" s="43">
        <v>1500000150</v>
      </c>
      <c r="C887" s="44" t="s">
        <v>732</v>
      </c>
      <c r="D887" s="45" t="s">
        <v>62</v>
      </c>
      <c r="E887" s="46">
        <v>2355</v>
      </c>
      <c r="F887" s="47">
        <v>105003.48</v>
      </c>
      <c r="G887" s="48">
        <v>42779</v>
      </c>
      <c r="H887" s="49">
        <f>IF(F887&gt;0,0,"")</f>
        <v>0</v>
      </c>
      <c r="I887" s="50">
        <v>105003.48</v>
      </c>
      <c r="J887" s="50" t="str">
        <f>IF(I887&gt;0,"ATRASADO","")</f>
        <v>ATRASADO</v>
      </c>
      <c r="K887" s="33"/>
      <c r="L887" s="33"/>
    </row>
    <row r="888" spans="1:12" s="34" customFormat="1" ht="18" x14ac:dyDescent="0.25">
      <c r="A888" s="42"/>
      <c r="B888" s="43"/>
      <c r="C888" s="44"/>
      <c r="D888" s="45"/>
      <c r="E888" s="46"/>
      <c r="F888" s="47"/>
      <c r="G888" s="48"/>
      <c r="H888" s="49"/>
      <c r="I888" s="50"/>
      <c r="J888" s="50"/>
      <c r="K888" s="33"/>
      <c r="L888" s="33"/>
    </row>
    <row r="889" spans="1:12" s="34" customFormat="1" ht="18" x14ac:dyDescent="0.25">
      <c r="A889" s="42">
        <v>41061</v>
      </c>
      <c r="B889" s="43" t="s">
        <v>733</v>
      </c>
      <c r="C889" s="44" t="s">
        <v>734</v>
      </c>
      <c r="D889" s="45" t="s">
        <v>96</v>
      </c>
      <c r="E889" s="46">
        <v>2221</v>
      </c>
      <c r="F889" s="47">
        <v>20000</v>
      </c>
      <c r="G889" s="48">
        <v>41061</v>
      </c>
      <c r="H889" s="49">
        <f t="shared" ref="H889:H894" si="55">IF(F889&gt;0,0,"")</f>
        <v>0</v>
      </c>
      <c r="I889" s="50">
        <v>20000</v>
      </c>
      <c r="J889" s="50" t="str">
        <f t="shared" ref="J889:J894" si="56">IF(I889&gt;0,"ATRASADO","")</f>
        <v>ATRASADO</v>
      </c>
      <c r="K889" s="33"/>
      <c r="L889" s="33"/>
    </row>
    <row r="890" spans="1:12" s="34" customFormat="1" ht="18" x14ac:dyDescent="0.25">
      <c r="A890" s="42">
        <v>41061</v>
      </c>
      <c r="B890" s="43" t="s">
        <v>735</v>
      </c>
      <c r="C890" s="44" t="s">
        <v>734</v>
      </c>
      <c r="D890" s="45" t="s">
        <v>96</v>
      </c>
      <c r="E890" s="46">
        <v>2221</v>
      </c>
      <c r="F890" s="47">
        <v>20000</v>
      </c>
      <c r="G890" s="48">
        <v>41061</v>
      </c>
      <c r="H890" s="49">
        <f t="shared" si="55"/>
        <v>0</v>
      </c>
      <c r="I890" s="50">
        <v>20000</v>
      </c>
      <c r="J890" s="50" t="str">
        <f t="shared" si="56"/>
        <v>ATRASADO</v>
      </c>
      <c r="K890" s="33"/>
      <c r="L890" s="33"/>
    </row>
    <row r="891" spans="1:12" s="34" customFormat="1" ht="18" x14ac:dyDescent="0.25">
      <c r="A891" s="42">
        <v>41061</v>
      </c>
      <c r="B891" s="43" t="s">
        <v>736</v>
      </c>
      <c r="C891" s="44" t="s">
        <v>734</v>
      </c>
      <c r="D891" s="45" t="s">
        <v>96</v>
      </c>
      <c r="E891" s="46">
        <v>2221</v>
      </c>
      <c r="F891" s="47">
        <v>20000</v>
      </c>
      <c r="G891" s="48">
        <v>41061</v>
      </c>
      <c r="H891" s="49">
        <f t="shared" si="55"/>
        <v>0</v>
      </c>
      <c r="I891" s="50">
        <v>20000</v>
      </c>
      <c r="J891" s="50" t="str">
        <f t="shared" si="56"/>
        <v>ATRASADO</v>
      </c>
      <c r="K891" s="33"/>
      <c r="L891" s="33"/>
    </row>
    <row r="892" spans="1:12" s="34" customFormat="1" ht="18" x14ac:dyDescent="0.25">
      <c r="A892" s="42">
        <v>41061</v>
      </c>
      <c r="B892" s="43" t="s">
        <v>737</v>
      </c>
      <c r="C892" s="44" t="s">
        <v>734</v>
      </c>
      <c r="D892" s="45" t="s">
        <v>96</v>
      </c>
      <c r="E892" s="46">
        <v>2221</v>
      </c>
      <c r="F892" s="47">
        <v>20000</v>
      </c>
      <c r="G892" s="48">
        <v>41061</v>
      </c>
      <c r="H892" s="49">
        <f t="shared" si="55"/>
        <v>0</v>
      </c>
      <c r="I892" s="50">
        <v>20000</v>
      </c>
      <c r="J892" s="50" t="str">
        <f t="shared" si="56"/>
        <v>ATRASADO</v>
      </c>
      <c r="K892" s="33"/>
      <c r="L892" s="33"/>
    </row>
    <row r="893" spans="1:12" s="34" customFormat="1" ht="18" x14ac:dyDescent="0.25">
      <c r="A893" s="42">
        <v>41061</v>
      </c>
      <c r="B893" s="43" t="s">
        <v>738</v>
      </c>
      <c r="C893" s="44" t="s">
        <v>734</v>
      </c>
      <c r="D893" s="45" t="s">
        <v>96</v>
      </c>
      <c r="E893" s="46">
        <v>2221</v>
      </c>
      <c r="F893" s="47">
        <v>20000</v>
      </c>
      <c r="G893" s="48">
        <v>41061</v>
      </c>
      <c r="H893" s="49">
        <f t="shared" si="55"/>
        <v>0</v>
      </c>
      <c r="I893" s="50">
        <v>20000</v>
      </c>
      <c r="J893" s="50" t="str">
        <f t="shared" si="56"/>
        <v>ATRASADO</v>
      </c>
      <c r="K893" s="33"/>
      <c r="L893" s="33"/>
    </row>
    <row r="894" spans="1:12" s="34" customFormat="1" ht="18" x14ac:dyDescent="0.25">
      <c r="A894" s="42">
        <v>41212</v>
      </c>
      <c r="B894" s="43" t="s">
        <v>739</v>
      </c>
      <c r="C894" s="44" t="s">
        <v>734</v>
      </c>
      <c r="D894" s="45" t="s">
        <v>96</v>
      </c>
      <c r="E894" s="46">
        <v>2221</v>
      </c>
      <c r="F894" s="47">
        <v>20000</v>
      </c>
      <c r="G894" s="48">
        <v>41212</v>
      </c>
      <c r="H894" s="49">
        <f t="shared" si="55"/>
        <v>0</v>
      </c>
      <c r="I894" s="50">
        <v>20000</v>
      </c>
      <c r="J894" s="50" t="str">
        <f t="shared" si="56"/>
        <v>ATRASADO</v>
      </c>
      <c r="K894" s="33"/>
      <c r="L894" s="33"/>
    </row>
    <row r="895" spans="1:12" s="34" customFormat="1" ht="18" x14ac:dyDescent="0.25">
      <c r="A895" s="42"/>
      <c r="B895" s="43"/>
      <c r="C895" s="44"/>
      <c r="D895" s="45"/>
      <c r="E895" s="46"/>
      <c r="F895" s="47"/>
      <c r="G895" s="48"/>
      <c r="H895" s="49"/>
      <c r="I895" s="50"/>
      <c r="J895" s="50"/>
      <c r="K895" s="33"/>
      <c r="L895" s="33"/>
    </row>
    <row r="896" spans="1:12" s="34" customFormat="1" ht="18" x14ac:dyDescent="0.25">
      <c r="A896" s="42">
        <v>45293</v>
      </c>
      <c r="B896" s="43" t="s">
        <v>551</v>
      </c>
      <c r="C896" s="44" t="s">
        <v>740</v>
      </c>
      <c r="D896" s="45" t="s">
        <v>741</v>
      </c>
      <c r="E896" s="46">
        <v>2271</v>
      </c>
      <c r="F896" s="47">
        <v>1152489.72</v>
      </c>
      <c r="G896" s="48">
        <v>45293</v>
      </c>
      <c r="H896" s="49">
        <f>IF(F896&gt;0,0,"")</f>
        <v>0</v>
      </c>
      <c r="I896" s="50">
        <v>1152489.72</v>
      </c>
      <c r="J896" s="50" t="str">
        <f>IF(I896&gt;0,"ATRASADO","")</f>
        <v>ATRASADO</v>
      </c>
      <c r="K896" s="33"/>
      <c r="L896" s="33"/>
    </row>
    <row r="897" spans="1:12" s="34" customFormat="1" ht="18" x14ac:dyDescent="0.25">
      <c r="A897" s="42"/>
      <c r="B897" s="43"/>
      <c r="C897" s="44"/>
      <c r="D897" s="45"/>
      <c r="E897" s="46"/>
      <c r="F897" s="47"/>
      <c r="G897" s="48"/>
      <c r="H897" s="49"/>
      <c r="I897" s="50"/>
      <c r="J897" s="50"/>
      <c r="K897" s="33"/>
      <c r="L897" s="33"/>
    </row>
    <row r="898" spans="1:12" s="34" customFormat="1" ht="18" x14ac:dyDescent="0.25">
      <c r="A898" s="42">
        <v>46135</v>
      </c>
      <c r="B898" s="43" t="s">
        <v>1359</v>
      </c>
      <c r="C898" s="44" t="s">
        <v>1360</v>
      </c>
      <c r="D898" s="45" t="s">
        <v>1361</v>
      </c>
      <c r="E898" s="46">
        <v>2371</v>
      </c>
      <c r="F898" s="47">
        <v>2542.4299999999998</v>
      </c>
      <c r="G898" s="48">
        <v>46135</v>
      </c>
      <c r="H898" s="49">
        <v>0</v>
      </c>
      <c r="I898" s="50">
        <v>2542.4299999999998</v>
      </c>
      <c r="J898" s="50" t="s">
        <v>25</v>
      </c>
      <c r="K898" s="33"/>
      <c r="L898" s="33"/>
    </row>
    <row r="899" spans="1:12" s="34" customFormat="1" ht="18" x14ac:dyDescent="0.25">
      <c r="A899" s="42">
        <v>46140</v>
      </c>
      <c r="B899" s="43" t="s">
        <v>1362</v>
      </c>
      <c r="C899" s="44" t="s">
        <v>1360</v>
      </c>
      <c r="D899" s="45" t="s">
        <v>1010</v>
      </c>
      <c r="E899" s="46">
        <v>2272</v>
      </c>
      <c r="F899" s="47">
        <v>110554.96</v>
      </c>
      <c r="G899" s="48">
        <v>46140</v>
      </c>
      <c r="H899" s="49">
        <v>0</v>
      </c>
      <c r="I899" s="50">
        <v>110554.96</v>
      </c>
      <c r="J899" s="50" t="s">
        <v>25</v>
      </c>
      <c r="K899" s="33"/>
      <c r="L899" s="33"/>
    </row>
    <row r="900" spans="1:12" s="34" customFormat="1" ht="18" x14ac:dyDescent="0.25">
      <c r="A900" s="42"/>
      <c r="B900" s="43"/>
      <c r="C900" s="44"/>
      <c r="D900" s="45"/>
      <c r="E900" s="46"/>
      <c r="F900" s="47"/>
      <c r="G900" s="48"/>
      <c r="H900" s="49"/>
      <c r="I900" s="50"/>
      <c r="J900" s="50"/>
      <c r="K900" s="33"/>
      <c r="L900" s="33"/>
    </row>
    <row r="901" spans="1:12" s="34" customFormat="1" ht="18" x14ac:dyDescent="0.25">
      <c r="A901" s="42">
        <v>40416</v>
      </c>
      <c r="B901" s="43" t="s">
        <v>742</v>
      </c>
      <c r="C901" s="44" t="s">
        <v>743</v>
      </c>
      <c r="D901" s="45" t="s">
        <v>47</v>
      </c>
      <c r="E901" s="46">
        <v>2311</v>
      </c>
      <c r="F901" s="47">
        <v>158997.04</v>
      </c>
      <c r="G901" s="48">
        <v>40416</v>
      </c>
      <c r="H901" s="49">
        <f>IF(F901&gt;0,0,"")</f>
        <v>0</v>
      </c>
      <c r="I901" s="50">
        <v>158997.04</v>
      </c>
      <c r="J901" s="50" t="str">
        <f>IF(I901&gt;0,"ATRASADO","")</f>
        <v>ATRASADO</v>
      </c>
      <c r="K901" s="33"/>
      <c r="L901" s="33"/>
    </row>
    <row r="902" spans="1:12" s="34" customFormat="1" ht="18" x14ac:dyDescent="0.25">
      <c r="A902" s="42"/>
      <c r="B902" s="43"/>
      <c r="C902" s="44"/>
      <c r="D902" s="45"/>
      <c r="E902" s="46"/>
      <c r="F902" s="47"/>
      <c r="G902" s="48"/>
      <c r="H902" s="49"/>
      <c r="I902" s="50"/>
      <c r="J902" s="50"/>
      <c r="K902" s="33"/>
      <c r="L902" s="33"/>
    </row>
    <row r="903" spans="1:12" s="34" customFormat="1" ht="18" x14ac:dyDescent="0.25">
      <c r="A903" s="42">
        <v>46084</v>
      </c>
      <c r="B903" s="43" t="s">
        <v>744</v>
      </c>
      <c r="C903" s="44" t="s">
        <v>745</v>
      </c>
      <c r="D903" s="45" t="s">
        <v>746</v>
      </c>
      <c r="E903" s="46">
        <v>2287</v>
      </c>
      <c r="F903" s="47">
        <v>3350000</v>
      </c>
      <c r="G903" s="48">
        <v>46084</v>
      </c>
      <c r="H903" s="49">
        <v>0</v>
      </c>
      <c r="I903" s="50">
        <v>3350000</v>
      </c>
      <c r="J903" s="50" t="s">
        <v>25</v>
      </c>
      <c r="K903" s="33"/>
      <c r="L903" s="33"/>
    </row>
    <row r="904" spans="1:12" s="34" customFormat="1" ht="18" x14ac:dyDescent="0.25">
      <c r="A904" s="42"/>
      <c r="B904" s="43"/>
      <c r="C904" s="44"/>
      <c r="D904" s="45"/>
      <c r="E904" s="46"/>
      <c r="F904" s="47"/>
      <c r="G904" s="48"/>
      <c r="H904" s="49"/>
      <c r="I904" s="50"/>
      <c r="J904" s="50"/>
      <c r="K904" s="33"/>
      <c r="L904" s="33"/>
    </row>
    <row r="905" spans="1:12" s="34" customFormat="1" ht="18" x14ac:dyDescent="0.25">
      <c r="A905" s="42">
        <v>40789</v>
      </c>
      <c r="B905" s="43" t="s">
        <v>440</v>
      </c>
      <c r="C905" s="44" t="s">
        <v>747</v>
      </c>
      <c r="D905" s="45" t="s">
        <v>99</v>
      </c>
      <c r="E905" s="46">
        <v>2251</v>
      </c>
      <c r="F905" s="47">
        <v>18666.48</v>
      </c>
      <c r="G905" s="48">
        <v>40789</v>
      </c>
      <c r="H905" s="49">
        <f>IF(F905&gt;0,0,"")</f>
        <v>0</v>
      </c>
      <c r="I905" s="50">
        <v>18666.48</v>
      </c>
      <c r="J905" s="50" t="str">
        <f>IF(I905&gt;0,"ATRASADO","")</f>
        <v>ATRASADO</v>
      </c>
      <c r="K905" s="33"/>
      <c r="L905" s="33"/>
    </row>
    <row r="906" spans="1:12" s="34" customFormat="1" ht="18" x14ac:dyDescent="0.25">
      <c r="A906" s="42"/>
      <c r="B906" s="43"/>
      <c r="C906" s="44"/>
      <c r="D906" s="45"/>
      <c r="E906" s="46"/>
      <c r="F906" s="47"/>
      <c r="G906" s="48"/>
      <c r="H906" s="49"/>
      <c r="I906" s="50"/>
      <c r="J906" s="50"/>
      <c r="K906" s="33"/>
      <c r="L906" s="33"/>
    </row>
    <row r="907" spans="1:12" s="34" customFormat="1" ht="18" x14ac:dyDescent="0.25">
      <c r="A907" s="42" t="s">
        <v>748</v>
      </c>
      <c r="B907" s="43" t="s">
        <v>749</v>
      </c>
      <c r="C907" s="44" t="s">
        <v>750</v>
      </c>
      <c r="D907" s="45" t="s">
        <v>143</v>
      </c>
      <c r="E907" s="46">
        <v>2242</v>
      </c>
      <c r="F907" s="47">
        <v>6145166.6600000001</v>
      </c>
      <c r="G907" s="48" t="s">
        <v>748</v>
      </c>
      <c r="H907" s="49">
        <f t="shared" ref="H907:H920" si="57">IF(F907&gt;0,0,"")</f>
        <v>0</v>
      </c>
      <c r="I907" s="50">
        <v>6145166.6600000001</v>
      </c>
      <c r="J907" s="50" t="str">
        <f t="shared" ref="J907:J915" si="58">IF(I907&gt;0,"ATRASADO","")</f>
        <v>ATRASADO</v>
      </c>
      <c r="K907" s="33"/>
      <c r="L907" s="33"/>
    </row>
    <row r="908" spans="1:12" s="34" customFormat="1" ht="18" x14ac:dyDescent="0.25">
      <c r="A908" s="42">
        <v>45538</v>
      </c>
      <c r="B908" s="43" t="s">
        <v>751</v>
      </c>
      <c r="C908" s="44" t="s">
        <v>750</v>
      </c>
      <c r="D908" s="45" t="s">
        <v>143</v>
      </c>
      <c r="E908" s="46">
        <v>2242</v>
      </c>
      <c r="F908" s="47">
        <v>1529010</v>
      </c>
      <c r="G908" s="48">
        <v>45538</v>
      </c>
      <c r="H908" s="49">
        <f t="shared" si="57"/>
        <v>0</v>
      </c>
      <c r="I908" s="50">
        <v>1529010</v>
      </c>
      <c r="J908" s="50" t="str">
        <f t="shared" si="58"/>
        <v>ATRASADO</v>
      </c>
      <c r="K908" s="33"/>
      <c r="L908" s="33"/>
    </row>
    <row r="909" spans="1:12" s="34" customFormat="1" ht="18" x14ac:dyDescent="0.25">
      <c r="A909" s="42">
        <v>45597</v>
      </c>
      <c r="B909" s="43" t="s">
        <v>752</v>
      </c>
      <c r="C909" s="44" t="s">
        <v>750</v>
      </c>
      <c r="D909" s="45" t="s">
        <v>143</v>
      </c>
      <c r="E909" s="46">
        <v>2242</v>
      </c>
      <c r="F909" s="47">
        <v>764505</v>
      </c>
      <c r="G909" s="48">
        <v>45597</v>
      </c>
      <c r="H909" s="49">
        <f t="shared" si="57"/>
        <v>0</v>
      </c>
      <c r="I909" s="50">
        <v>764505</v>
      </c>
      <c r="J909" s="50" t="str">
        <f t="shared" si="58"/>
        <v>ATRASADO</v>
      </c>
      <c r="K909" s="33"/>
      <c r="L909" s="33"/>
    </row>
    <row r="910" spans="1:12" s="34" customFormat="1" ht="18" x14ac:dyDescent="0.25">
      <c r="A910" s="42">
        <v>45602</v>
      </c>
      <c r="B910" s="43" t="s">
        <v>753</v>
      </c>
      <c r="C910" s="44" t="s">
        <v>750</v>
      </c>
      <c r="D910" s="45" t="s">
        <v>143</v>
      </c>
      <c r="E910" s="46">
        <v>2242</v>
      </c>
      <c r="F910" s="47">
        <v>662571</v>
      </c>
      <c r="G910" s="48">
        <v>45602</v>
      </c>
      <c r="H910" s="49">
        <f t="shared" si="57"/>
        <v>0</v>
      </c>
      <c r="I910" s="50">
        <v>662571</v>
      </c>
      <c r="J910" s="50" t="str">
        <f t="shared" si="58"/>
        <v>ATRASADO</v>
      </c>
      <c r="K910" s="33"/>
      <c r="L910" s="33"/>
    </row>
    <row r="911" spans="1:12" s="34" customFormat="1" ht="18" x14ac:dyDescent="0.25">
      <c r="A911" s="42" t="s">
        <v>152</v>
      </c>
      <c r="B911" s="43" t="s">
        <v>232</v>
      </c>
      <c r="C911" s="44" t="s">
        <v>750</v>
      </c>
      <c r="D911" s="45" t="s">
        <v>233</v>
      </c>
      <c r="E911" s="46">
        <v>2242</v>
      </c>
      <c r="F911" s="47">
        <v>305802</v>
      </c>
      <c r="G911" s="48" t="s">
        <v>152</v>
      </c>
      <c r="H911" s="49">
        <f t="shared" si="57"/>
        <v>0</v>
      </c>
      <c r="I911" s="50">
        <v>305802</v>
      </c>
      <c r="J911" s="50" t="str">
        <f>IF(I911&gt;0,"ATRASADO","")</f>
        <v>ATRASADO</v>
      </c>
      <c r="K911" s="33"/>
      <c r="L911" s="33"/>
    </row>
    <row r="912" spans="1:12" s="34" customFormat="1" ht="18" x14ac:dyDescent="0.25">
      <c r="A912" s="42">
        <v>45611</v>
      </c>
      <c r="B912" s="43" t="s">
        <v>754</v>
      </c>
      <c r="C912" s="44" t="s">
        <v>750</v>
      </c>
      <c r="D912" s="45" t="s">
        <v>143</v>
      </c>
      <c r="E912" s="46">
        <v>2242</v>
      </c>
      <c r="F912" s="47">
        <v>1529010</v>
      </c>
      <c r="G912" s="48">
        <v>45611</v>
      </c>
      <c r="H912" s="49">
        <f t="shared" si="57"/>
        <v>0</v>
      </c>
      <c r="I912" s="50">
        <v>1529010</v>
      </c>
      <c r="J912" s="50" t="str">
        <f>IF(I912&gt;0,"ATRASADO","")</f>
        <v>ATRASADO</v>
      </c>
      <c r="K912" s="33"/>
      <c r="L912" s="33"/>
    </row>
    <row r="913" spans="1:12" s="34" customFormat="1" ht="18" x14ac:dyDescent="0.25">
      <c r="A913" s="42">
        <v>45642</v>
      </c>
      <c r="B913" s="43" t="s">
        <v>755</v>
      </c>
      <c r="C913" s="44" t="s">
        <v>750</v>
      </c>
      <c r="D913" s="45" t="s">
        <v>143</v>
      </c>
      <c r="E913" s="46">
        <v>2242</v>
      </c>
      <c r="F913" s="47">
        <v>1529010</v>
      </c>
      <c r="G913" s="48">
        <v>45642</v>
      </c>
      <c r="H913" s="49">
        <f t="shared" si="57"/>
        <v>0</v>
      </c>
      <c r="I913" s="50">
        <v>1529010</v>
      </c>
      <c r="J913" s="50" t="str">
        <f>IF(I913&gt;0,"ATRASADO","")</f>
        <v>ATRASADO</v>
      </c>
      <c r="K913" s="33"/>
      <c r="L913" s="33"/>
    </row>
    <row r="914" spans="1:12" s="34" customFormat="1" ht="18" x14ac:dyDescent="0.25">
      <c r="A914" s="42">
        <v>45642</v>
      </c>
      <c r="B914" s="43" t="s">
        <v>756</v>
      </c>
      <c r="C914" s="44" t="s">
        <v>750</v>
      </c>
      <c r="D914" s="45" t="s">
        <v>143</v>
      </c>
      <c r="E914" s="46">
        <v>2242</v>
      </c>
      <c r="F914" s="47">
        <v>764505</v>
      </c>
      <c r="G914" s="48">
        <v>45642</v>
      </c>
      <c r="H914" s="49">
        <f t="shared" si="57"/>
        <v>0</v>
      </c>
      <c r="I914" s="50">
        <v>764505</v>
      </c>
      <c r="J914" s="50" t="str">
        <f>IF(I914&gt;0,"ATRASADO","")</f>
        <v>ATRASADO</v>
      </c>
      <c r="K914" s="33"/>
      <c r="L914" s="33"/>
    </row>
    <row r="915" spans="1:12" s="34" customFormat="1" ht="18" x14ac:dyDescent="0.25">
      <c r="A915" s="42">
        <v>45720</v>
      </c>
      <c r="B915" s="43" t="s">
        <v>757</v>
      </c>
      <c r="C915" s="44" t="s">
        <v>750</v>
      </c>
      <c r="D915" s="45" t="s">
        <v>143</v>
      </c>
      <c r="E915" s="46">
        <v>2242</v>
      </c>
      <c r="F915" s="47">
        <v>1675600</v>
      </c>
      <c r="G915" s="48">
        <v>45750</v>
      </c>
      <c r="H915" s="49">
        <f t="shared" si="57"/>
        <v>0</v>
      </c>
      <c r="I915" s="50">
        <v>1675600</v>
      </c>
      <c r="J915" s="50" t="str">
        <f t="shared" si="58"/>
        <v>ATRASADO</v>
      </c>
      <c r="K915" s="33"/>
      <c r="L915" s="33"/>
    </row>
    <row r="916" spans="1:12" s="34" customFormat="1" ht="18" x14ac:dyDescent="0.25">
      <c r="A916" s="42">
        <v>45961</v>
      </c>
      <c r="B916" s="43" t="s">
        <v>758</v>
      </c>
      <c r="C916" s="44" t="s">
        <v>750</v>
      </c>
      <c r="D916" s="45" t="s">
        <v>143</v>
      </c>
      <c r="E916" s="46">
        <v>2242</v>
      </c>
      <c r="F916" s="47">
        <v>820640</v>
      </c>
      <c r="G916" s="48">
        <v>45961</v>
      </c>
      <c r="H916" s="49">
        <f t="shared" si="57"/>
        <v>0</v>
      </c>
      <c r="I916" s="50">
        <v>820640</v>
      </c>
      <c r="J916" s="50" t="s">
        <v>25</v>
      </c>
      <c r="K916" s="33"/>
      <c r="L916" s="33"/>
    </row>
    <row r="917" spans="1:12" s="34" customFormat="1" ht="18" x14ac:dyDescent="0.25">
      <c r="A917" s="42">
        <v>45961</v>
      </c>
      <c r="B917" s="43" t="s">
        <v>759</v>
      </c>
      <c r="C917" s="44" t="s">
        <v>750</v>
      </c>
      <c r="D917" s="45" t="s">
        <v>143</v>
      </c>
      <c r="E917" s="46">
        <v>2242</v>
      </c>
      <c r="F917" s="47">
        <v>1641280</v>
      </c>
      <c r="G917" s="48">
        <v>45961</v>
      </c>
      <c r="H917" s="49">
        <f t="shared" si="57"/>
        <v>0</v>
      </c>
      <c r="I917" s="50">
        <v>1641280</v>
      </c>
      <c r="J917" s="50" t="s">
        <v>25</v>
      </c>
      <c r="K917" s="33"/>
      <c r="L917" s="33"/>
    </row>
    <row r="918" spans="1:12" s="34" customFormat="1" ht="18" x14ac:dyDescent="0.25">
      <c r="A918" s="42">
        <v>45961</v>
      </c>
      <c r="B918" s="43" t="s">
        <v>760</v>
      </c>
      <c r="C918" s="44" t="s">
        <v>750</v>
      </c>
      <c r="D918" s="45" t="s">
        <v>143</v>
      </c>
      <c r="E918" s="46">
        <v>2242</v>
      </c>
      <c r="F918" s="47">
        <v>1641280</v>
      </c>
      <c r="G918" s="48">
        <v>45961</v>
      </c>
      <c r="H918" s="49">
        <f t="shared" si="57"/>
        <v>0</v>
      </c>
      <c r="I918" s="50">
        <v>1641280</v>
      </c>
      <c r="J918" s="50" t="s">
        <v>25</v>
      </c>
      <c r="K918" s="33"/>
      <c r="L918" s="33"/>
    </row>
    <row r="919" spans="1:12" s="34" customFormat="1" ht="18" x14ac:dyDescent="0.25">
      <c r="A919" s="42">
        <v>45961</v>
      </c>
      <c r="B919" s="43" t="s">
        <v>761</v>
      </c>
      <c r="C919" s="44" t="s">
        <v>750</v>
      </c>
      <c r="D919" s="45" t="s">
        <v>143</v>
      </c>
      <c r="E919" s="46">
        <v>2242</v>
      </c>
      <c r="F919" s="47">
        <v>1094186.7</v>
      </c>
      <c r="G919" s="48">
        <v>45961</v>
      </c>
      <c r="H919" s="49">
        <f t="shared" si="57"/>
        <v>0</v>
      </c>
      <c r="I919" s="50">
        <v>1094186.7</v>
      </c>
      <c r="J919" s="50" t="s">
        <v>25</v>
      </c>
      <c r="K919" s="33"/>
      <c r="L919" s="33"/>
    </row>
    <row r="920" spans="1:12" s="34" customFormat="1" ht="18" x14ac:dyDescent="0.25">
      <c r="A920" s="42">
        <v>45962</v>
      </c>
      <c r="B920" s="43" t="s">
        <v>762</v>
      </c>
      <c r="C920" s="44" t="s">
        <v>750</v>
      </c>
      <c r="D920" s="45" t="s">
        <v>143</v>
      </c>
      <c r="E920" s="46">
        <v>2242</v>
      </c>
      <c r="F920" s="47">
        <v>164127.9</v>
      </c>
      <c r="G920" s="48">
        <v>45962</v>
      </c>
      <c r="H920" s="49">
        <f t="shared" si="57"/>
        <v>0</v>
      </c>
      <c r="I920" s="50">
        <v>164127.9</v>
      </c>
      <c r="J920" s="50" t="s">
        <v>25</v>
      </c>
      <c r="K920" s="33"/>
      <c r="L920" s="33"/>
    </row>
    <row r="921" spans="1:12" s="34" customFormat="1" ht="18" x14ac:dyDescent="0.25">
      <c r="A921" s="42"/>
      <c r="B921" s="43"/>
      <c r="C921" s="44"/>
      <c r="D921" s="45"/>
      <c r="E921" s="46"/>
      <c r="F921" s="47"/>
      <c r="G921" s="48"/>
      <c r="H921" s="49"/>
      <c r="I921" s="50"/>
      <c r="J921" s="50"/>
      <c r="K921" s="33"/>
      <c r="L921" s="33"/>
    </row>
    <row r="922" spans="1:12" s="34" customFormat="1" ht="18" x14ac:dyDescent="0.25">
      <c r="A922" s="42">
        <v>45200</v>
      </c>
      <c r="B922" s="43" t="s">
        <v>551</v>
      </c>
      <c r="C922" s="44" t="s">
        <v>763</v>
      </c>
      <c r="D922" s="45" t="s">
        <v>87</v>
      </c>
      <c r="E922" s="46">
        <v>2332</v>
      </c>
      <c r="F922" s="47">
        <v>1460427</v>
      </c>
      <c r="G922" s="48">
        <v>45200</v>
      </c>
      <c r="H922" s="49">
        <f>IF(F922&gt;0,0,"")</f>
        <v>0</v>
      </c>
      <c r="I922" s="50">
        <v>1460427</v>
      </c>
      <c r="J922" s="50" t="str">
        <f>IF(I922&gt;0,"ATRASADO","")</f>
        <v>ATRASADO</v>
      </c>
      <c r="K922" s="33"/>
      <c r="L922" s="33"/>
    </row>
    <row r="923" spans="1:12" s="34" customFormat="1" ht="18" x14ac:dyDescent="0.25">
      <c r="A923" s="42"/>
      <c r="B923" s="43"/>
      <c r="C923" s="44"/>
      <c r="D923" s="45"/>
      <c r="E923" s="46"/>
      <c r="F923" s="47"/>
      <c r="G923" s="48"/>
      <c r="H923" s="49"/>
      <c r="I923" s="50"/>
      <c r="J923" s="50"/>
      <c r="K923" s="33"/>
      <c r="L923" s="33"/>
    </row>
    <row r="924" spans="1:12" s="34" customFormat="1" ht="18" x14ac:dyDescent="0.25">
      <c r="A924" s="42">
        <v>45323</v>
      </c>
      <c r="B924" s="43" t="s">
        <v>680</v>
      </c>
      <c r="C924" s="44" t="s">
        <v>764</v>
      </c>
      <c r="D924" s="45" t="s">
        <v>96</v>
      </c>
      <c r="E924" s="46">
        <v>2221</v>
      </c>
      <c r="F924" s="47">
        <v>35400</v>
      </c>
      <c r="G924" s="48">
        <v>45323</v>
      </c>
      <c r="H924" s="49">
        <f t="shared" ref="H924:H932" si="59">IF(F924&gt;0,0,"")</f>
        <v>0</v>
      </c>
      <c r="I924" s="50">
        <v>35400</v>
      </c>
      <c r="J924" s="50" t="str">
        <f t="shared" ref="J924:J932" si="60">IF(I924&gt;0,"ATRASADO","")</f>
        <v>ATRASADO</v>
      </c>
      <c r="K924" s="33"/>
      <c r="L924" s="33"/>
    </row>
    <row r="925" spans="1:12" s="34" customFormat="1" ht="18" x14ac:dyDescent="0.25">
      <c r="A925" s="42">
        <v>45323</v>
      </c>
      <c r="B925" s="43" t="s">
        <v>681</v>
      </c>
      <c r="C925" s="44" t="s">
        <v>764</v>
      </c>
      <c r="D925" s="45" t="s">
        <v>96</v>
      </c>
      <c r="E925" s="46">
        <v>2221</v>
      </c>
      <c r="F925" s="47">
        <v>35400</v>
      </c>
      <c r="G925" s="48">
        <v>45323</v>
      </c>
      <c r="H925" s="49">
        <f t="shared" si="59"/>
        <v>0</v>
      </c>
      <c r="I925" s="50">
        <v>35400</v>
      </c>
      <c r="J925" s="50" t="str">
        <f t="shared" si="60"/>
        <v>ATRASADO</v>
      </c>
      <c r="K925" s="33"/>
      <c r="L925" s="33"/>
    </row>
    <row r="926" spans="1:12" s="34" customFormat="1" ht="18" x14ac:dyDescent="0.25">
      <c r="A926" s="42">
        <v>45413</v>
      </c>
      <c r="B926" s="43" t="s">
        <v>765</v>
      </c>
      <c r="C926" s="44" t="s">
        <v>764</v>
      </c>
      <c r="D926" s="45" t="s">
        <v>96</v>
      </c>
      <c r="E926" s="46">
        <v>2221</v>
      </c>
      <c r="F926" s="47">
        <v>35400</v>
      </c>
      <c r="G926" s="48">
        <v>45413</v>
      </c>
      <c r="H926" s="49">
        <f t="shared" si="59"/>
        <v>0</v>
      </c>
      <c r="I926" s="50">
        <v>35400</v>
      </c>
      <c r="J926" s="50" t="str">
        <f t="shared" si="60"/>
        <v>ATRASADO</v>
      </c>
      <c r="K926" s="33"/>
      <c r="L926" s="33"/>
    </row>
    <row r="927" spans="1:12" s="34" customFormat="1" ht="18" x14ac:dyDescent="0.25">
      <c r="A927" s="42">
        <v>45413</v>
      </c>
      <c r="B927" s="43" t="s">
        <v>766</v>
      </c>
      <c r="C927" s="44" t="s">
        <v>764</v>
      </c>
      <c r="D927" s="45" t="s">
        <v>96</v>
      </c>
      <c r="E927" s="46">
        <v>2221</v>
      </c>
      <c r="F927" s="47">
        <v>35400</v>
      </c>
      <c r="G927" s="48">
        <v>45413</v>
      </c>
      <c r="H927" s="49">
        <f t="shared" si="59"/>
        <v>0</v>
      </c>
      <c r="I927" s="50">
        <v>35400</v>
      </c>
      <c r="J927" s="50" t="str">
        <f t="shared" si="60"/>
        <v>ATRASADO</v>
      </c>
      <c r="K927" s="33"/>
      <c r="L927" s="33"/>
    </row>
    <row r="928" spans="1:12" s="34" customFormat="1" ht="18" x14ac:dyDescent="0.25">
      <c r="A928" s="42">
        <v>45413</v>
      </c>
      <c r="B928" s="43" t="s">
        <v>678</v>
      </c>
      <c r="C928" s="44" t="s">
        <v>764</v>
      </c>
      <c r="D928" s="45" t="s">
        <v>96</v>
      </c>
      <c r="E928" s="46">
        <v>2221</v>
      </c>
      <c r="F928" s="47">
        <v>35400</v>
      </c>
      <c r="G928" s="48">
        <v>45413</v>
      </c>
      <c r="H928" s="49">
        <f t="shared" si="59"/>
        <v>0</v>
      </c>
      <c r="I928" s="50">
        <v>35400</v>
      </c>
      <c r="J928" s="50" t="str">
        <f t="shared" si="60"/>
        <v>ATRASADO</v>
      </c>
      <c r="K928" s="33"/>
      <c r="L928" s="33"/>
    </row>
    <row r="929" spans="1:12" s="34" customFormat="1" ht="18" x14ac:dyDescent="0.25">
      <c r="A929" s="42">
        <v>45505</v>
      </c>
      <c r="B929" s="43" t="s">
        <v>767</v>
      </c>
      <c r="C929" s="44" t="s">
        <v>764</v>
      </c>
      <c r="D929" s="45" t="s">
        <v>96</v>
      </c>
      <c r="E929" s="46">
        <v>2221</v>
      </c>
      <c r="F929" s="47">
        <v>35400</v>
      </c>
      <c r="G929" s="48">
        <v>45505</v>
      </c>
      <c r="H929" s="49">
        <f t="shared" si="59"/>
        <v>0</v>
      </c>
      <c r="I929" s="50">
        <v>35400</v>
      </c>
      <c r="J929" s="50" t="str">
        <f t="shared" si="60"/>
        <v>ATRASADO</v>
      </c>
      <c r="K929" s="33"/>
      <c r="L929" s="33"/>
    </row>
    <row r="930" spans="1:12" s="34" customFormat="1" ht="18" x14ac:dyDescent="0.25">
      <c r="A930" s="42">
        <v>45505</v>
      </c>
      <c r="B930" s="43" t="s">
        <v>768</v>
      </c>
      <c r="C930" s="44" t="s">
        <v>764</v>
      </c>
      <c r="D930" s="45" t="s">
        <v>96</v>
      </c>
      <c r="E930" s="46">
        <v>2221</v>
      </c>
      <c r="F930" s="47">
        <v>35400</v>
      </c>
      <c r="G930" s="48">
        <v>45505</v>
      </c>
      <c r="H930" s="49">
        <f t="shared" si="59"/>
        <v>0</v>
      </c>
      <c r="I930" s="50">
        <v>35400</v>
      </c>
      <c r="J930" s="50" t="str">
        <f t="shared" si="60"/>
        <v>ATRASADO</v>
      </c>
      <c r="K930" s="33"/>
      <c r="L930" s="33"/>
    </row>
    <row r="931" spans="1:12" s="34" customFormat="1" ht="18" x14ac:dyDescent="0.25">
      <c r="A931" s="42">
        <v>45505</v>
      </c>
      <c r="B931" s="43" t="s">
        <v>769</v>
      </c>
      <c r="C931" s="44" t="s">
        <v>764</v>
      </c>
      <c r="D931" s="45" t="s">
        <v>96</v>
      </c>
      <c r="E931" s="46">
        <v>2221</v>
      </c>
      <c r="F931" s="47">
        <v>35400</v>
      </c>
      <c r="G931" s="48">
        <v>45505</v>
      </c>
      <c r="H931" s="49">
        <f t="shared" si="59"/>
        <v>0</v>
      </c>
      <c r="I931" s="50">
        <v>35400</v>
      </c>
      <c r="J931" s="50" t="str">
        <f t="shared" si="60"/>
        <v>ATRASADO</v>
      </c>
      <c r="K931" s="33"/>
      <c r="L931" s="33"/>
    </row>
    <row r="932" spans="1:12" s="34" customFormat="1" ht="18" x14ac:dyDescent="0.25">
      <c r="A932" s="42">
        <v>45505</v>
      </c>
      <c r="B932" s="43" t="s">
        <v>770</v>
      </c>
      <c r="C932" s="44" t="s">
        <v>764</v>
      </c>
      <c r="D932" s="45" t="s">
        <v>96</v>
      </c>
      <c r="E932" s="46">
        <v>2221</v>
      </c>
      <c r="F932" s="47">
        <v>35400</v>
      </c>
      <c r="G932" s="48">
        <v>45505</v>
      </c>
      <c r="H932" s="49">
        <f t="shared" si="59"/>
        <v>0</v>
      </c>
      <c r="I932" s="50">
        <v>35400</v>
      </c>
      <c r="J932" s="50" t="str">
        <f t="shared" si="60"/>
        <v>ATRASADO</v>
      </c>
      <c r="K932" s="33"/>
      <c r="L932" s="33"/>
    </row>
    <row r="933" spans="1:12" s="34" customFormat="1" ht="18" x14ac:dyDescent="0.25">
      <c r="A933" s="42"/>
      <c r="B933" s="43"/>
      <c r="C933" s="44"/>
      <c r="D933" s="45"/>
      <c r="E933" s="46"/>
      <c r="F933" s="47"/>
      <c r="G933" s="48"/>
      <c r="H933" s="49"/>
      <c r="I933" s="50"/>
      <c r="J933" s="50"/>
      <c r="K933" s="33"/>
      <c r="L933" s="33"/>
    </row>
    <row r="934" spans="1:12" s="34" customFormat="1" ht="18" x14ac:dyDescent="0.25">
      <c r="A934" s="42">
        <v>45474</v>
      </c>
      <c r="B934" s="43" t="s">
        <v>28</v>
      </c>
      <c r="C934" s="44" t="s">
        <v>771</v>
      </c>
      <c r="D934" s="45" t="s">
        <v>96</v>
      </c>
      <c r="E934" s="46">
        <v>2221</v>
      </c>
      <c r="F934" s="47">
        <v>23600</v>
      </c>
      <c r="G934" s="48">
        <v>45474</v>
      </c>
      <c r="H934" s="49">
        <f>IF(F934&gt;0,0,"")</f>
        <v>0</v>
      </c>
      <c r="I934" s="50">
        <v>23600</v>
      </c>
      <c r="J934" s="50" t="str">
        <f>IF(I934&gt;0,"ATRASADO","")</f>
        <v>ATRASADO</v>
      </c>
      <c r="K934" s="33"/>
      <c r="L934" s="33"/>
    </row>
    <row r="935" spans="1:12" s="34" customFormat="1" ht="18" x14ac:dyDescent="0.25">
      <c r="A935" s="42">
        <v>45474</v>
      </c>
      <c r="B935" s="43" t="s">
        <v>29</v>
      </c>
      <c r="C935" s="44" t="s">
        <v>771</v>
      </c>
      <c r="D935" s="45" t="s">
        <v>96</v>
      </c>
      <c r="E935" s="46">
        <v>2221</v>
      </c>
      <c r="F935" s="47">
        <v>23600</v>
      </c>
      <c r="G935" s="48">
        <v>45474</v>
      </c>
      <c r="H935" s="49">
        <f>IF(F935&gt;0,0,"")</f>
        <v>0</v>
      </c>
      <c r="I935" s="50">
        <v>23600</v>
      </c>
      <c r="J935" s="50" t="str">
        <f>IF(I935&gt;0,"ATRASADO","")</f>
        <v>ATRASADO</v>
      </c>
      <c r="K935" s="33"/>
      <c r="L935" s="33"/>
    </row>
    <row r="936" spans="1:12" s="34" customFormat="1" ht="18" x14ac:dyDescent="0.25">
      <c r="A936" s="42"/>
      <c r="B936" s="43"/>
      <c r="C936" s="44"/>
      <c r="D936" s="45"/>
      <c r="E936" s="46"/>
      <c r="F936" s="47"/>
      <c r="G936" s="48"/>
      <c r="H936" s="49"/>
      <c r="I936" s="50"/>
      <c r="J936" s="50"/>
      <c r="K936" s="33"/>
      <c r="L936" s="33"/>
    </row>
    <row r="937" spans="1:12" s="34" customFormat="1" ht="18" x14ac:dyDescent="0.25">
      <c r="A937" s="42">
        <v>44896</v>
      </c>
      <c r="B937" s="43" t="s">
        <v>772</v>
      </c>
      <c r="C937" s="44" t="s">
        <v>773</v>
      </c>
      <c r="D937" s="45" t="s">
        <v>96</v>
      </c>
      <c r="E937" s="46">
        <v>2221</v>
      </c>
      <c r="F937" s="47">
        <v>35400</v>
      </c>
      <c r="G937" s="48">
        <v>44896</v>
      </c>
      <c r="H937" s="49">
        <f>IF(F937&gt;0,0,"")</f>
        <v>0</v>
      </c>
      <c r="I937" s="50">
        <v>35400</v>
      </c>
      <c r="J937" s="50" t="str">
        <f>IF(I937&gt;0,"ATRASADO","")</f>
        <v>ATRASADO</v>
      </c>
      <c r="K937" s="33"/>
      <c r="L937" s="33"/>
    </row>
    <row r="938" spans="1:12" s="34" customFormat="1" ht="18" x14ac:dyDescent="0.25">
      <c r="A938" s="42"/>
      <c r="B938" s="43"/>
      <c r="C938" s="44"/>
      <c r="D938" s="45"/>
      <c r="E938" s="46"/>
      <c r="F938" s="47"/>
      <c r="G938" s="48"/>
      <c r="H938" s="49"/>
      <c r="I938" s="50"/>
      <c r="J938" s="50"/>
      <c r="K938" s="33"/>
      <c r="L938" s="33"/>
    </row>
    <row r="939" spans="1:12" s="34" customFormat="1" ht="18" x14ac:dyDescent="0.25">
      <c r="A939" s="42">
        <v>45717</v>
      </c>
      <c r="B939" s="43" t="s">
        <v>774</v>
      </c>
      <c r="C939" s="44" t="s">
        <v>775</v>
      </c>
      <c r="D939" s="45" t="s">
        <v>21</v>
      </c>
      <c r="E939" s="46">
        <v>2311</v>
      </c>
      <c r="F939" s="47">
        <v>1150000</v>
      </c>
      <c r="G939" s="48">
        <v>45717</v>
      </c>
      <c r="H939" s="49">
        <f>IF(F939&gt;0,0,"")</f>
        <v>0</v>
      </c>
      <c r="I939" s="50">
        <v>1150000</v>
      </c>
      <c r="J939" s="50" t="s">
        <v>776</v>
      </c>
      <c r="K939" s="33"/>
      <c r="L939" s="33"/>
    </row>
    <row r="940" spans="1:12" s="34" customFormat="1" ht="18" x14ac:dyDescent="0.25">
      <c r="A940" s="42">
        <v>45717</v>
      </c>
      <c r="B940" s="43" t="s">
        <v>777</v>
      </c>
      <c r="C940" s="44" t="s">
        <v>775</v>
      </c>
      <c r="D940" s="45" t="s">
        <v>21</v>
      </c>
      <c r="E940" s="46">
        <v>2311</v>
      </c>
      <c r="F940" s="47">
        <v>345000</v>
      </c>
      <c r="G940" s="48">
        <v>45717</v>
      </c>
      <c r="H940" s="49">
        <f>IF(F940&gt;0,0,"")</f>
        <v>0</v>
      </c>
      <c r="I940" s="50">
        <v>345000</v>
      </c>
      <c r="J940" s="50" t="s">
        <v>776</v>
      </c>
      <c r="K940" s="33"/>
      <c r="L940" s="33"/>
    </row>
    <row r="941" spans="1:12" s="34" customFormat="1" ht="18" x14ac:dyDescent="0.25">
      <c r="A941" s="42">
        <v>46000</v>
      </c>
      <c r="B941" s="43" t="s">
        <v>778</v>
      </c>
      <c r="C941" s="44" t="s">
        <v>775</v>
      </c>
      <c r="D941" s="45" t="s">
        <v>21</v>
      </c>
      <c r="E941" s="46">
        <v>2311</v>
      </c>
      <c r="F941" s="47">
        <v>13000000</v>
      </c>
      <c r="G941" s="48">
        <v>46000</v>
      </c>
      <c r="H941" s="49">
        <v>0</v>
      </c>
      <c r="I941" s="50">
        <v>13000000</v>
      </c>
      <c r="J941" s="50" t="s">
        <v>25</v>
      </c>
      <c r="K941" s="33"/>
      <c r="L941" s="33"/>
    </row>
    <row r="942" spans="1:12" s="34" customFormat="1" ht="18" x14ac:dyDescent="0.25">
      <c r="A942" s="42"/>
      <c r="B942" s="43"/>
      <c r="C942" s="44"/>
      <c r="D942" s="45"/>
      <c r="E942" s="46"/>
      <c r="F942" s="47"/>
      <c r="G942" s="48"/>
      <c r="H942" s="49"/>
      <c r="I942" s="50"/>
      <c r="J942" s="50"/>
      <c r="K942" s="33"/>
      <c r="L942" s="33"/>
    </row>
    <row r="943" spans="1:12" s="34" customFormat="1" ht="18" x14ac:dyDescent="0.25">
      <c r="A943" s="42">
        <v>45383</v>
      </c>
      <c r="B943" s="43" t="s">
        <v>779</v>
      </c>
      <c r="C943" s="44" t="s">
        <v>780</v>
      </c>
      <c r="D943" s="45" t="s">
        <v>96</v>
      </c>
      <c r="E943" s="46">
        <v>2221</v>
      </c>
      <c r="F943" s="47">
        <v>47200</v>
      </c>
      <c r="G943" s="48">
        <v>45383</v>
      </c>
      <c r="H943" s="49">
        <f t="shared" ref="H943:H948" si="61">IF(F943&gt;0,0,"")</f>
        <v>0</v>
      </c>
      <c r="I943" s="50">
        <v>47200</v>
      </c>
      <c r="J943" s="50" t="str">
        <f t="shared" ref="J943:J948" si="62">IF(I943&gt;0,"ATRASADO","")</f>
        <v>ATRASADO</v>
      </c>
      <c r="K943" s="33"/>
      <c r="L943" s="33"/>
    </row>
    <row r="944" spans="1:12" s="34" customFormat="1" ht="18" x14ac:dyDescent="0.25">
      <c r="A944" s="42">
        <v>45413</v>
      </c>
      <c r="B944" s="43" t="s">
        <v>680</v>
      </c>
      <c r="C944" s="44" t="s">
        <v>780</v>
      </c>
      <c r="D944" s="45" t="s">
        <v>96</v>
      </c>
      <c r="E944" s="46">
        <v>2221</v>
      </c>
      <c r="F944" s="47">
        <v>47200</v>
      </c>
      <c r="G944" s="48">
        <v>45413</v>
      </c>
      <c r="H944" s="49">
        <f t="shared" si="61"/>
        <v>0</v>
      </c>
      <c r="I944" s="50">
        <v>47200</v>
      </c>
      <c r="J944" s="50" t="str">
        <f t="shared" si="62"/>
        <v>ATRASADO</v>
      </c>
      <c r="K944" s="33"/>
      <c r="L944" s="33"/>
    </row>
    <row r="945" spans="1:12" s="34" customFormat="1" ht="18" x14ac:dyDescent="0.25">
      <c r="A945" s="42">
        <v>45413</v>
      </c>
      <c r="B945" s="43" t="s">
        <v>781</v>
      </c>
      <c r="C945" s="44" t="s">
        <v>780</v>
      </c>
      <c r="D945" s="45" t="s">
        <v>96</v>
      </c>
      <c r="E945" s="46">
        <v>2221</v>
      </c>
      <c r="F945" s="47">
        <v>47200</v>
      </c>
      <c r="G945" s="48">
        <v>45413</v>
      </c>
      <c r="H945" s="49">
        <f t="shared" si="61"/>
        <v>0</v>
      </c>
      <c r="I945" s="50">
        <v>47200</v>
      </c>
      <c r="J945" s="50" t="str">
        <f t="shared" si="62"/>
        <v>ATRASADO</v>
      </c>
      <c r="K945" s="33"/>
      <c r="L945" s="33"/>
    </row>
    <row r="946" spans="1:12" s="34" customFormat="1" ht="18" x14ac:dyDescent="0.25">
      <c r="A946" s="42">
        <v>45474</v>
      </c>
      <c r="B946" s="43" t="s">
        <v>767</v>
      </c>
      <c r="C946" s="44" t="s">
        <v>780</v>
      </c>
      <c r="D946" s="45" t="s">
        <v>96</v>
      </c>
      <c r="E946" s="46">
        <v>2221</v>
      </c>
      <c r="F946" s="47">
        <v>47200</v>
      </c>
      <c r="G946" s="48">
        <v>45474</v>
      </c>
      <c r="H946" s="49">
        <f t="shared" si="61"/>
        <v>0</v>
      </c>
      <c r="I946" s="50">
        <v>47200</v>
      </c>
      <c r="J946" s="50" t="str">
        <f t="shared" si="62"/>
        <v>ATRASADO</v>
      </c>
      <c r="K946" s="33"/>
      <c r="L946" s="33"/>
    </row>
    <row r="947" spans="1:12" s="34" customFormat="1" ht="18" x14ac:dyDescent="0.25">
      <c r="A947" s="42">
        <v>45474</v>
      </c>
      <c r="B947" s="43" t="s">
        <v>782</v>
      </c>
      <c r="C947" s="44" t="s">
        <v>780</v>
      </c>
      <c r="D947" s="45" t="s">
        <v>96</v>
      </c>
      <c r="E947" s="46">
        <v>2221</v>
      </c>
      <c r="F947" s="47">
        <v>47200</v>
      </c>
      <c r="G947" s="48">
        <v>45474</v>
      </c>
      <c r="H947" s="49">
        <f t="shared" si="61"/>
        <v>0</v>
      </c>
      <c r="I947" s="50">
        <v>47200</v>
      </c>
      <c r="J947" s="50" t="str">
        <f t="shared" si="62"/>
        <v>ATRASADO</v>
      </c>
      <c r="K947" s="33"/>
      <c r="L947" s="33"/>
    </row>
    <row r="948" spans="1:12" s="34" customFormat="1" ht="18" x14ac:dyDescent="0.25">
      <c r="A948" s="42">
        <v>45536</v>
      </c>
      <c r="B948" s="43" t="s">
        <v>696</v>
      </c>
      <c r="C948" s="44" t="s">
        <v>780</v>
      </c>
      <c r="D948" s="45" t="s">
        <v>96</v>
      </c>
      <c r="E948" s="46">
        <v>2221</v>
      </c>
      <c r="F948" s="47">
        <v>47200</v>
      </c>
      <c r="G948" s="48">
        <v>45536</v>
      </c>
      <c r="H948" s="49">
        <f t="shared" si="61"/>
        <v>0</v>
      </c>
      <c r="I948" s="50">
        <v>47200</v>
      </c>
      <c r="J948" s="50" t="str">
        <f t="shared" si="62"/>
        <v>ATRASADO</v>
      </c>
      <c r="K948" s="33"/>
      <c r="L948" s="33"/>
    </row>
    <row r="949" spans="1:12" s="34" customFormat="1" ht="18" x14ac:dyDescent="0.25">
      <c r="A949" s="42"/>
      <c r="B949" s="43"/>
      <c r="C949" s="44"/>
      <c r="D949" s="45"/>
      <c r="E949" s="46"/>
      <c r="F949" s="47"/>
      <c r="G949" s="48"/>
      <c r="H949" s="49"/>
      <c r="I949" s="50"/>
      <c r="J949" s="50"/>
      <c r="K949" s="33"/>
      <c r="L949" s="33"/>
    </row>
    <row r="950" spans="1:12" s="34" customFormat="1" ht="18" x14ac:dyDescent="0.25">
      <c r="A950" s="42">
        <v>45231</v>
      </c>
      <c r="B950" s="43" t="s">
        <v>188</v>
      </c>
      <c r="C950" s="44" t="s">
        <v>783</v>
      </c>
      <c r="D950" s="45" t="s">
        <v>784</v>
      </c>
      <c r="E950" s="46">
        <v>2641</v>
      </c>
      <c r="F950" s="47">
        <v>1088184.79</v>
      </c>
      <c r="G950" s="48">
        <v>45231</v>
      </c>
      <c r="H950" s="49">
        <f>IF(F950&gt;0,0,"")</f>
        <v>0</v>
      </c>
      <c r="I950" s="50">
        <v>1088184.79</v>
      </c>
      <c r="J950" s="50" t="str">
        <f>IF(I950&gt;0,"ATRASADO","")</f>
        <v>ATRASADO</v>
      </c>
      <c r="K950" s="33"/>
      <c r="L950" s="33"/>
    </row>
    <row r="951" spans="1:12" s="34" customFormat="1" ht="18" x14ac:dyDescent="0.25">
      <c r="A951" s="42"/>
      <c r="B951" s="43"/>
      <c r="C951" s="44"/>
      <c r="D951" s="45"/>
      <c r="E951" s="46"/>
      <c r="F951" s="47"/>
      <c r="G951" s="48"/>
      <c r="H951" s="49"/>
      <c r="I951" s="50"/>
      <c r="J951" s="50"/>
      <c r="K951" s="33"/>
      <c r="L951" s="33"/>
    </row>
    <row r="952" spans="1:12" s="34" customFormat="1" ht="18" x14ac:dyDescent="0.25">
      <c r="A952" s="42">
        <v>45383</v>
      </c>
      <c r="B952" s="43" t="s">
        <v>785</v>
      </c>
      <c r="C952" s="44" t="s">
        <v>786</v>
      </c>
      <c r="D952" s="45" t="s">
        <v>96</v>
      </c>
      <c r="E952" s="46">
        <v>2221</v>
      </c>
      <c r="F952" s="47">
        <v>94400</v>
      </c>
      <c r="G952" s="48">
        <v>45383</v>
      </c>
      <c r="H952" s="49">
        <f>IF(F952&gt;0,0,"")</f>
        <v>0</v>
      </c>
      <c r="I952" s="50">
        <v>94400</v>
      </c>
      <c r="J952" s="50" t="str">
        <f>IF(I952&gt;0,"ATRASADO","")</f>
        <v>ATRASADO</v>
      </c>
      <c r="K952" s="33"/>
      <c r="L952" s="33"/>
    </row>
    <row r="953" spans="1:12" s="34" customFormat="1" ht="18" x14ac:dyDescent="0.25">
      <c r="A953" s="42">
        <v>45413</v>
      </c>
      <c r="B953" s="43" t="s">
        <v>787</v>
      </c>
      <c r="C953" s="44" t="s">
        <v>786</v>
      </c>
      <c r="D953" s="45" t="s">
        <v>96</v>
      </c>
      <c r="E953" s="46">
        <v>2221</v>
      </c>
      <c r="F953" s="47">
        <v>94400</v>
      </c>
      <c r="G953" s="48">
        <v>45413</v>
      </c>
      <c r="H953" s="49">
        <f>IF(F953&gt;0,0,"")</f>
        <v>0</v>
      </c>
      <c r="I953" s="50">
        <v>94400</v>
      </c>
      <c r="J953" s="50" t="str">
        <f>IF(I953&gt;0,"ATRASADO","")</f>
        <v>ATRASADO</v>
      </c>
      <c r="K953" s="33"/>
      <c r="L953" s="33"/>
    </row>
    <row r="954" spans="1:12" s="34" customFormat="1" ht="18" x14ac:dyDescent="0.25">
      <c r="A954" s="42">
        <v>45474</v>
      </c>
      <c r="B954" s="43" t="s">
        <v>662</v>
      </c>
      <c r="C954" s="44" t="s">
        <v>786</v>
      </c>
      <c r="D954" s="45" t="s">
        <v>96</v>
      </c>
      <c r="E954" s="46">
        <v>2221</v>
      </c>
      <c r="F954" s="47">
        <v>94400</v>
      </c>
      <c r="G954" s="48">
        <v>45474</v>
      </c>
      <c r="H954" s="49">
        <f>IF(F954&gt;0,0,"")</f>
        <v>0</v>
      </c>
      <c r="I954" s="50">
        <v>94400</v>
      </c>
      <c r="J954" s="50" t="str">
        <f>IF(I954&gt;0,"ATRASADO","")</f>
        <v>ATRASADO</v>
      </c>
      <c r="K954" s="33"/>
      <c r="L954" s="33"/>
    </row>
    <row r="955" spans="1:12" s="34" customFormat="1" ht="18" x14ac:dyDescent="0.25">
      <c r="A955" s="42">
        <v>45482</v>
      </c>
      <c r="B955" s="43" t="s">
        <v>788</v>
      </c>
      <c r="C955" s="44" t="s">
        <v>786</v>
      </c>
      <c r="D955" s="45" t="s">
        <v>96</v>
      </c>
      <c r="E955" s="46">
        <v>2221</v>
      </c>
      <c r="F955" s="47">
        <v>94400</v>
      </c>
      <c r="G955" s="48">
        <v>45482</v>
      </c>
      <c r="H955" s="49">
        <f>IF(F955&gt;0,0,"")</f>
        <v>0</v>
      </c>
      <c r="I955" s="50">
        <v>94400</v>
      </c>
      <c r="J955" s="50" t="str">
        <f>IF(I955&gt;0,"ATRASADO","")</f>
        <v>ATRASADO</v>
      </c>
      <c r="K955" s="33"/>
      <c r="L955" s="33"/>
    </row>
    <row r="956" spans="1:12" s="34" customFormat="1" ht="18" x14ac:dyDescent="0.25">
      <c r="A956" s="42"/>
      <c r="B956" s="43"/>
      <c r="C956" s="44"/>
      <c r="D956" s="45"/>
      <c r="E956" s="46"/>
      <c r="F956" s="47"/>
      <c r="G956" s="48"/>
      <c r="H956" s="49"/>
      <c r="I956" s="50"/>
      <c r="J956" s="50"/>
      <c r="K956" s="33"/>
      <c r="L956" s="33"/>
    </row>
    <row r="957" spans="1:12" s="34" customFormat="1" ht="18" x14ac:dyDescent="0.25">
      <c r="A957" s="42">
        <v>45413</v>
      </c>
      <c r="B957" s="43" t="s">
        <v>600</v>
      </c>
      <c r="C957" s="44" t="s">
        <v>789</v>
      </c>
      <c r="D957" s="45" t="s">
        <v>96</v>
      </c>
      <c r="E957" s="46">
        <v>2221</v>
      </c>
      <c r="F957" s="47">
        <v>29500</v>
      </c>
      <c r="G957" s="48">
        <v>45413</v>
      </c>
      <c r="H957" s="49">
        <f>IF(F957&gt;0,0,"")</f>
        <v>0</v>
      </c>
      <c r="I957" s="50">
        <v>29500</v>
      </c>
      <c r="J957" s="50" t="str">
        <f>IF(I957&gt;0,"ATRASADO","")</f>
        <v>ATRASADO</v>
      </c>
      <c r="K957" s="33"/>
      <c r="L957" s="33"/>
    </row>
    <row r="958" spans="1:12" s="34" customFormat="1" ht="18" x14ac:dyDescent="0.25">
      <c r="A958" s="42">
        <v>45413</v>
      </c>
      <c r="B958" s="43" t="s">
        <v>603</v>
      </c>
      <c r="C958" s="44" t="s">
        <v>789</v>
      </c>
      <c r="D958" s="45" t="s">
        <v>96</v>
      </c>
      <c r="E958" s="46">
        <v>2221</v>
      </c>
      <c r="F958" s="47">
        <v>29500</v>
      </c>
      <c r="G958" s="48">
        <v>45413</v>
      </c>
      <c r="H958" s="49">
        <f>IF(F958&gt;0,0,"")</f>
        <v>0</v>
      </c>
      <c r="I958" s="50">
        <v>29500</v>
      </c>
      <c r="J958" s="50" t="str">
        <f>IF(I958&gt;0,"ATRASADO","")</f>
        <v>ATRASADO</v>
      </c>
      <c r="K958" s="33"/>
      <c r="L958" s="33"/>
    </row>
    <row r="959" spans="1:12" s="34" customFormat="1" ht="18" x14ac:dyDescent="0.25">
      <c r="A959" s="42">
        <v>45413</v>
      </c>
      <c r="B959" s="43" t="s">
        <v>604</v>
      </c>
      <c r="C959" s="44" t="s">
        <v>789</v>
      </c>
      <c r="D959" s="45" t="s">
        <v>96</v>
      </c>
      <c r="E959" s="46">
        <v>2221</v>
      </c>
      <c r="F959" s="47">
        <v>29500</v>
      </c>
      <c r="G959" s="48">
        <v>45413</v>
      </c>
      <c r="H959" s="49">
        <f>IF(F959&gt;0,0,"")</f>
        <v>0</v>
      </c>
      <c r="I959" s="50">
        <v>29500</v>
      </c>
      <c r="J959" s="50" t="str">
        <f>IF(I959&gt;0,"ATRASADO","")</f>
        <v>ATRASADO</v>
      </c>
      <c r="K959" s="33"/>
      <c r="L959" s="33"/>
    </row>
    <row r="960" spans="1:12" s="34" customFormat="1" ht="18" x14ac:dyDescent="0.25">
      <c r="A960" s="42"/>
      <c r="B960" s="43"/>
      <c r="C960" s="44"/>
      <c r="D960" s="45"/>
      <c r="E960" s="46"/>
      <c r="F960" s="47"/>
      <c r="G960" s="48"/>
      <c r="H960" s="49"/>
      <c r="I960" s="50"/>
      <c r="J960" s="50"/>
      <c r="K960" s="33"/>
      <c r="L960" s="33"/>
    </row>
    <row r="961" spans="1:12" s="34" customFormat="1" ht="18" x14ac:dyDescent="0.25">
      <c r="A961" s="42">
        <v>44682</v>
      </c>
      <c r="B961" s="43" t="s">
        <v>576</v>
      </c>
      <c r="C961" s="44" t="s">
        <v>790</v>
      </c>
      <c r="D961" s="45" t="s">
        <v>96</v>
      </c>
      <c r="E961" s="46">
        <v>2221</v>
      </c>
      <c r="F961" s="47">
        <v>29500</v>
      </c>
      <c r="G961" s="48">
        <v>44682</v>
      </c>
      <c r="H961" s="49">
        <f t="shared" ref="H961:H967" si="63">IF(F961&gt;0,0,"")</f>
        <v>0</v>
      </c>
      <c r="I961" s="50">
        <v>29500</v>
      </c>
      <c r="J961" s="50" t="str">
        <f t="shared" ref="J961:J967" si="64">IF(I961&gt;0,"ATRASADO","")</f>
        <v>ATRASADO</v>
      </c>
      <c r="K961" s="33"/>
      <c r="L961" s="33"/>
    </row>
    <row r="962" spans="1:12" s="34" customFormat="1" ht="18" x14ac:dyDescent="0.25">
      <c r="A962" s="42">
        <v>44986</v>
      </c>
      <c r="B962" s="43" t="s">
        <v>215</v>
      </c>
      <c r="C962" s="44" t="s">
        <v>790</v>
      </c>
      <c r="D962" s="45" t="s">
        <v>96</v>
      </c>
      <c r="E962" s="46">
        <v>2221</v>
      </c>
      <c r="F962" s="47">
        <v>29500</v>
      </c>
      <c r="G962" s="48">
        <v>44986</v>
      </c>
      <c r="H962" s="49">
        <f t="shared" si="63"/>
        <v>0</v>
      </c>
      <c r="I962" s="50">
        <v>29500</v>
      </c>
      <c r="J962" s="50" t="str">
        <f t="shared" si="64"/>
        <v>ATRASADO</v>
      </c>
      <c r="K962" s="33"/>
      <c r="L962" s="33"/>
    </row>
    <row r="963" spans="1:12" s="34" customFormat="1" ht="18" x14ac:dyDescent="0.25">
      <c r="A963" s="42">
        <v>44986</v>
      </c>
      <c r="B963" s="43" t="s">
        <v>204</v>
      </c>
      <c r="C963" s="44" t="s">
        <v>790</v>
      </c>
      <c r="D963" s="45" t="s">
        <v>96</v>
      </c>
      <c r="E963" s="46">
        <v>2221</v>
      </c>
      <c r="F963" s="47">
        <v>29500</v>
      </c>
      <c r="G963" s="48">
        <v>44986</v>
      </c>
      <c r="H963" s="49">
        <f t="shared" si="63"/>
        <v>0</v>
      </c>
      <c r="I963" s="50">
        <v>29500</v>
      </c>
      <c r="J963" s="50" t="str">
        <f t="shared" si="64"/>
        <v>ATRASADO</v>
      </c>
      <c r="K963" s="33"/>
      <c r="L963" s="33"/>
    </row>
    <row r="964" spans="1:12" s="34" customFormat="1" ht="18" x14ac:dyDescent="0.25">
      <c r="A964" s="42">
        <v>45474</v>
      </c>
      <c r="B964" s="43" t="s">
        <v>146</v>
      </c>
      <c r="C964" s="44" t="s">
        <v>790</v>
      </c>
      <c r="D964" s="45" t="s">
        <v>96</v>
      </c>
      <c r="E964" s="46">
        <v>2221</v>
      </c>
      <c r="F964" s="47">
        <v>29500</v>
      </c>
      <c r="G964" s="48">
        <v>45474</v>
      </c>
      <c r="H964" s="49">
        <f t="shared" si="63"/>
        <v>0</v>
      </c>
      <c r="I964" s="50">
        <v>29500</v>
      </c>
      <c r="J964" s="50" t="str">
        <f t="shared" si="64"/>
        <v>ATRASADO</v>
      </c>
      <c r="K964" s="33"/>
      <c r="L964" s="33"/>
    </row>
    <row r="965" spans="1:12" s="34" customFormat="1" ht="18" x14ac:dyDescent="0.25">
      <c r="A965" s="42">
        <v>45536</v>
      </c>
      <c r="B965" s="43" t="s">
        <v>112</v>
      </c>
      <c r="C965" s="44" t="s">
        <v>790</v>
      </c>
      <c r="D965" s="45" t="s">
        <v>96</v>
      </c>
      <c r="E965" s="46">
        <v>2221</v>
      </c>
      <c r="F965" s="47">
        <v>29500</v>
      </c>
      <c r="G965" s="48">
        <v>45536</v>
      </c>
      <c r="H965" s="49">
        <f t="shared" si="63"/>
        <v>0</v>
      </c>
      <c r="I965" s="50">
        <v>29500</v>
      </c>
      <c r="J965" s="50" t="str">
        <f t="shared" si="64"/>
        <v>ATRASADO</v>
      </c>
      <c r="K965" s="33"/>
      <c r="L965" s="33"/>
    </row>
    <row r="966" spans="1:12" s="34" customFormat="1" ht="18" x14ac:dyDescent="0.25">
      <c r="A966" s="42">
        <v>45536</v>
      </c>
      <c r="B966" s="43" t="s">
        <v>148</v>
      </c>
      <c r="C966" s="44" t="s">
        <v>790</v>
      </c>
      <c r="D966" s="45" t="s">
        <v>96</v>
      </c>
      <c r="E966" s="46">
        <v>2221</v>
      </c>
      <c r="F966" s="47">
        <v>29500</v>
      </c>
      <c r="G966" s="48">
        <v>45536</v>
      </c>
      <c r="H966" s="49">
        <f t="shared" si="63"/>
        <v>0</v>
      </c>
      <c r="I966" s="50">
        <v>29500</v>
      </c>
      <c r="J966" s="50" t="str">
        <f t="shared" si="64"/>
        <v>ATRASADO</v>
      </c>
      <c r="K966" s="33"/>
      <c r="L966" s="33"/>
    </row>
    <row r="967" spans="1:12" s="34" customFormat="1" ht="18" x14ac:dyDescent="0.25">
      <c r="A967" s="42">
        <v>45536</v>
      </c>
      <c r="B967" s="43" t="s">
        <v>115</v>
      </c>
      <c r="C967" s="44" t="s">
        <v>790</v>
      </c>
      <c r="D967" s="45" t="s">
        <v>96</v>
      </c>
      <c r="E967" s="46">
        <v>2221</v>
      </c>
      <c r="F967" s="47">
        <v>29500</v>
      </c>
      <c r="G967" s="48">
        <v>45536</v>
      </c>
      <c r="H967" s="49">
        <f t="shared" si="63"/>
        <v>0</v>
      </c>
      <c r="I967" s="50">
        <v>29500</v>
      </c>
      <c r="J967" s="50" t="str">
        <f t="shared" si="64"/>
        <v>ATRASADO</v>
      </c>
      <c r="K967" s="33"/>
      <c r="L967" s="33"/>
    </row>
    <row r="968" spans="1:12" s="34" customFormat="1" ht="18" x14ac:dyDescent="0.25">
      <c r="A968" s="42"/>
      <c r="B968" s="43"/>
      <c r="C968" s="44"/>
      <c r="D968" s="45"/>
      <c r="E968" s="46"/>
      <c r="F968" s="47"/>
      <c r="G968" s="48"/>
      <c r="H968" s="49"/>
      <c r="I968" s="50"/>
      <c r="J968" s="50"/>
      <c r="K968" s="33"/>
      <c r="L968" s="33"/>
    </row>
    <row r="969" spans="1:12" s="34" customFormat="1" ht="18" x14ac:dyDescent="0.25">
      <c r="A969" s="42">
        <v>45536</v>
      </c>
      <c r="B969" s="43" t="s">
        <v>791</v>
      </c>
      <c r="C969" s="44" t="s">
        <v>792</v>
      </c>
      <c r="D969" s="45" t="s">
        <v>96</v>
      </c>
      <c r="E969" s="46">
        <v>2221</v>
      </c>
      <c r="F969" s="47">
        <v>23600</v>
      </c>
      <c r="G969" s="48">
        <v>45536</v>
      </c>
      <c r="H969" s="49">
        <f>IF(F969&gt;0,0,"")</f>
        <v>0</v>
      </c>
      <c r="I969" s="50">
        <v>23600</v>
      </c>
      <c r="J969" s="50" t="str">
        <f>IF(I969&gt;0,"ATRASADO","")</f>
        <v>ATRASADO</v>
      </c>
      <c r="K969" s="33"/>
      <c r="L969" s="33"/>
    </row>
    <row r="970" spans="1:12" s="34" customFormat="1" ht="18" x14ac:dyDescent="0.25">
      <c r="A970" s="42">
        <v>45536</v>
      </c>
      <c r="B970" s="43" t="s">
        <v>793</v>
      </c>
      <c r="C970" s="44" t="s">
        <v>792</v>
      </c>
      <c r="D970" s="45" t="s">
        <v>96</v>
      </c>
      <c r="E970" s="46">
        <v>2221</v>
      </c>
      <c r="F970" s="47">
        <v>23600</v>
      </c>
      <c r="G970" s="48">
        <v>45536</v>
      </c>
      <c r="H970" s="49">
        <f>IF(F970&gt;0,0,"")</f>
        <v>0</v>
      </c>
      <c r="I970" s="50">
        <v>23600</v>
      </c>
      <c r="J970" s="50" t="str">
        <f>IF(I970&gt;0,"ATRASADO","")</f>
        <v>ATRASADO</v>
      </c>
      <c r="K970" s="33"/>
      <c r="L970" s="33"/>
    </row>
    <row r="971" spans="1:12" s="34" customFormat="1" ht="18" x14ac:dyDescent="0.25">
      <c r="A971" s="42"/>
      <c r="B971" s="43"/>
      <c r="C971" s="44"/>
      <c r="D971" s="45"/>
      <c r="E971" s="46"/>
      <c r="F971" s="47"/>
      <c r="G971" s="48"/>
      <c r="H971" s="49"/>
      <c r="I971" s="50"/>
      <c r="J971" s="50"/>
      <c r="K971" s="33"/>
      <c r="L971" s="33"/>
    </row>
    <row r="972" spans="1:12" s="34" customFormat="1" ht="18" x14ac:dyDescent="0.25">
      <c r="A972" s="42">
        <v>40184</v>
      </c>
      <c r="B972" s="43" t="s">
        <v>794</v>
      </c>
      <c r="C972" s="44" t="s">
        <v>795</v>
      </c>
      <c r="D972" s="45" t="s">
        <v>96</v>
      </c>
      <c r="E972" s="46">
        <v>2221</v>
      </c>
      <c r="F972" s="47">
        <v>20000</v>
      </c>
      <c r="G972" s="48">
        <v>40184</v>
      </c>
      <c r="H972" s="49">
        <f t="shared" ref="H972:H978" si="65">IF(F972&gt;0,0,"")</f>
        <v>0</v>
      </c>
      <c r="I972" s="50">
        <v>20000</v>
      </c>
      <c r="J972" s="50" t="str">
        <f t="shared" ref="J972:J978" si="66">IF(I972&gt;0,"ATRASADO","")</f>
        <v>ATRASADO</v>
      </c>
      <c r="K972" s="33"/>
      <c r="L972" s="33"/>
    </row>
    <row r="973" spans="1:12" s="34" customFormat="1" ht="18" x14ac:dyDescent="0.25">
      <c r="A973" s="42">
        <v>40209</v>
      </c>
      <c r="B973" s="43" t="s">
        <v>796</v>
      </c>
      <c r="C973" s="44" t="s">
        <v>795</v>
      </c>
      <c r="D973" s="45" t="s">
        <v>96</v>
      </c>
      <c r="E973" s="46">
        <v>2221</v>
      </c>
      <c r="F973" s="47">
        <v>20000</v>
      </c>
      <c r="G973" s="48">
        <v>40209</v>
      </c>
      <c r="H973" s="49">
        <f t="shared" si="65"/>
        <v>0</v>
      </c>
      <c r="I973" s="50">
        <v>20000</v>
      </c>
      <c r="J973" s="50" t="str">
        <f t="shared" si="66"/>
        <v>ATRASADO</v>
      </c>
      <c r="K973" s="33"/>
      <c r="L973" s="33"/>
    </row>
    <row r="974" spans="1:12" s="34" customFormat="1" ht="18" x14ac:dyDescent="0.25">
      <c r="A974" s="42">
        <v>40237</v>
      </c>
      <c r="B974" s="43" t="s">
        <v>797</v>
      </c>
      <c r="C974" s="44" t="s">
        <v>795</v>
      </c>
      <c r="D974" s="45" t="s">
        <v>96</v>
      </c>
      <c r="E974" s="46">
        <v>2221</v>
      </c>
      <c r="F974" s="47">
        <v>20000</v>
      </c>
      <c r="G974" s="48">
        <v>40237</v>
      </c>
      <c r="H974" s="49">
        <f t="shared" si="65"/>
        <v>0</v>
      </c>
      <c r="I974" s="50">
        <v>20000</v>
      </c>
      <c r="J974" s="50" t="str">
        <f t="shared" si="66"/>
        <v>ATRASADO</v>
      </c>
      <c r="K974" s="33"/>
      <c r="L974" s="33"/>
    </row>
    <row r="975" spans="1:12" s="34" customFormat="1" ht="18" x14ac:dyDescent="0.25">
      <c r="A975" s="42">
        <v>40326</v>
      </c>
      <c r="B975" s="43" t="s">
        <v>798</v>
      </c>
      <c r="C975" s="44" t="s">
        <v>795</v>
      </c>
      <c r="D975" s="45" t="s">
        <v>96</v>
      </c>
      <c r="E975" s="46">
        <v>2221</v>
      </c>
      <c r="F975" s="47">
        <v>20000</v>
      </c>
      <c r="G975" s="48">
        <v>40326</v>
      </c>
      <c r="H975" s="49">
        <f t="shared" si="65"/>
        <v>0</v>
      </c>
      <c r="I975" s="50">
        <v>20000</v>
      </c>
      <c r="J975" s="50" t="str">
        <f t="shared" si="66"/>
        <v>ATRASADO</v>
      </c>
      <c r="K975" s="33"/>
      <c r="L975" s="33"/>
    </row>
    <row r="976" spans="1:12" s="34" customFormat="1" ht="18" x14ac:dyDescent="0.25">
      <c r="A976" s="42">
        <v>40358</v>
      </c>
      <c r="B976" s="43" t="s">
        <v>799</v>
      </c>
      <c r="C976" s="44" t="s">
        <v>795</v>
      </c>
      <c r="D976" s="45" t="s">
        <v>96</v>
      </c>
      <c r="E976" s="46">
        <v>2221</v>
      </c>
      <c r="F976" s="47">
        <v>20000</v>
      </c>
      <c r="G976" s="48">
        <v>40358</v>
      </c>
      <c r="H976" s="49">
        <f t="shared" si="65"/>
        <v>0</v>
      </c>
      <c r="I976" s="50">
        <v>20000</v>
      </c>
      <c r="J976" s="50" t="str">
        <f t="shared" si="66"/>
        <v>ATRASADO</v>
      </c>
      <c r="K976" s="33"/>
      <c r="L976" s="33"/>
    </row>
    <row r="977" spans="1:12" s="34" customFormat="1" ht="18" x14ac:dyDescent="0.25">
      <c r="A977" s="42">
        <v>40388</v>
      </c>
      <c r="B977" s="43" t="s">
        <v>800</v>
      </c>
      <c r="C977" s="44" t="s">
        <v>795</v>
      </c>
      <c r="D977" s="45" t="s">
        <v>96</v>
      </c>
      <c r="E977" s="46">
        <v>2221</v>
      </c>
      <c r="F977" s="47">
        <v>20000</v>
      </c>
      <c r="G977" s="48">
        <v>40388</v>
      </c>
      <c r="H977" s="49">
        <f t="shared" si="65"/>
        <v>0</v>
      </c>
      <c r="I977" s="50">
        <v>20000</v>
      </c>
      <c r="J977" s="50" t="str">
        <f t="shared" si="66"/>
        <v>ATRASADO</v>
      </c>
      <c r="K977" s="33"/>
      <c r="L977" s="33"/>
    </row>
    <row r="978" spans="1:12" s="34" customFormat="1" ht="18" x14ac:dyDescent="0.25">
      <c r="A978" s="42">
        <v>40419</v>
      </c>
      <c r="B978" s="43" t="s">
        <v>801</v>
      </c>
      <c r="C978" s="44" t="s">
        <v>795</v>
      </c>
      <c r="D978" s="45" t="s">
        <v>96</v>
      </c>
      <c r="E978" s="46">
        <v>2221</v>
      </c>
      <c r="F978" s="47">
        <v>20000</v>
      </c>
      <c r="G978" s="48">
        <v>40419</v>
      </c>
      <c r="H978" s="49">
        <f t="shared" si="65"/>
        <v>0</v>
      </c>
      <c r="I978" s="50">
        <v>20000</v>
      </c>
      <c r="J978" s="50" t="str">
        <f t="shared" si="66"/>
        <v>ATRASADO</v>
      </c>
      <c r="K978" s="33"/>
      <c r="L978" s="33"/>
    </row>
    <row r="979" spans="1:12" s="34" customFormat="1" ht="18" x14ac:dyDescent="0.25">
      <c r="A979" s="42"/>
      <c r="B979" s="43"/>
      <c r="C979" s="44"/>
      <c r="D979" s="45"/>
      <c r="E979" s="46"/>
      <c r="F979" s="47"/>
      <c r="G979" s="48"/>
      <c r="H979" s="49"/>
      <c r="I979" s="50"/>
      <c r="J979" s="50"/>
      <c r="K979" s="33"/>
      <c r="L979" s="33"/>
    </row>
    <row r="980" spans="1:12" s="34" customFormat="1" ht="18" x14ac:dyDescent="0.25">
      <c r="A980" s="42" t="s">
        <v>802</v>
      </c>
      <c r="B980" s="43" t="s">
        <v>803</v>
      </c>
      <c r="C980" s="44" t="s">
        <v>804</v>
      </c>
      <c r="D980" s="45" t="s">
        <v>21</v>
      </c>
      <c r="E980" s="46">
        <v>2311</v>
      </c>
      <c r="F980" s="47">
        <v>212010.95</v>
      </c>
      <c r="G980" s="48" t="s">
        <v>805</v>
      </c>
      <c r="H980" s="49">
        <f>IF(F980&gt;0,0,"")</f>
        <v>0</v>
      </c>
      <c r="I980" s="50">
        <v>212010.95</v>
      </c>
      <c r="J980" s="50" t="str">
        <f>IF(I980&gt;0,"ATRASADO","")</f>
        <v>ATRASADO</v>
      </c>
      <c r="K980" s="33"/>
      <c r="L980" s="33"/>
    </row>
    <row r="981" spans="1:12" s="34" customFormat="1" ht="18" x14ac:dyDescent="0.25">
      <c r="A981" s="42">
        <v>45352</v>
      </c>
      <c r="B981" s="43" t="s">
        <v>806</v>
      </c>
      <c r="C981" s="44" t="s">
        <v>804</v>
      </c>
      <c r="D981" s="45" t="s">
        <v>21</v>
      </c>
      <c r="E981" s="46">
        <v>2311</v>
      </c>
      <c r="F981" s="47">
        <v>354660.59</v>
      </c>
      <c r="G981" s="48">
        <v>45383</v>
      </c>
      <c r="H981" s="49">
        <f>IF(F981&gt;0,0,"")</f>
        <v>0</v>
      </c>
      <c r="I981" s="50">
        <v>354660.59</v>
      </c>
      <c r="J981" s="50" t="str">
        <f>IF(I981&gt;0,"ATRASADO","")</f>
        <v>ATRASADO</v>
      </c>
      <c r="K981" s="33"/>
      <c r="L981" s="33"/>
    </row>
    <row r="982" spans="1:12" s="34" customFormat="1" ht="18" x14ac:dyDescent="0.25">
      <c r="A982" s="42">
        <v>45386</v>
      </c>
      <c r="B982" s="43" t="s">
        <v>807</v>
      </c>
      <c r="C982" s="44" t="s">
        <v>804</v>
      </c>
      <c r="D982" s="45" t="s">
        <v>21</v>
      </c>
      <c r="E982" s="46">
        <v>2311</v>
      </c>
      <c r="F982" s="47">
        <v>287920</v>
      </c>
      <c r="G982" s="48">
        <v>45415</v>
      </c>
      <c r="H982" s="49">
        <f>IF(F982&gt;0,0,"")</f>
        <v>0</v>
      </c>
      <c r="I982" s="50">
        <v>287920</v>
      </c>
      <c r="J982" s="50" t="str">
        <f>IF(I982&gt;0,"ATRASADO","")</f>
        <v>ATRASADO</v>
      </c>
      <c r="K982" s="33"/>
      <c r="L982" s="33"/>
    </row>
    <row r="983" spans="1:12" s="34" customFormat="1" ht="18" x14ac:dyDescent="0.25">
      <c r="A983" s="42"/>
      <c r="B983" s="43"/>
      <c r="C983" s="44"/>
      <c r="D983" s="45"/>
      <c r="E983" s="46"/>
      <c r="F983" s="47"/>
      <c r="G983" s="48"/>
      <c r="H983" s="49"/>
      <c r="I983" s="50"/>
      <c r="J983" s="50"/>
      <c r="K983" s="33"/>
      <c r="L983" s="33"/>
    </row>
    <row r="984" spans="1:12" s="34" customFormat="1" ht="18" x14ac:dyDescent="0.25">
      <c r="A984" s="42">
        <v>45020</v>
      </c>
      <c r="B984" s="43" t="s">
        <v>808</v>
      </c>
      <c r="C984" s="44" t="s">
        <v>809</v>
      </c>
      <c r="D984" s="45" t="s">
        <v>21</v>
      </c>
      <c r="E984" s="46">
        <v>2311</v>
      </c>
      <c r="F984" s="47">
        <v>113600</v>
      </c>
      <c r="G984" s="48">
        <v>45020</v>
      </c>
      <c r="H984" s="49">
        <f>IF(F984&gt;0,0,"")</f>
        <v>0</v>
      </c>
      <c r="I984" s="50">
        <v>113600</v>
      </c>
      <c r="J984" s="50" t="str">
        <f>IF(I984&gt;0,"ATRASADO","")</f>
        <v>ATRASADO</v>
      </c>
      <c r="K984" s="33"/>
      <c r="L984" s="33"/>
    </row>
    <row r="985" spans="1:12" s="34" customFormat="1" ht="18" x14ac:dyDescent="0.25">
      <c r="A985" s="42">
        <v>45082</v>
      </c>
      <c r="B985" s="43" t="s">
        <v>810</v>
      </c>
      <c r="C985" s="44" t="s">
        <v>809</v>
      </c>
      <c r="D985" s="45" t="s">
        <v>21</v>
      </c>
      <c r="E985" s="46">
        <v>2311</v>
      </c>
      <c r="F985" s="47">
        <v>198800</v>
      </c>
      <c r="G985" s="48">
        <v>45082</v>
      </c>
      <c r="H985" s="49">
        <f>IF(F985&gt;0,0,"")</f>
        <v>0</v>
      </c>
      <c r="I985" s="50">
        <v>198800</v>
      </c>
      <c r="J985" s="50" t="str">
        <f>IF(I985&gt;0,"ATRASADO","")</f>
        <v>ATRASADO</v>
      </c>
      <c r="K985" s="33"/>
      <c r="L985" s="33"/>
    </row>
    <row r="986" spans="1:12" s="34" customFormat="1" ht="18" x14ac:dyDescent="0.25">
      <c r="A986" s="42" t="s">
        <v>811</v>
      </c>
      <c r="B986" s="43" t="s">
        <v>812</v>
      </c>
      <c r="C986" s="44" t="s">
        <v>809</v>
      </c>
      <c r="D986" s="45" t="s">
        <v>21</v>
      </c>
      <c r="E986" s="46">
        <v>2311</v>
      </c>
      <c r="F986" s="47">
        <v>198800</v>
      </c>
      <c r="G986" s="48" t="s">
        <v>811</v>
      </c>
      <c r="H986" s="49">
        <f>IF(F986&gt;0,0,"")</f>
        <v>0</v>
      </c>
      <c r="I986" s="50">
        <v>198800</v>
      </c>
      <c r="J986" s="50" t="str">
        <f>IF(I986&gt;0,"ATRASADO","")</f>
        <v>ATRASADO</v>
      </c>
      <c r="K986" s="33"/>
      <c r="L986" s="33"/>
    </row>
    <row r="987" spans="1:12" s="34" customFormat="1" ht="18" x14ac:dyDescent="0.25">
      <c r="A987" s="42">
        <v>45200</v>
      </c>
      <c r="B987" s="43" t="s">
        <v>813</v>
      </c>
      <c r="C987" s="44" t="s">
        <v>809</v>
      </c>
      <c r="D987" s="45" t="s">
        <v>21</v>
      </c>
      <c r="E987" s="46">
        <v>2311</v>
      </c>
      <c r="F987" s="47">
        <v>227200</v>
      </c>
      <c r="G987" s="48">
        <v>45200</v>
      </c>
      <c r="H987" s="49">
        <f>IF(F987&gt;0,0,"")</f>
        <v>0</v>
      </c>
      <c r="I987" s="50">
        <v>227200</v>
      </c>
      <c r="J987" s="50" t="str">
        <f>IF(I987&gt;0,"ATRASADO","")</f>
        <v>ATRASADO</v>
      </c>
      <c r="K987" s="33"/>
      <c r="L987" s="33"/>
    </row>
    <row r="988" spans="1:12" s="34" customFormat="1" ht="18" x14ac:dyDescent="0.25">
      <c r="A988" s="42">
        <v>45200</v>
      </c>
      <c r="B988" s="43" t="s">
        <v>814</v>
      </c>
      <c r="C988" s="44" t="s">
        <v>809</v>
      </c>
      <c r="D988" s="45" t="s">
        <v>21</v>
      </c>
      <c r="E988" s="46">
        <v>2311</v>
      </c>
      <c r="F988" s="47">
        <v>170400</v>
      </c>
      <c r="G988" s="48">
        <v>45200</v>
      </c>
      <c r="H988" s="49">
        <f>IF(F988&gt;0,0,"")</f>
        <v>0</v>
      </c>
      <c r="I988" s="50">
        <v>170400</v>
      </c>
      <c r="J988" s="50" t="str">
        <f>IF(I988&gt;0,"ATRASADO","")</f>
        <v>ATRASADO</v>
      </c>
      <c r="K988" s="33"/>
      <c r="L988" s="33"/>
    </row>
    <row r="989" spans="1:12" s="34" customFormat="1" ht="18" x14ac:dyDescent="0.25">
      <c r="A989" s="42"/>
      <c r="B989" s="43"/>
      <c r="C989" s="44"/>
      <c r="D989" s="45"/>
      <c r="E989" s="46"/>
      <c r="F989" s="47"/>
      <c r="G989" s="48"/>
      <c r="H989" s="49"/>
      <c r="I989" s="50"/>
      <c r="J989" s="50"/>
      <c r="K989" s="33"/>
      <c r="L989" s="33"/>
    </row>
    <row r="990" spans="1:12" s="34" customFormat="1" ht="18" x14ac:dyDescent="0.25">
      <c r="A990" s="42">
        <v>45352</v>
      </c>
      <c r="B990" s="43" t="s">
        <v>815</v>
      </c>
      <c r="C990" s="44" t="s">
        <v>816</v>
      </c>
      <c r="D990" s="45" t="s">
        <v>21</v>
      </c>
      <c r="E990" s="46">
        <v>2311</v>
      </c>
      <c r="F990" s="47">
        <v>613850</v>
      </c>
      <c r="G990" s="48">
        <v>45352</v>
      </c>
      <c r="H990" s="49">
        <f>IF(F990&gt;0,0,"")</f>
        <v>0</v>
      </c>
      <c r="I990" s="50">
        <v>613850</v>
      </c>
      <c r="J990" s="50" t="str">
        <f>IF(I990&gt;0,"ATRASADO","")</f>
        <v>ATRASADO</v>
      </c>
      <c r="K990" s="33"/>
      <c r="L990" s="33"/>
    </row>
    <row r="991" spans="1:12" s="34" customFormat="1" ht="18" x14ac:dyDescent="0.25">
      <c r="A991" s="42">
        <v>45383</v>
      </c>
      <c r="B991" s="43" t="s">
        <v>817</v>
      </c>
      <c r="C991" s="44" t="s">
        <v>816</v>
      </c>
      <c r="D991" s="45" t="s">
        <v>21</v>
      </c>
      <c r="E991" s="46">
        <v>2311</v>
      </c>
      <c r="F991" s="47">
        <v>36750</v>
      </c>
      <c r="G991" s="48">
        <v>45383</v>
      </c>
      <c r="H991" s="49">
        <f>IF(F991&gt;0,0,"")</f>
        <v>0</v>
      </c>
      <c r="I991" s="50">
        <v>36750</v>
      </c>
      <c r="J991" s="50" t="str">
        <f>IF(I991&gt;0,"ATRASADO","")</f>
        <v>ATRASADO</v>
      </c>
      <c r="K991" s="33"/>
      <c r="L991" s="33"/>
    </row>
    <row r="992" spans="1:12" s="34" customFormat="1" ht="18" x14ac:dyDescent="0.25">
      <c r="A992" s="42"/>
      <c r="B992" s="43"/>
      <c r="C992" s="44"/>
      <c r="D992" s="45"/>
      <c r="E992" s="46"/>
      <c r="F992" s="47"/>
      <c r="G992" s="48"/>
      <c r="H992" s="49"/>
      <c r="I992" s="50"/>
      <c r="J992" s="50"/>
      <c r="K992" s="33"/>
      <c r="L992" s="33"/>
    </row>
    <row r="993" spans="1:12" s="34" customFormat="1" ht="18" x14ac:dyDescent="0.25">
      <c r="A993" s="42">
        <v>45231</v>
      </c>
      <c r="B993" s="43" t="s">
        <v>228</v>
      </c>
      <c r="C993" s="44" t="s">
        <v>818</v>
      </c>
      <c r="D993" s="45" t="s">
        <v>96</v>
      </c>
      <c r="E993" s="46">
        <v>2221</v>
      </c>
      <c r="F993" s="47">
        <v>29500</v>
      </c>
      <c r="G993" s="48">
        <v>45231</v>
      </c>
      <c r="H993" s="49">
        <f>IF(F993&gt;0,0,"")</f>
        <v>0</v>
      </c>
      <c r="I993" s="50">
        <v>29500</v>
      </c>
      <c r="J993" s="50" t="str">
        <f>IF(I993&gt;0,"ATRASADO","")</f>
        <v>ATRASADO</v>
      </c>
      <c r="K993" s="33"/>
      <c r="L993" s="33"/>
    </row>
    <row r="994" spans="1:12" s="34" customFormat="1" ht="18" x14ac:dyDescent="0.25">
      <c r="A994" s="42">
        <v>45231</v>
      </c>
      <c r="B994" s="43" t="s">
        <v>229</v>
      </c>
      <c r="C994" s="44" t="s">
        <v>818</v>
      </c>
      <c r="D994" s="45" t="s">
        <v>96</v>
      </c>
      <c r="E994" s="46">
        <v>2221</v>
      </c>
      <c r="F994" s="47">
        <v>29500</v>
      </c>
      <c r="G994" s="48">
        <v>45231</v>
      </c>
      <c r="H994" s="49">
        <f>IF(F994&gt;0,0,"")</f>
        <v>0</v>
      </c>
      <c r="I994" s="50">
        <v>29500</v>
      </c>
      <c r="J994" s="50" t="str">
        <f>IF(I994&gt;0,"ATRASADO","")</f>
        <v>ATRASADO</v>
      </c>
      <c r="K994" s="33"/>
      <c r="L994" s="33"/>
    </row>
    <row r="995" spans="1:12" s="34" customFormat="1" ht="18" x14ac:dyDescent="0.25">
      <c r="A995" s="42"/>
      <c r="B995" s="43"/>
      <c r="C995" s="44"/>
      <c r="D995" s="45"/>
      <c r="E995" s="46"/>
      <c r="F995" s="47"/>
      <c r="G995" s="48"/>
      <c r="H995" s="49"/>
      <c r="I995" s="50"/>
      <c r="J995" s="50"/>
      <c r="K995" s="33"/>
      <c r="L995" s="33"/>
    </row>
    <row r="996" spans="1:12" s="34" customFormat="1" ht="18" x14ac:dyDescent="0.25">
      <c r="A996" s="42">
        <v>41459</v>
      </c>
      <c r="B996" s="43">
        <v>1500003420</v>
      </c>
      <c r="C996" s="44" t="s">
        <v>819</v>
      </c>
      <c r="D996" s="45" t="s">
        <v>495</v>
      </c>
      <c r="E996" s="46">
        <v>2286</v>
      </c>
      <c r="F996" s="47">
        <v>13885.6</v>
      </c>
      <c r="G996" s="48">
        <v>41459</v>
      </c>
      <c r="H996" s="49">
        <f t="shared" ref="H996:H1004" si="67">IF(F996&gt;0,0,"")</f>
        <v>0</v>
      </c>
      <c r="I996" s="50">
        <v>13885.6</v>
      </c>
      <c r="J996" s="50" t="str">
        <f t="shared" ref="J996:J1004" si="68">IF(I996&gt;0,"ATRASADO","")</f>
        <v>ATRASADO</v>
      </c>
      <c r="K996" s="33"/>
      <c r="L996" s="33"/>
    </row>
    <row r="997" spans="1:12" s="34" customFormat="1" ht="18" x14ac:dyDescent="0.25">
      <c r="A997" s="42">
        <v>41472</v>
      </c>
      <c r="B997" s="43">
        <v>1500003427</v>
      </c>
      <c r="C997" s="44" t="s">
        <v>819</v>
      </c>
      <c r="D997" s="45" t="s">
        <v>495</v>
      </c>
      <c r="E997" s="46">
        <v>2286</v>
      </c>
      <c r="F997" s="47">
        <v>14124.5</v>
      </c>
      <c r="G997" s="48">
        <v>41472</v>
      </c>
      <c r="H997" s="49">
        <f t="shared" si="67"/>
        <v>0</v>
      </c>
      <c r="I997" s="50">
        <v>14124.5</v>
      </c>
      <c r="J997" s="50" t="str">
        <f t="shared" si="68"/>
        <v>ATRASADO</v>
      </c>
      <c r="K997" s="33"/>
      <c r="L997" s="33"/>
    </row>
    <row r="998" spans="1:12" s="34" customFormat="1" ht="18" x14ac:dyDescent="0.25">
      <c r="A998" s="42">
        <v>41479</v>
      </c>
      <c r="B998" s="43">
        <v>1500003435</v>
      </c>
      <c r="C998" s="44" t="s">
        <v>819</v>
      </c>
      <c r="D998" s="45" t="s">
        <v>495</v>
      </c>
      <c r="E998" s="46">
        <v>2286</v>
      </c>
      <c r="F998" s="47">
        <v>19723.599999999999</v>
      </c>
      <c r="G998" s="48">
        <v>41479</v>
      </c>
      <c r="H998" s="49">
        <f t="shared" si="67"/>
        <v>0</v>
      </c>
      <c r="I998" s="50">
        <v>19723.599999999999</v>
      </c>
      <c r="J998" s="50" t="str">
        <f t="shared" si="68"/>
        <v>ATRASADO</v>
      </c>
      <c r="K998" s="33"/>
      <c r="L998" s="33"/>
    </row>
    <row r="999" spans="1:12" s="34" customFormat="1" ht="18" x14ac:dyDescent="0.25">
      <c r="A999" s="42">
        <v>41481</v>
      </c>
      <c r="B999" s="43">
        <v>1500003436</v>
      </c>
      <c r="C999" s="44" t="s">
        <v>819</v>
      </c>
      <c r="D999" s="45" t="s">
        <v>495</v>
      </c>
      <c r="E999" s="46">
        <v>2286</v>
      </c>
      <c r="F999" s="47">
        <v>7456</v>
      </c>
      <c r="G999" s="48">
        <v>41481</v>
      </c>
      <c r="H999" s="49">
        <f t="shared" si="67"/>
        <v>0</v>
      </c>
      <c r="I999" s="50">
        <v>7456</v>
      </c>
      <c r="J999" s="50" t="str">
        <f t="shared" si="68"/>
        <v>ATRASADO</v>
      </c>
      <c r="K999" s="33"/>
      <c r="L999" s="33"/>
    </row>
    <row r="1000" spans="1:12" s="34" customFormat="1" ht="18" x14ac:dyDescent="0.25">
      <c r="A1000" s="42">
        <v>41485</v>
      </c>
      <c r="B1000" s="43">
        <v>1500003437</v>
      </c>
      <c r="C1000" s="44" t="s">
        <v>819</v>
      </c>
      <c r="D1000" s="45" t="s">
        <v>495</v>
      </c>
      <c r="E1000" s="46">
        <v>2286</v>
      </c>
      <c r="F1000" s="47">
        <v>19723.599999999999</v>
      </c>
      <c r="G1000" s="48">
        <v>41485</v>
      </c>
      <c r="H1000" s="49">
        <f t="shared" si="67"/>
        <v>0</v>
      </c>
      <c r="I1000" s="50">
        <v>19723.599999999999</v>
      </c>
      <c r="J1000" s="50" t="str">
        <f t="shared" si="68"/>
        <v>ATRASADO</v>
      </c>
      <c r="K1000" s="33"/>
      <c r="L1000" s="33"/>
    </row>
    <row r="1001" spans="1:12" s="34" customFormat="1" ht="18" x14ac:dyDescent="0.25">
      <c r="A1001" s="42">
        <v>41494</v>
      </c>
      <c r="B1001" s="43">
        <v>1500003449</v>
      </c>
      <c r="C1001" s="44" t="s">
        <v>819</v>
      </c>
      <c r="D1001" s="45" t="s">
        <v>495</v>
      </c>
      <c r="E1001" s="46">
        <v>2286</v>
      </c>
      <c r="F1001" s="47">
        <v>8816</v>
      </c>
      <c r="G1001" s="48">
        <v>41494</v>
      </c>
      <c r="H1001" s="49">
        <f t="shared" si="67"/>
        <v>0</v>
      </c>
      <c r="I1001" s="50">
        <v>8816</v>
      </c>
      <c r="J1001" s="50" t="str">
        <f t="shared" si="68"/>
        <v>ATRASADO</v>
      </c>
      <c r="K1001" s="33"/>
      <c r="L1001" s="33"/>
    </row>
    <row r="1002" spans="1:12" s="34" customFormat="1" ht="18" x14ac:dyDescent="0.25">
      <c r="A1002" s="42">
        <v>41494</v>
      </c>
      <c r="B1002" s="43">
        <v>1500003450</v>
      </c>
      <c r="C1002" s="44" t="s">
        <v>819</v>
      </c>
      <c r="D1002" s="45" t="s">
        <v>495</v>
      </c>
      <c r="E1002" s="46">
        <v>2286</v>
      </c>
      <c r="F1002" s="47">
        <v>15334</v>
      </c>
      <c r="G1002" s="48">
        <v>41494</v>
      </c>
      <c r="H1002" s="49">
        <f t="shared" si="67"/>
        <v>0</v>
      </c>
      <c r="I1002" s="50">
        <v>15334</v>
      </c>
      <c r="J1002" s="50" t="str">
        <f t="shared" si="68"/>
        <v>ATRASADO</v>
      </c>
      <c r="K1002" s="33"/>
      <c r="L1002" s="33"/>
    </row>
    <row r="1003" spans="1:12" s="34" customFormat="1" ht="18" x14ac:dyDescent="0.25">
      <c r="A1003" s="42">
        <v>41495</v>
      </c>
      <c r="B1003" s="43">
        <v>1500003451</v>
      </c>
      <c r="C1003" s="44" t="s">
        <v>819</v>
      </c>
      <c r="D1003" s="45" t="s">
        <v>495</v>
      </c>
      <c r="E1003" s="46">
        <v>2286</v>
      </c>
      <c r="F1003" s="47">
        <v>37692</v>
      </c>
      <c r="G1003" s="48">
        <v>41495</v>
      </c>
      <c r="H1003" s="49">
        <f t="shared" si="67"/>
        <v>0</v>
      </c>
      <c r="I1003" s="50">
        <v>37692</v>
      </c>
      <c r="J1003" s="50" t="str">
        <f t="shared" si="68"/>
        <v>ATRASADO</v>
      </c>
      <c r="K1003" s="33"/>
      <c r="L1003" s="33"/>
    </row>
    <row r="1004" spans="1:12" s="34" customFormat="1" ht="18" x14ac:dyDescent="0.25">
      <c r="A1004" s="42">
        <v>41499</v>
      </c>
      <c r="B1004" s="43">
        <v>1500003452</v>
      </c>
      <c r="C1004" s="44" t="s">
        <v>819</v>
      </c>
      <c r="D1004" s="45" t="s">
        <v>495</v>
      </c>
      <c r="E1004" s="46">
        <v>2286</v>
      </c>
      <c r="F1004" s="47">
        <v>21175</v>
      </c>
      <c r="G1004" s="48">
        <v>41499</v>
      </c>
      <c r="H1004" s="49">
        <f t="shared" si="67"/>
        <v>0</v>
      </c>
      <c r="I1004" s="50">
        <v>21175</v>
      </c>
      <c r="J1004" s="50" t="str">
        <f t="shared" si="68"/>
        <v>ATRASADO</v>
      </c>
      <c r="K1004" s="33"/>
      <c r="L1004" s="33"/>
    </row>
    <row r="1005" spans="1:12" s="34" customFormat="1" ht="18" x14ac:dyDescent="0.25">
      <c r="A1005" s="42"/>
      <c r="B1005" s="43"/>
      <c r="C1005" s="44"/>
      <c r="D1005" s="45"/>
      <c r="E1005" s="46"/>
      <c r="F1005" s="47"/>
      <c r="G1005" s="48"/>
      <c r="H1005" s="49"/>
      <c r="I1005" s="50"/>
      <c r="J1005" s="50"/>
      <c r="K1005" s="33"/>
      <c r="L1005" s="33"/>
    </row>
    <row r="1006" spans="1:12" s="34" customFormat="1" ht="18" x14ac:dyDescent="0.25">
      <c r="A1006" s="42">
        <v>41569</v>
      </c>
      <c r="B1006" s="43" t="s">
        <v>820</v>
      </c>
      <c r="C1006" s="44" t="s">
        <v>821</v>
      </c>
      <c r="D1006" s="45" t="s">
        <v>822</v>
      </c>
      <c r="E1006" s="46">
        <v>2323</v>
      </c>
      <c r="F1006" s="47">
        <v>135346</v>
      </c>
      <c r="G1006" s="48">
        <v>41569</v>
      </c>
      <c r="H1006" s="49">
        <f>IF(F1006&gt;0,0,"")</f>
        <v>0</v>
      </c>
      <c r="I1006" s="50">
        <v>135346</v>
      </c>
      <c r="J1006" s="50" t="str">
        <f>IF(I1006&gt;0,"ATRASADO","")</f>
        <v>ATRASADO</v>
      </c>
      <c r="K1006" s="33"/>
      <c r="L1006" s="33"/>
    </row>
    <row r="1007" spans="1:12" s="34" customFormat="1" ht="18" x14ac:dyDescent="0.25">
      <c r="A1007" s="42"/>
      <c r="B1007" s="43"/>
      <c r="C1007" s="44"/>
      <c r="D1007" s="45"/>
      <c r="E1007" s="46"/>
      <c r="F1007" s="47"/>
      <c r="G1007" s="48"/>
      <c r="H1007" s="49"/>
      <c r="I1007" s="50"/>
      <c r="J1007" s="50"/>
      <c r="K1007" s="33"/>
      <c r="L1007" s="33"/>
    </row>
    <row r="1008" spans="1:12" s="34" customFormat="1" ht="18" x14ac:dyDescent="0.25">
      <c r="A1008" s="42">
        <v>40461</v>
      </c>
      <c r="B1008" s="43" t="s">
        <v>823</v>
      </c>
      <c r="C1008" s="44" t="s">
        <v>824</v>
      </c>
      <c r="D1008" s="45" t="s">
        <v>96</v>
      </c>
      <c r="E1008" s="46">
        <v>2221</v>
      </c>
      <c r="F1008" s="47">
        <v>58000</v>
      </c>
      <c r="G1008" s="48">
        <v>40461</v>
      </c>
      <c r="H1008" s="49">
        <f>IF(F1008&gt;0,0,"")</f>
        <v>0</v>
      </c>
      <c r="I1008" s="50">
        <v>58000</v>
      </c>
      <c r="J1008" s="50" t="str">
        <f>IF(I1008&gt;0,"ATRASADO","")</f>
        <v>ATRASADO</v>
      </c>
      <c r="K1008" s="33"/>
      <c r="L1008" s="33"/>
    </row>
    <row r="1009" spans="1:12" s="34" customFormat="1" ht="18" x14ac:dyDescent="0.25">
      <c r="A1009" s="42">
        <v>40487</v>
      </c>
      <c r="B1009" s="43" t="s">
        <v>825</v>
      </c>
      <c r="C1009" s="44" t="s">
        <v>824</v>
      </c>
      <c r="D1009" s="45" t="s">
        <v>96</v>
      </c>
      <c r="E1009" s="46">
        <v>2221</v>
      </c>
      <c r="F1009" s="47">
        <v>58000</v>
      </c>
      <c r="G1009" s="48">
        <v>40487</v>
      </c>
      <c r="H1009" s="49">
        <f>IF(F1009&gt;0,0,"")</f>
        <v>0</v>
      </c>
      <c r="I1009" s="50">
        <v>58000</v>
      </c>
      <c r="J1009" s="50" t="str">
        <f>IF(I1009&gt;0,"ATRASADO","")</f>
        <v>ATRASADO</v>
      </c>
      <c r="K1009" s="33"/>
      <c r="L1009" s="33"/>
    </row>
    <row r="1010" spans="1:12" s="34" customFormat="1" ht="18" x14ac:dyDescent="0.25">
      <c r="A1010" s="42">
        <v>40518</v>
      </c>
      <c r="B1010" s="43" t="s">
        <v>826</v>
      </c>
      <c r="C1010" s="44" t="s">
        <v>824</v>
      </c>
      <c r="D1010" s="45" t="s">
        <v>96</v>
      </c>
      <c r="E1010" s="46">
        <v>2221</v>
      </c>
      <c r="F1010" s="47">
        <f>58000-56750</f>
        <v>1250</v>
      </c>
      <c r="G1010" s="48">
        <v>40518</v>
      </c>
      <c r="H1010" s="49">
        <f>IF(F1010&gt;0,0,"")</f>
        <v>0</v>
      </c>
      <c r="I1010" s="50">
        <v>1250</v>
      </c>
      <c r="J1010" s="50" t="str">
        <f>IF(I1010&gt;0,"ATRASADO","")</f>
        <v>ATRASADO</v>
      </c>
      <c r="K1010" s="33"/>
      <c r="L1010" s="33"/>
    </row>
    <row r="1011" spans="1:12" s="34" customFormat="1" ht="18" x14ac:dyDescent="0.25">
      <c r="A1011" s="42">
        <v>40553</v>
      </c>
      <c r="B1011" s="43" t="s">
        <v>827</v>
      </c>
      <c r="C1011" s="44" t="s">
        <v>824</v>
      </c>
      <c r="D1011" s="45" t="s">
        <v>96</v>
      </c>
      <c r="E1011" s="46">
        <v>2221</v>
      </c>
      <c r="F1011" s="47">
        <v>58000</v>
      </c>
      <c r="G1011" s="48">
        <v>40553</v>
      </c>
      <c r="H1011" s="49">
        <f>IF(F1011&gt;0,0,"")</f>
        <v>0</v>
      </c>
      <c r="I1011" s="50">
        <v>58000</v>
      </c>
      <c r="J1011" s="50" t="str">
        <f>IF(I1011&gt;0,"ATRASADO","")</f>
        <v>ATRASADO</v>
      </c>
      <c r="K1011" s="33"/>
      <c r="L1011" s="33"/>
    </row>
    <row r="1012" spans="1:12" s="34" customFormat="1" ht="18" x14ac:dyDescent="0.25">
      <c r="A1012" s="42"/>
      <c r="B1012" s="43"/>
      <c r="C1012" s="44"/>
      <c r="D1012" s="45"/>
      <c r="E1012" s="46"/>
      <c r="F1012" s="47"/>
      <c r="G1012" s="48"/>
      <c r="H1012" s="49"/>
      <c r="I1012" s="50"/>
      <c r="J1012" s="50"/>
      <c r="K1012" s="33"/>
      <c r="L1012" s="33"/>
    </row>
    <row r="1013" spans="1:12" s="34" customFormat="1" ht="18" x14ac:dyDescent="0.25">
      <c r="A1013" s="42">
        <v>39989</v>
      </c>
      <c r="B1013" s="43" t="s">
        <v>828</v>
      </c>
      <c r="C1013" s="44" t="s">
        <v>829</v>
      </c>
      <c r="D1013" s="45" t="s">
        <v>99</v>
      </c>
      <c r="E1013" s="46">
        <v>2251</v>
      </c>
      <c r="F1013" s="47">
        <v>20000</v>
      </c>
      <c r="G1013" s="48">
        <v>39989</v>
      </c>
      <c r="H1013" s="49">
        <f>IF(F1013&gt;0,0,"")</f>
        <v>0</v>
      </c>
      <c r="I1013" s="50">
        <v>20000</v>
      </c>
      <c r="J1013" s="50" t="str">
        <f>IF(I1013&gt;0,"ATRASADO","")</f>
        <v>ATRASADO</v>
      </c>
      <c r="K1013" s="33"/>
      <c r="L1013" s="33"/>
    </row>
    <row r="1014" spans="1:12" s="34" customFormat="1" ht="18" x14ac:dyDescent="0.25">
      <c r="A1014" s="42">
        <v>40755</v>
      </c>
      <c r="B1014" s="43" t="s">
        <v>830</v>
      </c>
      <c r="C1014" s="44" t="s">
        <v>829</v>
      </c>
      <c r="D1014" s="45" t="s">
        <v>99</v>
      </c>
      <c r="E1014" s="46">
        <v>2251</v>
      </c>
      <c r="F1014" s="47">
        <v>66000</v>
      </c>
      <c r="G1014" s="48">
        <v>40755</v>
      </c>
      <c r="H1014" s="49">
        <f>IF(F1014&gt;0,0,"")</f>
        <v>0</v>
      </c>
      <c r="I1014" s="50">
        <v>66000</v>
      </c>
      <c r="J1014" s="50" t="str">
        <f>IF(I1014&gt;0,"ATRASADO","")</f>
        <v>ATRASADO</v>
      </c>
      <c r="K1014" s="33"/>
      <c r="L1014" s="33"/>
    </row>
    <row r="1015" spans="1:12" s="34" customFormat="1" ht="18" x14ac:dyDescent="0.25">
      <c r="A1015" s="42"/>
      <c r="B1015" s="43"/>
      <c r="C1015" s="44"/>
      <c r="D1015" s="45"/>
      <c r="E1015" s="46"/>
      <c r="F1015" s="47"/>
      <c r="G1015" s="48"/>
      <c r="H1015" s="49"/>
      <c r="I1015" s="50"/>
      <c r="J1015" s="50"/>
      <c r="K1015" s="33"/>
      <c r="L1015" s="33"/>
    </row>
    <row r="1016" spans="1:12" s="34" customFormat="1" ht="18" x14ac:dyDescent="0.25">
      <c r="A1016" s="42">
        <v>40387</v>
      </c>
      <c r="B1016" s="43" t="s">
        <v>831</v>
      </c>
      <c r="C1016" s="44" t="s">
        <v>832</v>
      </c>
      <c r="D1016" s="45" t="s">
        <v>626</v>
      </c>
      <c r="E1016" s="46">
        <v>2355</v>
      </c>
      <c r="F1016" s="47">
        <v>192125.2</v>
      </c>
      <c r="G1016" s="48">
        <v>40387</v>
      </c>
      <c r="H1016" s="49">
        <f>IF(F1016&gt;0,0,"")</f>
        <v>0</v>
      </c>
      <c r="I1016" s="50">
        <v>192125.2</v>
      </c>
      <c r="J1016" s="50" t="str">
        <f>IF(I1016&gt;0,"ATRASADO","")</f>
        <v>ATRASADO</v>
      </c>
      <c r="K1016" s="33"/>
      <c r="L1016" s="33"/>
    </row>
    <row r="1017" spans="1:12" s="34" customFormat="1" ht="18" x14ac:dyDescent="0.25">
      <c r="A1017" s="42"/>
      <c r="B1017" s="43"/>
      <c r="C1017" s="44"/>
      <c r="D1017" s="45"/>
      <c r="E1017" s="46"/>
      <c r="F1017" s="47"/>
      <c r="G1017" s="48"/>
      <c r="H1017" s="49"/>
      <c r="I1017" s="50"/>
      <c r="J1017" s="50"/>
      <c r="K1017" s="33"/>
      <c r="L1017" s="33"/>
    </row>
    <row r="1018" spans="1:12" s="34" customFormat="1" ht="26.25" x14ac:dyDescent="0.25">
      <c r="A1018" s="42">
        <v>42576</v>
      </c>
      <c r="B1018" s="43">
        <v>1500000362</v>
      </c>
      <c r="C1018" s="44" t="s">
        <v>833</v>
      </c>
      <c r="D1018" s="45" t="s">
        <v>834</v>
      </c>
      <c r="E1018" s="46">
        <v>2272</v>
      </c>
      <c r="F1018" s="47">
        <v>19824</v>
      </c>
      <c r="G1018" s="48">
        <v>42576</v>
      </c>
      <c r="H1018" s="49">
        <f>IF(F1018&gt;0,0,"")</f>
        <v>0</v>
      </c>
      <c r="I1018" s="50">
        <v>19824</v>
      </c>
      <c r="J1018" s="50" t="str">
        <f>IF(I1018&gt;0,"ATRASADO","")</f>
        <v>ATRASADO</v>
      </c>
      <c r="K1018" s="33"/>
      <c r="L1018" s="33"/>
    </row>
    <row r="1019" spans="1:12" s="34" customFormat="1" ht="18" x14ac:dyDescent="0.25">
      <c r="A1019" s="42"/>
      <c r="B1019" s="43"/>
      <c r="C1019" s="44"/>
      <c r="D1019" s="45"/>
      <c r="E1019" s="46"/>
      <c r="F1019" s="47"/>
      <c r="G1019" s="48"/>
      <c r="H1019" s="49"/>
      <c r="I1019" s="50"/>
      <c r="J1019" s="50"/>
      <c r="K1019" s="33"/>
      <c r="L1019" s="33"/>
    </row>
    <row r="1020" spans="1:12" s="34" customFormat="1" ht="18" x14ac:dyDescent="0.25">
      <c r="A1020" s="42">
        <v>42879</v>
      </c>
      <c r="B1020" s="43">
        <v>1500000017</v>
      </c>
      <c r="C1020" s="44" t="s">
        <v>835</v>
      </c>
      <c r="D1020" s="45" t="s">
        <v>380</v>
      </c>
      <c r="E1020" s="46">
        <v>2371</v>
      </c>
      <c r="F1020" s="47">
        <v>14671.89</v>
      </c>
      <c r="G1020" s="48">
        <v>42879</v>
      </c>
      <c r="H1020" s="49">
        <f>IF(F1020&gt;0,0,"")</f>
        <v>0</v>
      </c>
      <c r="I1020" s="50">
        <v>14671.89</v>
      </c>
      <c r="J1020" s="50" t="str">
        <f>IF(I1020&gt;0,"ATRASADO","")</f>
        <v>ATRASADO</v>
      </c>
      <c r="K1020" s="33"/>
      <c r="L1020" s="33"/>
    </row>
    <row r="1021" spans="1:12" s="34" customFormat="1" ht="18" x14ac:dyDescent="0.25">
      <c r="A1021" s="42">
        <v>42888</v>
      </c>
      <c r="B1021" s="43">
        <v>1500000018</v>
      </c>
      <c r="C1021" s="44" t="s">
        <v>835</v>
      </c>
      <c r="D1021" s="45" t="s">
        <v>380</v>
      </c>
      <c r="E1021" s="46">
        <v>2371</v>
      </c>
      <c r="F1021" s="47">
        <v>73000</v>
      </c>
      <c r="G1021" s="48">
        <v>42888</v>
      </c>
      <c r="H1021" s="49">
        <f>IF(F1021&gt;0,0,"")</f>
        <v>0</v>
      </c>
      <c r="I1021" s="50">
        <v>73000</v>
      </c>
      <c r="J1021" s="50" t="str">
        <f>IF(I1021&gt;0,"ATRASADO","")</f>
        <v>ATRASADO</v>
      </c>
      <c r="K1021" s="33"/>
      <c r="L1021" s="33"/>
    </row>
    <row r="1022" spans="1:12" s="34" customFormat="1" ht="18" x14ac:dyDescent="0.25">
      <c r="A1022" s="42">
        <v>42899</v>
      </c>
      <c r="B1022" s="43">
        <v>1500000019</v>
      </c>
      <c r="C1022" s="44" t="s">
        <v>835</v>
      </c>
      <c r="D1022" s="45" t="s">
        <v>380</v>
      </c>
      <c r="E1022" s="46">
        <v>2371</v>
      </c>
      <c r="F1022" s="47">
        <v>70250</v>
      </c>
      <c r="G1022" s="48">
        <v>42899</v>
      </c>
      <c r="H1022" s="49">
        <f>IF(F1022&gt;0,0,"")</f>
        <v>0</v>
      </c>
      <c r="I1022" s="50">
        <v>70250</v>
      </c>
      <c r="J1022" s="50" t="str">
        <f>IF(I1022&gt;0,"ATRASADO","")</f>
        <v>ATRASADO</v>
      </c>
      <c r="K1022" s="33"/>
      <c r="L1022" s="33"/>
    </row>
    <row r="1023" spans="1:12" s="34" customFormat="1" ht="18" x14ac:dyDescent="0.25">
      <c r="A1023" s="42"/>
      <c r="B1023" s="43"/>
      <c r="C1023" s="44"/>
      <c r="D1023" s="45"/>
      <c r="E1023" s="46"/>
      <c r="F1023" s="47"/>
      <c r="G1023" s="48"/>
      <c r="H1023" s="49"/>
      <c r="I1023" s="50"/>
      <c r="J1023" s="50"/>
      <c r="K1023" s="33"/>
      <c r="L1023" s="33"/>
    </row>
    <row r="1024" spans="1:12" s="34" customFormat="1" ht="18" x14ac:dyDescent="0.25">
      <c r="A1024" s="42">
        <v>46126</v>
      </c>
      <c r="B1024" s="43" t="s">
        <v>1363</v>
      </c>
      <c r="C1024" s="44" t="s">
        <v>836</v>
      </c>
      <c r="D1024" s="45" t="s">
        <v>837</v>
      </c>
      <c r="E1024" s="46">
        <v>2292</v>
      </c>
      <c r="F1024" s="47">
        <v>352731.5</v>
      </c>
      <c r="G1024" s="48">
        <v>46126</v>
      </c>
      <c r="H1024" s="49">
        <v>0</v>
      </c>
      <c r="I1024" s="50">
        <v>352731.5</v>
      </c>
      <c r="J1024" s="50" t="s">
        <v>25</v>
      </c>
      <c r="K1024" s="33"/>
      <c r="L1024" s="33"/>
    </row>
    <row r="1025" spans="1:12" s="34" customFormat="1" ht="18" x14ac:dyDescent="0.25">
      <c r="A1025" s="42">
        <v>46133</v>
      </c>
      <c r="B1025" s="43" t="s">
        <v>1364</v>
      </c>
      <c r="C1025" s="44" t="s">
        <v>836</v>
      </c>
      <c r="D1025" s="45" t="s">
        <v>837</v>
      </c>
      <c r="E1025" s="46">
        <v>2292</v>
      </c>
      <c r="F1025" s="47">
        <v>267771.5</v>
      </c>
      <c r="G1025" s="48">
        <v>37367</v>
      </c>
      <c r="H1025" s="49">
        <v>0</v>
      </c>
      <c r="I1025" s="50">
        <v>267771.5</v>
      </c>
      <c r="J1025" s="50" t="s">
        <v>25</v>
      </c>
      <c r="K1025" s="33"/>
      <c r="L1025" s="33"/>
    </row>
    <row r="1026" spans="1:12" s="34" customFormat="1" ht="18" x14ac:dyDescent="0.25">
      <c r="A1026" s="42"/>
      <c r="B1026" s="43"/>
      <c r="C1026" s="44"/>
      <c r="D1026" s="45"/>
      <c r="E1026" s="46"/>
      <c r="F1026" s="47"/>
      <c r="G1026" s="48"/>
      <c r="H1026" s="49"/>
      <c r="I1026" s="50"/>
      <c r="J1026" s="50"/>
      <c r="K1026" s="33"/>
      <c r="L1026" s="33"/>
    </row>
    <row r="1027" spans="1:12" s="34" customFormat="1" ht="18" x14ac:dyDescent="0.25">
      <c r="A1027" s="42">
        <v>42597</v>
      </c>
      <c r="B1027" s="43" t="s">
        <v>838</v>
      </c>
      <c r="C1027" s="44" t="s">
        <v>839</v>
      </c>
      <c r="D1027" s="45" t="s">
        <v>172</v>
      </c>
      <c r="E1027" s="46">
        <v>2251</v>
      </c>
      <c r="F1027" s="47">
        <v>14278</v>
      </c>
      <c r="G1027" s="48">
        <v>42597</v>
      </c>
      <c r="H1027" s="49">
        <f>IF(F1027&gt;0,0,"")</f>
        <v>0</v>
      </c>
      <c r="I1027" s="50">
        <v>14278</v>
      </c>
      <c r="J1027" s="50" t="str">
        <f>IF(I1027&gt;0,"ATRASADO","")</f>
        <v>ATRASADO</v>
      </c>
      <c r="K1027" s="33"/>
      <c r="L1027" s="33"/>
    </row>
    <row r="1028" spans="1:12" s="34" customFormat="1" ht="18" x14ac:dyDescent="0.25">
      <c r="A1028" s="42">
        <v>42628</v>
      </c>
      <c r="B1028" s="43" t="s">
        <v>840</v>
      </c>
      <c r="C1028" s="44" t="s">
        <v>839</v>
      </c>
      <c r="D1028" s="45" t="s">
        <v>172</v>
      </c>
      <c r="E1028" s="46">
        <v>2251</v>
      </c>
      <c r="F1028" s="47">
        <v>14278</v>
      </c>
      <c r="G1028" s="48">
        <v>42628</v>
      </c>
      <c r="H1028" s="49">
        <f>IF(F1028&gt;0,0,"")</f>
        <v>0</v>
      </c>
      <c r="I1028" s="50">
        <v>14278</v>
      </c>
      <c r="J1028" s="50" t="str">
        <f>IF(I1028&gt;0,"ATRASADO","")</f>
        <v>ATRASADO</v>
      </c>
      <c r="K1028" s="33"/>
      <c r="L1028" s="33"/>
    </row>
    <row r="1029" spans="1:12" s="34" customFormat="1" ht="18" x14ac:dyDescent="0.25">
      <c r="A1029" s="42"/>
      <c r="B1029" s="43"/>
      <c r="C1029" s="44"/>
      <c r="D1029" s="45"/>
      <c r="E1029" s="46"/>
      <c r="F1029" s="47"/>
      <c r="G1029" s="48"/>
      <c r="H1029" s="49"/>
      <c r="I1029" s="50"/>
      <c r="J1029" s="50"/>
      <c r="K1029" s="33"/>
      <c r="L1029" s="33"/>
    </row>
    <row r="1030" spans="1:12" s="34" customFormat="1" ht="18" x14ac:dyDescent="0.25">
      <c r="A1030" s="42">
        <v>46101</v>
      </c>
      <c r="B1030" s="43" t="s">
        <v>1365</v>
      </c>
      <c r="C1030" s="44" t="s">
        <v>841</v>
      </c>
      <c r="D1030" s="45" t="s">
        <v>96</v>
      </c>
      <c r="E1030" s="46">
        <v>2222</v>
      </c>
      <c r="F1030" s="47">
        <v>362968</v>
      </c>
      <c r="G1030" s="48">
        <v>46101</v>
      </c>
      <c r="H1030" s="49">
        <v>0</v>
      </c>
      <c r="I1030" s="50">
        <v>362968</v>
      </c>
      <c r="J1030" s="50" t="s">
        <v>25</v>
      </c>
      <c r="K1030" s="33"/>
      <c r="L1030" s="33"/>
    </row>
    <row r="1031" spans="1:12" s="34" customFormat="1" ht="18" x14ac:dyDescent="0.25">
      <c r="A1031" s="42"/>
      <c r="B1031" s="43"/>
      <c r="C1031" s="44"/>
      <c r="D1031" s="45"/>
      <c r="E1031" s="46"/>
      <c r="F1031" s="47"/>
      <c r="G1031" s="48"/>
      <c r="H1031" s="49"/>
      <c r="I1031" s="50"/>
      <c r="J1031" s="50"/>
      <c r="K1031" s="33"/>
      <c r="L1031" s="33"/>
    </row>
    <row r="1032" spans="1:12" s="34" customFormat="1" ht="18" x14ac:dyDescent="0.25">
      <c r="A1032" s="42">
        <v>41444</v>
      </c>
      <c r="B1032" s="43">
        <v>1500008718</v>
      </c>
      <c r="C1032" s="44" t="s">
        <v>842</v>
      </c>
      <c r="D1032" s="45" t="s">
        <v>843</v>
      </c>
      <c r="E1032" s="46">
        <v>2131</v>
      </c>
      <c r="F1032" s="47">
        <v>69305</v>
      </c>
      <c r="G1032" s="48">
        <v>41444</v>
      </c>
      <c r="H1032" s="49">
        <f>IF(F1032&gt;0,0,"")</f>
        <v>0</v>
      </c>
      <c r="I1032" s="50">
        <v>69305</v>
      </c>
      <c r="J1032" s="50" t="str">
        <f>IF(I1032&gt;0,"ATRASADO","")</f>
        <v>ATRASADO</v>
      </c>
      <c r="K1032" s="33"/>
      <c r="L1032" s="33"/>
    </row>
    <row r="1033" spans="1:12" s="34" customFormat="1" ht="18" x14ac:dyDescent="0.25">
      <c r="A1033" s="42"/>
      <c r="B1033" s="43"/>
      <c r="C1033" s="44"/>
      <c r="D1033" s="45"/>
      <c r="E1033" s="46"/>
      <c r="F1033" s="47"/>
      <c r="G1033" s="48"/>
      <c r="H1033" s="49"/>
      <c r="I1033" s="50"/>
      <c r="J1033" s="50"/>
      <c r="K1033" s="33"/>
      <c r="L1033" s="33"/>
    </row>
    <row r="1034" spans="1:12" s="34" customFormat="1" ht="18" x14ac:dyDescent="0.25">
      <c r="A1034" s="42">
        <v>40599</v>
      </c>
      <c r="B1034" s="43" t="s">
        <v>844</v>
      </c>
      <c r="C1034" s="44" t="s">
        <v>845</v>
      </c>
      <c r="D1034" s="45" t="s">
        <v>172</v>
      </c>
      <c r="E1034" s="46">
        <v>2251</v>
      </c>
      <c r="F1034" s="47">
        <v>100000</v>
      </c>
      <c r="G1034" s="48">
        <v>40599</v>
      </c>
      <c r="H1034" s="49">
        <f t="shared" ref="H1034:H1065" si="69">IF(F1034&gt;0,0,"")</f>
        <v>0</v>
      </c>
      <c r="I1034" s="50">
        <v>100000</v>
      </c>
      <c r="J1034" s="50" t="str">
        <f t="shared" ref="J1034:J1089" si="70">IF(I1034&gt;0,"ATRASADO","")</f>
        <v>ATRASADO</v>
      </c>
      <c r="K1034" s="33"/>
      <c r="L1034" s="33"/>
    </row>
    <row r="1035" spans="1:12" s="34" customFormat="1" ht="18" x14ac:dyDescent="0.25">
      <c r="A1035" s="42">
        <v>40726</v>
      </c>
      <c r="B1035" s="43" t="s">
        <v>846</v>
      </c>
      <c r="C1035" s="44" t="s">
        <v>845</v>
      </c>
      <c r="D1035" s="45" t="s">
        <v>172</v>
      </c>
      <c r="E1035" s="46">
        <v>2251</v>
      </c>
      <c r="F1035" s="47">
        <v>100000</v>
      </c>
      <c r="G1035" s="48">
        <v>40726</v>
      </c>
      <c r="H1035" s="49">
        <f t="shared" si="69"/>
        <v>0</v>
      </c>
      <c r="I1035" s="50">
        <v>100000</v>
      </c>
      <c r="J1035" s="50" t="str">
        <f t="shared" si="70"/>
        <v>ATRASADO</v>
      </c>
      <c r="K1035" s="33"/>
      <c r="L1035" s="33"/>
    </row>
    <row r="1036" spans="1:12" s="34" customFormat="1" ht="18" x14ac:dyDescent="0.25">
      <c r="A1036" s="42">
        <v>40726</v>
      </c>
      <c r="B1036" s="43" t="s">
        <v>847</v>
      </c>
      <c r="C1036" s="44" t="s">
        <v>845</v>
      </c>
      <c r="D1036" s="45" t="s">
        <v>172</v>
      </c>
      <c r="E1036" s="46">
        <v>2251</v>
      </c>
      <c r="F1036" s="47">
        <v>100000</v>
      </c>
      <c r="G1036" s="48">
        <v>40726</v>
      </c>
      <c r="H1036" s="49">
        <f t="shared" si="69"/>
        <v>0</v>
      </c>
      <c r="I1036" s="50">
        <v>100000</v>
      </c>
      <c r="J1036" s="50" t="str">
        <f t="shared" si="70"/>
        <v>ATRASADO</v>
      </c>
      <c r="K1036" s="33"/>
      <c r="L1036" s="33"/>
    </row>
    <row r="1037" spans="1:12" s="34" customFormat="1" ht="18" x14ac:dyDescent="0.25">
      <c r="A1037" s="42">
        <v>40788</v>
      </c>
      <c r="B1037" s="43" t="s">
        <v>848</v>
      </c>
      <c r="C1037" s="44" t="s">
        <v>845</v>
      </c>
      <c r="D1037" s="45" t="s">
        <v>172</v>
      </c>
      <c r="E1037" s="46">
        <v>2251</v>
      </c>
      <c r="F1037" s="47">
        <v>100000</v>
      </c>
      <c r="G1037" s="48">
        <v>40788</v>
      </c>
      <c r="H1037" s="49">
        <f t="shared" si="69"/>
        <v>0</v>
      </c>
      <c r="I1037" s="50">
        <v>100000</v>
      </c>
      <c r="J1037" s="50" t="str">
        <f t="shared" si="70"/>
        <v>ATRASADO</v>
      </c>
      <c r="K1037" s="33"/>
      <c r="L1037" s="33"/>
    </row>
    <row r="1038" spans="1:12" s="34" customFormat="1" ht="18" x14ac:dyDescent="0.25">
      <c r="A1038" s="42">
        <v>40847</v>
      </c>
      <c r="B1038" s="43" t="s">
        <v>849</v>
      </c>
      <c r="C1038" s="44" t="s">
        <v>845</v>
      </c>
      <c r="D1038" s="45" t="s">
        <v>172</v>
      </c>
      <c r="E1038" s="46">
        <v>2251</v>
      </c>
      <c r="F1038" s="47">
        <v>100000</v>
      </c>
      <c r="G1038" s="48">
        <v>40847</v>
      </c>
      <c r="H1038" s="49">
        <f t="shared" si="69"/>
        <v>0</v>
      </c>
      <c r="I1038" s="50">
        <v>100000</v>
      </c>
      <c r="J1038" s="50" t="str">
        <f t="shared" si="70"/>
        <v>ATRASADO</v>
      </c>
      <c r="K1038" s="33"/>
      <c r="L1038" s="33"/>
    </row>
    <row r="1039" spans="1:12" s="34" customFormat="1" ht="18" x14ac:dyDescent="0.25">
      <c r="A1039" s="42">
        <v>40849</v>
      </c>
      <c r="B1039" s="43" t="s">
        <v>850</v>
      </c>
      <c r="C1039" s="44" t="s">
        <v>845</v>
      </c>
      <c r="D1039" s="45" t="s">
        <v>172</v>
      </c>
      <c r="E1039" s="46">
        <v>2251</v>
      </c>
      <c r="F1039" s="47">
        <v>100000</v>
      </c>
      <c r="G1039" s="48">
        <v>40849</v>
      </c>
      <c r="H1039" s="49">
        <f t="shared" si="69"/>
        <v>0</v>
      </c>
      <c r="I1039" s="50">
        <v>100000</v>
      </c>
      <c r="J1039" s="50" t="str">
        <f t="shared" si="70"/>
        <v>ATRASADO</v>
      </c>
      <c r="K1039" s="33"/>
      <c r="L1039" s="33"/>
    </row>
    <row r="1040" spans="1:12" s="34" customFormat="1" ht="18" x14ac:dyDescent="0.25">
      <c r="A1040" s="42">
        <v>41060</v>
      </c>
      <c r="B1040" s="43" t="s">
        <v>851</v>
      </c>
      <c r="C1040" s="44" t="s">
        <v>845</v>
      </c>
      <c r="D1040" s="45" t="s">
        <v>172</v>
      </c>
      <c r="E1040" s="46">
        <v>2251</v>
      </c>
      <c r="F1040" s="47">
        <v>100000</v>
      </c>
      <c r="G1040" s="48">
        <v>41060</v>
      </c>
      <c r="H1040" s="49">
        <f t="shared" si="69"/>
        <v>0</v>
      </c>
      <c r="I1040" s="50">
        <v>100000</v>
      </c>
      <c r="J1040" s="50" t="str">
        <f t="shared" si="70"/>
        <v>ATRASADO</v>
      </c>
      <c r="K1040" s="33"/>
      <c r="L1040" s="33"/>
    </row>
    <row r="1041" spans="1:12" s="34" customFormat="1" ht="18" x14ac:dyDescent="0.25">
      <c r="A1041" s="42">
        <v>41182</v>
      </c>
      <c r="B1041" s="43" t="s">
        <v>852</v>
      </c>
      <c r="C1041" s="44" t="s">
        <v>845</v>
      </c>
      <c r="D1041" s="45" t="s">
        <v>172</v>
      </c>
      <c r="E1041" s="46">
        <v>2251</v>
      </c>
      <c r="F1041" s="47">
        <v>100000</v>
      </c>
      <c r="G1041" s="48">
        <v>41182</v>
      </c>
      <c r="H1041" s="49">
        <f t="shared" si="69"/>
        <v>0</v>
      </c>
      <c r="I1041" s="50">
        <v>100000</v>
      </c>
      <c r="J1041" s="50" t="str">
        <f t="shared" si="70"/>
        <v>ATRASADO</v>
      </c>
      <c r="K1041" s="33"/>
      <c r="L1041" s="33"/>
    </row>
    <row r="1042" spans="1:12" s="34" customFormat="1" ht="18" x14ac:dyDescent="0.25">
      <c r="A1042" s="42">
        <v>41213</v>
      </c>
      <c r="B1042" s="43" t="s">
        <v>439</v>
      </c>
      <c r="C1042" s="44" t="s">
        <v>845</v>
      </c>
      <c r="D1042" s="45" t="s">
        <v>172</v>
      </c>
      <c r="E1042" s="46">
        <v>2251</v>
      </c>
      <c r="F1042" s="47">
        <v>100000</v>
      </c>
      <c r="G1042" s="48">
        <v>41213</v>
      </c>
      <c r="H1042" s="49">
        <f t="shared" si="69"/>
        <v>0</v>
      </c>
      <c r="I1042" s="50">
        <v>100000</v>
      </c>
      <c r="J1042" s="50" t="str">
        <f t="shared" si="70"/>
        <v>ATRASADO</v>
      </c>
      <c r="K1042" s="33"/>
      <c r="L1042" s="33"/>
    </row>
    <row r="1043" spans="1:12" s="34" customFormat="1" ht="18" x14ac:dyDescent="0.25">
      <c r="A1043" s="42" t="s">
        <v>853</v>
      </c>
      <c r="B1043" s="43" t="s">
        <v>440</v>
      </c>
      <c r="C1043" s="44" t="s">
        <v>845</v>
      </c>
      <c r="D1043" s="45" t="s">
        <v>172</v>
      </c>
      <c r="E1043" s="46">
        <v>2251</v>
      </c>
      <c r="F1043" s="47">
        <v>100000</v>
      </c>
      <c r="G1043" s="48">
        <v>41243</v>
      </c>
      <c r="H1043" s="49">
        <f t="shared" si="69"/>
        <v>0</v>
      </c>
      <c r="I1043" s="50">
        <v>100000</v>
      </c>
      <c r="J1043" s="50" t="str">
        <f t="shared" si="70"/>
        <v>ATRASADO</v>
      </c>
      <c r="K1043" s="33"/>
      <c r="L1043" s="33"/>
    </row>
    <row r="1044" spans="1:12" s="34" customFormat="1" ht="18" x14ac:dyDescent="0.25">
      <c r="A1044" s="42" t="s">
        <v>854</v>
      </c>
      <c r="B1044" s="43" t="s">
        <v>441</v>
      </c>
      <c r="C1044" s="44" t="s">
        <v>845</v>
      </c>
      <c r="D1044" s="45" t="s">
        <v>172</v>
      </c>
      <c r="E1044" s="46">
        <v>2251</v>
      </c>
      <c r="F1044" s="47">
        <v>100000</v>
      </c>
      <c r="G1044" s="48">
        <v>41274</v>
      </c>
      <c r="H1044" s="49">
        <f t="shared" si="69"/>
        <v>0</v>
      </c>
      <c r="I1044" s="50">
        <v>100000</v>
      </c>
      <c r="J1044" s="50" t="str">
        <f t="shared" si="70"/>
        <v>ATRASADO</v>
      </c>
      <c r="K1044" s="33"/>
      <c r="L1044" s="33"/>
    </row>
    <row r="1045" spans="1:12" s="34" customFormat="1" ht="18" x14ac:dyDescent="0.25">
      <c r="A1045" s="42">
        <v>41333</v>
      </c>
      <c r="B1045" s="43" t="s">
        <v>442</v>
      </c>
      <c r="C1045" s="44" t="s">
        <v>845</v>
      </c>
      <c r="D1045" s="45" t="s">
        <v>172</v>
      </c>
      <c r="E1045" s="46">
        <v>2251</v>
      </c>
      <c r="F1045" s="47">
        <v>100000</v>
      </c>
      <c r="G1045" s="48">
        <v>41333</v>
      </c>
      <c r="H1045" s="49">
        <f t="shared" si="69"/>
        <v>0</v>
      </c>
      <c r="I1045" s="50">
        <v>100000</v>
      </c>
      <c r="J1045" s="50" t="str">
        <f t="shared" si="70"/>
        <v>ATRASADO</v>
      </c>
      <c r="K1045" s="33"/>
      <c r="L1045" s="33"/>
    </row>
    <row r="1046" spans="1:12" s="34" customFormat="1" ht="18" x14ac:dyDescent="0.25">
      <c r="A1046" s="42">
        <v>41333</v>
      </c>
      <c r="B1046" s="43" t="s">
        <v>443</v>
      </c>
      <c r="C1046" s="44" t="s">
        <v>845</v>
      </c>
      <c r="D1046" s="45" t="s">
        <v>172</v>
      </c>
      <c r="E1046" s="46">
        <v>2251</v>
      </c>
      <c r="F1046" s="47">
        <v>100000</v>
      </c>
      <c r="G1046" s="48">
        <v>41333</v>
      </c>
      <c r="H1046" s="49">
        <f t="shared" si="69"/>
        <v>0</v>
      </c>
      <c r="I1046" s="50">
        <v>100000</v>
      </c>
      <c r="J1046" s="50" t="str">
        <f t="shared" si="70"/>
        <v>ATRASADO</v>
      </c>
      <c r="K1046" s="33"/>
      <c r="L1046" s="33"/>
    </row>
    <row r="1047" spans="1:12" s="34" customFormat="1" ht="18" x14ac:dyDescent="0.25">
      <c r="A1047" s="42">
        <v>41364</v>
      </c>
      <c r="B1047" s="43" t="s">
        <v>444</v>
      </c>
      <c r="C1047" s="44" t="s">
        <v>845</v>
      </c>
      <c r="D1047" s="45" t="s">
        <v>172</v>
      </c>
      <c r="E1047" s="46">
        <v>2251</v>
      </c>
      <c r="F1047" s="47">
        <v>100000</v>
      </c>
      <c r="G1047" s="48">
        <v>41364</v>
      </c>
      <c r="H1047" s="49">
        <f t="shared" si="69"/>
        <v>0</v>
      </c>
      <c r="I1047" s="50">
        <v>100000</v>
      </c>
      <c r="J1047" s="50" t="str">
        <f t="shared" si="70"/>
        <v>ATRASADO</v>
      </c>
      <c r="K1047" s="33"/>
      <c r="L1047" s="33"/>
    </row>
    <row r="1048" spans="1:12" s="34" customFormat="1" ht="18" x14ac:dyDescent="0.25">
      <c r="A1048" s="42">
        <v>41394</v>
      </c>
      <c r="B1048" s="43" t="s">
        <v>445</v>
      </c>
      <c r="C1048" s="44" t="s">
        <v>845</v>
      </c>
      <c r="D1048" s="45" t="s">
        <v>172</v>
      </c>
      <c r="E1048" s="46">
        <v>2251</v>
      </c>
      <c r="F1048" s="47">
        <v>100000</v>
      </c>
      <c r="G1048" s="48">
        <v>41394</v>
      </c>
      <c r="H1048" s="49">
        <f t="shared" si="69"/>
        <v>0</v>
      </c>
      <c r="I1048" s="50">
        <v>100000</v>
      </c>
      <c r="J1048" s="50" t="str">
        <f t="shared" si="70"/>
        <v>ATRASADO</v>
      </c>
      <c r="K1048" s="33"/>
      <c r="L1048" s="33"/>
    </row>
    <row r="1049" spans="1:12" s="34" customFormat="1" ht="18" x14ac:dyDescent="0.25">
      <c r="A1049" s="42">
        <v>41425</v>
      </c>
      <c r="B1049" s="43" t="s">
        <v>446</v>
      </c>
      <c r="C1049" s="44" t="s">
        <v>845</v>
      </c>
      <c r="D1049" s="45" t="s">
        <v>172</v>
      </c>
      <c r="E1049" s="46">
        <v>2251</v>
      </c>
      <c r="F1049" s="47">
        <v>100000</v>
      </c>
      <c r="G1049" s="48">
        <v>41425</v>
      </c>
      <c r="H1049" s="49">
        <f t="shared" si="69"/>
        <v>0</v>
      </c>
      <c r="I1049" s="50">
        <v>100000</v>
      </c>
      <c r="J1049" s="50" t="str">
        <f t="shared" si="70"/>
        <v>ATRASADO</v>
      </c>
      <c r="K1049" s="33"/>
      <c r="L1049" s="33"/>
    </row>
    <row r="1050" spans="1:12" s="34" customFormat="1" ht="18" x14ac:dyDescent="0.25">
      <c r="A1050" s="42">
        <v>41455</v>
      </c>
      <c r="B1050" s="43" t="s">
        <v>447</v>
      </c>
      <c r="C1050" s="44" t="s">
        <v>845</v>
      </c>
      <c r="D1050" s="45" t="s">
        <v>172</v>
      </c>
      <c r="E1050" s="46">
        <v>2251</v>
      </c>
      <c r="F1050" s="47">
        <v>100000</v>
      </c>
      <c r="G1050" s="48">
        <v>41455</v>
      </c>
      <c r="H1050" s="49">
        <f t="shared" si="69"/>
        <v>0</v>
      </c>
      <c r="I1050" s="50">
        <v>100000</v>
      </c>
      <c r="J1050" s="50" t="str">
        <f t="shared" si="70"/>
        <v>ATRASADO</v>
      </c>
      <c r="K1050" s="33"/>
      <c r="L1050" s="33"/>
    </row>
    <row r="1051" spans="1:12" s="34" customFormat="1" ht="18" x14ac:dyDescent="0.25">
      <c r="A1051" s="42">
        <v>41485</v>
      </c>
      <c r="B1051" s="43" t="s">
        <v>448</v>
      </c>
      <c r="C1051" s="44" t="s">
        <v>845</v>
      </c>
      <c r="D1051" s="45" t="s">
        <v>172</v>
      </c>
      <c r="E1051" s="46">
        <v>2251</v>
      </c>
      <c r="F1051" s="47">
        <v>100000</v>
      </c>
      <c r="G1051" s="48">
        <v>41485</v>
      </c>
      <c r="H1051" s="49">
        <f t="shared" si="69"/>
        <v>0</v>
      </c>
      <c r="I1051" s="50">
        <v>100000</v>
      </c>
      <c r="J1051" s="50" t="str">
        <f t="shared" si="70"/>
        <v>ATRASADO</v>
      </c>
      <c r="K1051" s="33"/>
      <c r="L1051" s="33"/>
    </row>
    <row r="1052" spans="1:12" s="34" customFormat="1" ht="18" x14ac:dyDescent="0.25">
      <c r="A1052" s="42">
        <v>41501</v>
      </c>
      <c r="B1052" s="43" t="s">
        <v>449</v>
      </c>
      <c r="C1052" s="44" t="s">
        <v>845</v>
      </c>
      <c r="D1052" s="45" t="s">
        <v>172</v>
      </c>
      <c r="E1052" s="46">
        <v>2251</v>
      </c>
      <c r="F1052" s="47">
        <v>100000</v>
      </c>
      <c r="G1052" s="48">
        <v>41501</v>
      </c>
      <c r="H1052" s="49">
        <f t="shared" si="69"/>
        <v>0</v>
      </c>
      <c r="I1052" s="50">
        <v>100000</v>
      </c>
      <c r="J1052" s="50" t="str">
        <f t="shared" si="70"/>
        <v>ATRASADO</v>
      </c>
      <c r="K1052" s="33"/>
      <c r="L1052" s="33"/>
    </row>
    <row r="1053" spans="1:12" s="34" customFormat="1" ht="18" x14ac:dyDescent="0.25">
      <c r="A1053" s="42">
        <v>41547</v>
      </c>
      <c r="B1053" s="43" t="s">
        <v>450</v>
      </c>
      <c r="C1053" s="44" t="s">
        <v>845</v>
      </c>
      <c r="D1053" s="45" t="s">
        <v>172</v>
      </c>
      <c r="E1053" s="46">
        <v>2251</v>
      </c>
      <c r="F1053" s="47">
        <v>100000</v>
      </c>
      <c r="G1053" s="48">
        <v>41547</v>
      </c>
      <c r="H1053" s="49">
        <f t="shared" si="69"/>
        <v>0</v>
      </c>
      <c r="I1053" s="50">
        <v>100000</v>
      </c>
      <c r="J1053" s="50" t="str">
        <f t="shared" si="70"/>
        <v>ATRASADO</v>
      </c>
      <c r="K1053" s="33"/>
      <c r="L1053" s="33"/>
    </row>
    <row r="1054" spans="1:12" s="34" customFormat="1" ht="18" x14ac:dyDescent="0.25">
      <c r="A1054" s="42">
        <v>41577</v>
      </c>
      <c r="B1054" s="43" t="s">
        <v>451</v>
      </c>
      <c r="C1054" s="44" t="s">
        <v>845</v>
      </c>
      <c r="D1054" s="45" t="s">
        <v>172</v>
      </c>
      <c r="E1054" s="46">
        <v>2251</v>
      </c>
      <c r="F1054" s="47">
        <v>100000</v>
      </c>
      <c r="G1054" s="48">
        <v>41577</v>
      </c>
      <c r="H1054" s="49">
        <f t="shared" si="69"/>
        <v>0</v>
      </c>
      <c r="I1054" s="50">
        <v>100000</v>
      </c>
      <c r="J1054" s="50" t="str">
        <f t="shared" si="70"/>
        <v>ATRASADO</v>
      </c>
      <c r="K1054" s="33"/>
      <c r="L1054" s="33"/>
    </row>
    <row r="1055" spans="1:12" s="34" customFormat="1" ht="18" x14ac:dyDescent="0.25">
      <c r="A1055" s="42">
        <v>41608</v>
      </c>
      <c r="B1055" s="43" t="s">
        <v>855</v>
      </c>
      <c r="C1055" s="44" t="s">
        <v>845</v>
      </c>
      <c r="D1055" s="45" t="s">
        <v>172</v>
      </c>
      <c r="E1055" s="46">
        <v>2251</v>
      </c>
      <c r="F1055" s="47">
        <v>100000</v>
      </c>
      <c r="G1055" s="48">
        <v>41608</v>
      </c>
      <c r="H1055" s="49">
        <f t="shared" si="69"/>
        <v>0</v>
      </c>
      <c r="I1055" s="50">
        <v>100000</v>
      </c>
      <c r="J1055" s="50" t="str">
        <f t="shared" si="70"/>
        <v>ATRASADO</v>
      </c>
      <c r="K1055" s="33"/>
      <c r="L1055" s="33"/>
    </row>
    <row r="1056" spans="1:12" s="34" customFormat="1" ht="18" x14ac:dyDescent="0.25">
      <c r="A1056" s="42">
        <v>41638</v>
      </c>
      <c r="B1056" s="43" t="s">
        <v>856</v>
      </c>
      <c r="C1056" s="44" t="s">
        <v>845</v>
      </c>
      <c r="D1056" s="45" t="s">
        <v>172</v>
      </c>
      <c r="E1056" s="46">
        <v>2251</v>
      </c>
      <c r="F1056" s="47">
        <v>100000</v>
      </c>
      <c r="G1056" s="48">
        <v>41638</v>
      </c>
      <c r="H1056" s="49">
        <f t="shared" si="69"/>
        <v>0</v>
      </c>
      <c r="I1056" s="50">
        <v>100000</v>
      </c>
      <c r="J1056" s="50" t="str">
        <f t="shared" si="70"/>
        <v>ATRASADO</v>
      </c>
      <c r="K1056" s="33"/>
      <c r="L1056" s="33"/>
    </row>
    <row r="1057" spans="1:12" s="34" customFormat="1" ht="18" x14ac:dyDescent="0.25">
      <c r="A1057" s="42">
        <v>41669</v>
      </c>
      <c r="B1057" s="43" t="s">
        <v>857</v>
      </c>
      <c r="C1057" s="44" t="s">
        <v>845</v>
      </c>
      <c r="D1057" s="45" t="s">
        <v>172</v>
      </c>
      <c r="E1057" s="46">
        <v>2251</v>
      </c>
      <c r="F1057" s="47">
        <v>100000</v>
      </c>
      <c r="G1057" s="48">
        <v>41669</v>
      </c>
      <c r="H1057" s="49">
        <f t="shared" si="69"/>
        <v>0</v>
      </c>
      <c r="I1057" s="50">
        <v>100000</v>
      </c>
      <c r="J1057" s="50" t="str">
        <f t="shared" si="70"/>
        <v>ATRASADO</v>
      </c>
      <c r="K1057" s="33"/>
      <c r="L1057" s="33"/>
    </row>
    <row r="1058" spans="1:12" s="34" customFormat="1" ht="18" x14ac:dyDescent="0.25">
      <c r="A1058" s="42">
        <v>41698</v>
      </c>
      <c r="B1058" s="43" t="s">
        <v>858</v>
      </c>
      <c r="C1058" s="44" t="s">
        <v>845</v>
      </c>
      <c r="D1058" s="45" t="s">
        <v>172</v>
      </c>
      <c r="E1058" s="46">
        <v>2251</v>
      </c>
      <c r="F1058" s="47">
        <v>100000</v>
      </c>
      <c r="G1058" s="48">
        <v>41698</v>
      </c>
      <c r="H1058" s="49">
        <f t="shared" si="69"/>
        <v>0</v>
      </c>
      <c r="I1058" s="50">
        <v>100000</v>
      </c>
      <c r="J1058" s="50" t="str">
        <f t="shared" si="70"/>
        <v>ATRASADO</v>
      </c>
      <c r="K1058" s="33"/>
      <c r="L1058" s="33"/>
    </row>
    <row r="1059" spans="1:12" s="34" customFormat="1" ht="18" x14ac:dyDescent="0.25">
      <c r="A1059" s="42">
        <v>41729</v>
      </c>
      <c r="B1059" s="43" t="s">
        <v>859</v>
      </c>
      <c r="C1059" s="44" t="s">
        <v>845</v>
      </c>
      <c r="D1059" s="45" t="s">
        <v>172</v>
      </c>
      <c r="E1059" s="46">
        <v>2251</v>
      </c>
      <c r="F1059" s="47">
        <v>100000</v>
      </c>
      <c r="G1059" s="48">
        <v>41729</v>
      </c>
      <c r="H1059" s="49">
        <f t="shared" si="69"/>
        <v>0</v>
      </c>
      <c r="I1059" s="50">
        <v>100000</v>
      </c>
      <c r="J1059" s="50" t="str">
        <f t="shared" si="70"/>
        <v>ATRASADO</v>
      </c>
      <c r="K1059" s="33"/>
      <c r="L1059" s="33"/>
    </row>
    <row r="1060" spans="1:12" s="34" customFormat="1" ht="18" x14ac:dyDescent="0.25">
      <c r="A1060" s="42">
        <v>41759</v>
      </c>
      <c r="B1060" s="43" t="s">
        <v>860</v>
      </c>
      <c r="C1060" s="44" t="s">
        <v>845</v>
      </c>
      <c r="D1060" s="45" t="s">
        <v>172</v>
      </c>
      <c r="E1060" s="46">
        <v>2251</v>
      </c>
      <c r="F1060" s="47">
        <v>100000</v>
      </c>
      <c r="G1060" s="48">
        <v>41759</v>
      </c>
      <c r="H1060" s="49">
        <f t="shared" si="69"/>
        <v>0</v>
      </c>
      <c r="I1060" s="50">
        <v>100000</v>
      </c>
      <c r="J1060" s="50" t="str">
        <f t="shared" si="70"/>
        <v>ATRASADO</v>
      </c>
      <c r="K1060" s="33"/>
      <c r="L1060" s="33"/>
    </row>
    <row r="1061" spans="1:12" s="34" customFormat="1" ht="18" x14ac:dyDescent="0.25">
      <c r="A1061" s="42">
        <v>41774</v>
      </c>
      <c r="B1061" s="43" t="s">
        <v>861</v>
      </c>
      <c r="C1061" s="44" t="s">
        <v>845</v>
      </c>
      <c r="D1061" s="45" t="s">
        <v>172</v>
      </c>
      <c r="E1061" s="46">
        <v>2251</v>
      </c>
      <c r="F1061" s="47">
        <v>100000</v>
      </c>
      <c r="G1061" s="48">
        <v>41774</v>
      </c>
      <c r="H1061" s="49">
        <f t="shared" si="69"/>
        <v>0</v>
      </c>
      <c r="I1061" s="50">
        <v>100000</v>
      </c>
      <c r="J1061" s="50" t="str">
        <f t="shared" si="70"/>
        <v>ATRASADO</v>
      </c>
      <c r="K1061" s="33"/>
      <c r="L1061" s="33"/>
    </row>
    <row r="1062" spans="1:12" s="34" customFormat="1" ht="18" x14ac:dyDescent="0.25">
      <c r="A1062" s="42">
        <v>41791</v>
      </c>
      <c r="B1062" s="43" t="s">
        <v>862</v>
      </c>
      <c r="C1062" s="44" t="s">
        <v>845</v>
      </c>
      <c r="D1062" s="45" t="s">
        <v>172</v>
      </c>
      <c r="E1062" s="46">
        <v>2251</v>
      </c>
      <c r="F1062" s="47">
        <v>100000</v>
      </c>
      <c r="G1062" s="48">
        <v>41791</v>
      </c>
      <c r="H1062" s="49">
        <f t="shared" si="69"/>
        <v>0</v>
      </c>
      <c r="I1062" s="50">
        <v>100000</v>
      </c>
      <c r="J1062" s="50" t="str">
        <f t="shared" si="70"/>
        <v>ATRASADO</v>
      </c>
      <c r="K1062" s="33"/>
      <c r="L1062" s="33"/>
    </row>
    <row r="1063" spans="1:12" s="34" customFormat="1" ht="18" x14ac:dyDescent="0.25">
      <c r="A1063" s="42">
        <v>41821</v>
      </c>
      <c r="B1063" s="43" t="s">
        <v>863</v>
      </c>
      <c r="C1063" s="44" t="s">
        <v>845</v>
      </c>
      <c r="D1063" s="45" t="s">
        <v>172</v>
      </c>
      <c r="E1063" s="46">
        <v>2251</v>
      </c>
      <c r="F1063" s="47">
        <v>100000</v>
      </c>
      <c r="G1063" s="48">
        <v>41821</v>
      </c>
      <c r="H1063" s="49">
        <f t="shared" si="69"/>
        <v>0</v>
      </c>
      <c r="I1063" s="50">
        <v>100000</v>
      </c>
      <c r="J1063" s="50" t="str">
        <f t="shared" si="70"/>
        <v>ATRASADO</v>
      </c>
      <c r="K1063" s="33"/>
      <c r="L1063" s="33"/>
    </row>
    <row r="1064" spans="1:12" s="34" customFormat="1" ht="18" x14ac:dyDescent="0.25">
      <c r="A1064" s="42">
        <v>41852</v>
      </c>
      <c r="B1064" s="43" t="s">
        <v>864</v>
      </c>
      <c r="C1064" s="44" t="s">
        <v>845</v>
      </c>
      <c r="D1064" s="45" t="s">
        <v>172</v>
      </c>
      <c r="E1064" s="46">
        <v>2251</v>
      </c>
      <c r="F1064" s="47">
        <v>100000</v>
      </c>
      <c r="G1064" s="48">
        <v>41852</v>
      </c>
      <c r="H1064" s="49">
        <f t="shared" si="69"/>
        <v>0</v>
      </c>
      <c r="I1064" s="50">
        <v>100000</v>
      </c>
      <c r="J1064" s="50" t="str">
        <f t="shared" si="70"/>
        <v>ATRASADO</v>
      </c>
      <c r="K1064" s="33"/>
      <c r="L1064" s="33"/>
    </row>
    <row r="1065" spans="1:12" s="34" customFormat="1" ht="18" x14ac:dyDescent="0.25">
      <c r="A1065" s="42">
        <v>41883</v>
      </c>
      <c r="B1065" s="43" t="s">
        <v>865</v>
      </c>
      <c r="C1065" s="44" t="s">
        <v>845</v>
      </c>
      <c r="D1065" s="45" t="s">
        <v>172</v>
      </c>
      <c r="E1065" s="46">
        <v>2251</v>
      </c>
      <c r="F1065" s="47">
        <v>100000</v>
      </c>
      <c r="G1065" s="48">
        <v>41883</v>
      </c>
      <c r="H1065" s="49">
        <f t="shared" si="69"/>
        <v>0</v>
      </c>
      <c r="I1065" s="50">
        <v>100000</v>
      </c>
      <c r="J1065" s="50" t="str">
        <f t="shared" si="70"/>
        <v>ATRASADO</v>
      </c>
      <c r="K1065" s="33"/>
      <c r="L1065" s="33"/>
    </row>
    <row r="1066" spans="1:12" s="34" customFormat="1" ht="18" x14ac:dyDescent="0.25">
      <c r="A1066" s="42">
        <v>41913</v>
      </c>
      <c r="B1066" s="43" t="s">
        <v>866</v>
      </c>
      <c r="C1066" s="44" t="s">
        <v>845</v>
      </c>
      <c r="D1066" s="45" t="s">
        <v>172</v>
      </c>
      <c r="E1066" s="46">
        <v>2251</v>
      </c>
      <c r="F1066" s="47">
        <v>100000</v>
      </c>
      <c r="G1066" s="48">
        <v>41913</v>
      </c>
      <c r="H1066" s="49">
        <f t="shared" ref="H1066:H1089" si="71">IF(F1066&gt;0,0,"")</f>
        <v>0</v>
      </c>
      <c r="I1066" s="50">
        <v>100000</v>
      </c>
      <c r="J1066" s="50" t="str">
        <f t="shared" si="70"/>
        <v>ATRASADO</v>
      </c>
      <c r="K1066" s="33"/>
      <c r="L1066" s="33"/>
    </row>
    <row r="1067" spans="1:12" s="34" customFormat="1" ht="18" x14ac:dyDescent="0.25">
      <c r="A1067" s="42">
        <v>41944</v>
      </c>
      <c r="B1067" s="43" t="s">
        <v>867</v>
      </c>
      <c r="C1067" s="44" t="s">
        <v>845</v>
      </c>
      <c r="D1067" s="45" t="s">
        <v>172</v>
      </c>
      <c r="E1067" s="46">
        <v>2251</v>
      </c>
      <c r="F1067" s="47">
        <v>100000</v>
      </c>
      <c r="G1067" s="48">
        <v>41944</v>
      </c>
      <c r="H1067" s="49">
        <f t="shared" si="71"/>
        <v>0</v>
      </c>
      <c r="I1067" s="50">
        <v>100000</v>
      </c>
      <c r="J1067" s="50" t="str">
        <f t="shared" si="70"/>
        <v>ATRASADO</v>
      </c>
      <c r="K1067" s="33"/>
      <c r="L1067" s="33"/>
    </row>
    <row r="1068" spans="1:12" s="34" customFormat="1" ht="18" x14ac:dyDescent="0.25">
      <c r="A1068" s="42">
        <v>41974</v>
      </c>
      <c r="B1068" s="43" t="s">
        <v>868</v>
      </c>
      <c r="C1068" s="44" t="s">
        <v>845</v>
      </c>
      <c r="D1068" s="45" t="s">
        <v>172</v>
      </c>
      <c r="E1068" s="46">
        <v>2251</v>
      </c>
      <c r="F1068" s="47">
        <v>100000</v>
      </c>
      <c r="G1068" s="48">
        <v>41974</v>
      </c>
      <c r="H1068" s="49">
        <f t="shared" si="71"/>
        <v>0</v>
      </c>
      <c r="I1068" s="50">
        <v>100000</v>
      </c>
      <c r="J1068" s="50" t="str">
        <f t="shared" si="70"/>
        <v>ATRASADO</v>
      </c>
      <c r="K1068" s="33"/>
      <c r="L1068" s="33"/>
    </row>
    <row r="1069" spans="1:12" s="34" customFormat="1" ht="18" x14ac:dyDescent="0.25">
      <c r="A1069" s="42">
        <v>42035</v>
      </c>
      <c r="B1069" s="43" t="s">
        <v>869</v>
      </c>
      <c r="C1069" s="44" t="s">
        <v>845</v>
      </c>
      <c r="D1069" s="45" t="s">
        <v>172</v>
      </c>
      <c r="E1069" s="46">
        <v>2251</v>
      </c>
      <c r="F1069" s="47">
        <v>100000</v>
      </c>
      <c r="G1069" s="48">
        <v>42035</v>
      </c>
      <c r="H1069" s="49">
        <f t="shared" si="71"/>
        <v>0</v>
      </c>
      <c r="I1069" s="50">
        <v>100000</v>
      </c>
      <c r="J1069" s="50" t="str">
        <f t="shared" si="70"/>
        <v>ATRASADO</v>
      </c>
      <c r="K1069" s="33"/>
      <c r="L1069" s="33"/>
    </row>
    <row r="1070" spans="1:12" s="34" customFormat="1" ht="18" x14ac:dyDescent="0.25">
      <c r="A1070" s="42">
        <v>42063</v>
      </c>
      <c r="B1070" s="43" t="s">
        <v>870</v>
      </c>
      <c r="C1070" s="44" t="s">
        <v>845</v>
      </c>
      <c r="D1070" s="45" t="s">
        <v>172</v>
      </c>
      <c r="E1070" s="46">
        <v>2251</v>
      </c>
      <c r="F1070" s="47">
        <v>100000</v>
      </c>
      <c r="G1070" s="48">
        <v>42063</v>
      </c>
      <c r="H1070" s="49">
        <f t="shared" si="71"/>
        <v>0</v>
      </c>
      <c r="I1070" s="50">
        <v>100000</v>
      </c>
      <c r="J1070" s="50" t="str">
        <f t="shared" si="70"/>
        <v>ATRASADO</v>
      </c>
      <c r="K1070" s="33"/>
      <c r="L1070" s="33"/>
    </row>
    <row r="1071" spans="1:12" s="34" customFormat="1" ht="18" x14ac:dyDescent="0.25">
      <c r="A1071" s="42">
        <v>42078</v>
      </c>
      <c r="B1071" s="43" t="s">
        <v>871</v>
      </c>
      <c r="C1071" s="44" t="s">
        <v>845</v>
      </c>
      <c r="D1071" s="45" t="s">
        <v>172</v>
      </c>
      <c r="E1071" s="46">
        <v>2251</v>
      </c>
      <c r="F1071" s="47">
        <v>100000</v>
      </c>
      <c r="G1071" s="48">
        <v>42078</v>
      </c>
      <c r="H1071" s="49">
        <f t="shared" si="71"/>
        <v>0</v>
      </c>
      <c r="I1071" s="50">
        <v>100000</v>
      </c>
      <c r="J1071" s="50" t="str">
        <f t="shared" si="70"/>
        <v>ATRASADO</v>
      </c>
      <c r="K1071" s="33"/>
      <c r="L1071" s="33"/>
    </row>
    <row r="1072" spans="1:12" s="34" customFormat="1" ht="18" x14ac:dyDescent="0.25">
      <c r="A1072" s="42">
        <v>42109</v>
      </c>
      <c r="B1072" s="43" t="s">
        <v>872</v>
      </c>
      <c r="C1072" s="44" t="s">
        <v>845</v>
      </c>
      <c r="D1072" s="45" t="s">
        <v>172</v>
      </c>
      <c r="E1072" s="46">
        <v>2251</v>
      </c>
      <c r="F1072" s="47">
        <v>100000</v>
      </c>
      <c r="G1072" s="48">
        <v>42109</v>
      </c>
      <c r="H1072" s="49">
        <f t="shared" si="71"/>
        <v>0</v>
      </c>
      <c r="I1072" s="50">
        <v>100000</v>
      </c>
      <c r="J1072" s="50" t="str">
        <f t="shared" si="70"/>
        <v>ATRASADO</v>
      </c>
      <c r="K1072" s="33"/>
      <c r="L1072" s="33"/>
    </row>
    <row r="1073" spans="1:12" s="34" customFormat="1" ht="18" x14ac:dyDescent="0.25">
      <c r="A1073" s="42">
        <v>42139</v>
      </c>
      <c r="B1073" s="43" t="s">
        <v>873</v>
      </c>
      <c r="C1073" s="44" t="s">
        <v>845</v>
      </c>
      <c r="D1073" s="45" t="s">
        <v>172</v>
      </c>
      <c r="E1073" s="46">
        <v>2251</v>
      </c>
      <c r="F1073" s="47">
        <v>100000</v>
      </c>
      <c r="G1073" s="48">
        <v>42139</v>
      </c>
      <c r="H1073" s="49">
        <f t="shared" si="71"/>
        <v>0</v>
      </c>
      <c r="I1073" s="50">
        <v>100000</v>
      </c>
      <c r="J1073" s="50" t="str">
        <f t="shared" si="70"/>
        <v>ATRASADO</v>
      </c>
      <c r="K1073" s="33"/>
      <c r="L1073" s="33"/>
    </row>
    <row r="1074" spans="1:12" s="34" customFormat="1" ht="18" x14ac:dyDescent="0.25">
      <c r="A1074" s="42">
        <v>42170</v>
      </c>
      <c r="B1074" s="43" t="s">
        <v>874</v>
      </c>
      <c r="C1074" s="44" t="s">
        <v>845</v>
      </c>
      <c r="D1074" s="45" t="s">
        <v>172</v>
      </c>
      <c r="E1074" s="46">
        <v>2251</v>
      </c>
      <c r="F1074" s="47">
        <v>100000</v>
      </c>
      <c r="G1074" s="48">
        <v>42170</v>
      </c>
      <c r="H1074" s="49">
        <f t="shared" si="71"/>
        <v>0</v>
      </c>
      <c r="I1074" s="50">
        <v>100000</v>
      </c>
      <c r="J1074" s="50" t="str">
        <f t="shared" si="70"/>
        <v>ATRASADO</v>
      </c>
      <c r="K1074" s="33"/>
      <c r="L1074" s="33"/>
    </row>
    <row r="1075" spans="1:12" s="34" customFormat="1" ht="18" x14ac:dyDescent="0.25">
      <c r="A1075" s="42">
        <v>42200</v>
      </c>
      <c r="B1075" s="43" t="s">
        <v>875</v>
      </c>
      <c r="C1075" s="44" t="s">
        <v>845</v>
      </c>
      <c r="D1075" s="45" t="s">
        <v>172</v>
      </c>
      <c r="E1075" s="46">
        <v>2251</v>
      </c>
      <c r="F1075" s="47">
        <v>100000</v>
      </c>
      <c r="G1075" s="48">
        <v>42200</v>
      </c>
      <c r="H1075" s="49">
        <f t="shared" si="71"/>
        <v>0</v>
      </c>
      <c r="I1075" s="50">
        <v>100000</v>
      </c>
      <c r="J1075" s="50" t="str">
        <f t="shared" si="70"/>
        <v>ATRASADO</v>
      </c>
      <c r="K1075" s="33"/>
      <c r="L1075" s="33"/>
    </row>
    <row r="1076" spans="1:12" s="34" customFormat="1" ht="18" x14ac:dyDescent="0.25">
      <c r="A1076" s="42">
        <v>42231</v>
      </c>
      <c r="B1076" s="43" t="s">
        <v>876</v>
      </c>
      <c r="C1076" s="44" t="s">
        <v>845</v>
      </c>
      <c r="D1076" s="45" t="s">
        <v>172</v>
      </c>
      <c r="E1076" s="46">
        <v>2251</v>
      </c>
      <c r="F1076" s="47">
        <v>100000</v>
      </c>
      <c r="G1076" s="48">
        <v>42231</v>
      </c>
      <c r="H1076" s="49">
        <f t="shared" si="71"/>
        <v>0</v>
      </c>
      <c r="I1076" s="50">
        <v>100000</v>
      </c>
      <c r="J1076" s="50" t="str">
        <f t="shared" si="70"/>
        <v>ATRASADO</v>
      </c>
      <c r="K1076" s="33"/>
      <c r="L1076" s="33"/>
    </row>
    <row r="1077" spans="1:12" s="34" customFormat="1" ht="18" x14ac:dyDescent="0.25">
      <c r="A1077" s="42">
        <v>42262</v>
      </c>
      <c r="B1077" s="43" t="s">
        <v>877</v>
      </c>
      <c r="C1077" s="44" t="s">
        <v>845</v>
      </c>
      <c r="D1077" s="45" t="s">
        <v>172</v>
      </c>
      <c r="E1077" s="46">
        <v>2251</v>
      </c>
      <c r="F1077" s="47">
        <v>100000</v>
      </c>
      <c r="G1077" s="48">
        <v>42262</v>
      </c>
      <c r="H1077" s="49">
        <f t="shared" si="71"/>
        <v>0</v>
      </c>
      <c r="I1077" s="50">
        <v>100000</v>
      </c>
      <c r="J1077" s="50" t="str">
        <f t="shared" si="70"/>
        <v>ATRASADO</v>
      </c>
      <c r="K1077" s="33"/>
      <c r="L1077" s="33"/>
    </row>
    <row r="1078" spans="1:12" s="34" customFormat="1" ht="18" x14ac:dyDescent="0.25">
      <c r="A1078" s="42">
        <v>42292</v>
      </c>
      <c r="B1078" s="43" t="s">
        <v>878</v>
      </c>
      <c r="C1078" s="44" t="s">
        <v>845</v>
      </c>
      <c r="D1078" s="45" t="s">
        <v>172</v>
      </c>
      <c r="E1078" s="46">
        <v>2251</v>
      </c>
      <c r="F1078" s="47">
        <v>100000</v>
      </c>
      <c r="G1078" s="48">
        <v>42292</v>
      </c>
      <c r="H1078" s="49">
        <f t="shared" si="71"/>
        <v>0</v>
      </c>
      <c r="I1078" s="50">
        <v>100000</v>
      </c>
      <c r="J1078" s="50" t="str">
        <f t="shared" si="70"/>
        <v>ATRASADO</v>
      </c>
      <c r="K1078" s="33"/>
      <c r="L1078" s="33"/>
    </row>
    <row r="1079" spans="1:12" s="34" customFormat="1" ht="18" x14ac:dyDescent="0.25">
      <c r="A1079" s="42">
        <v>42323</v>
      </c>
      <c r="B1079" s="43" t="s">
        <v>879</v>
      </c>
      <c r="C1079" s="44" t="s">
        <v>845</v>
      </c>
      <c r="D1079" s="45" t="s">
        <v>172</v>
      </c>
      <c r="E1079" s="46">
        <v>2251</v>
      </c>
      <c r="F1079" s="47">
        <v>100000</v>
      </c>
      <c r="G1079" s="48">
        <v>42323</v>
      </c>
      <c r="H1079" s="49">
        <f t="shared" si="71"/>
        <v>0</v>
      </c>
      <c r="I1079" s="50">
        <v>100000</v>
      </c>
      <c r="J1079" s="50" t="str">
        <f t="shared" si="70"/>
        <v>ATRASADO</v>
      </c>
      <c r="K1079" s="33"/>
      <c r="L1079" s="33"/>
    </row>
    <row r="1080" spans="1:12" s="34" customFormat="1" ht="18" x14ac:dyDescent="0.25">
      <c r="A1080" s="42">
        <v>42353</v>
      </c>
      <c r="B1080" s="43" t="s">
        <v>880</v>
      </c>
      <c r="C1080" s="44" t="s">
        <v>845</v>
      </c>
      <c r="D1080" s="45" t="s">
        <v>172</v>
      </c>
      <c r="E1080" s="46">
        <v>2251</v>
      </c>
      <c r="F1080" s="47">
        <v>100000</v>
      </c>
      <c r="G1080" s="48">
        <v>42353</v>
      </c>
      <c r="H1080" s="49">
        <f t="shared" si="71"/>
        <v>0</v>
      </c>
      <c r="I1080" s="50">
        <v>100000</v>
      </c>
      <c r="J1080" s="50" t="str">
        <f t="shared" si="70"/>
        <v>ATRASADO</v>
      </c>
      <c r="K1080" s="33"/>
      <c r="L1080" s="33"/>
    </row>
    <row r="1081" spans="1:12" s="34" customFormat="1" ht="18" x14ac:dyDescent="0.25">
      <c r="A1081" s="42">
        <v>42384</v>
      </c>
      <c r="B1081" s="43" t="s">
        <v>881</v>
      </c>
      <c r="C1081" s="44" t="s">
        <v>845</v>
      </c>
      <c r="D1081" s="45" t="s">
        <v>172</v>
      </c>
      <c r="E1081" s="46">
        <v>2251</v>
      </c>
      <c r="F1081" s="47">
        <v>100000</v>
      </c>
      <c r="G1081" s="48">
        <v>42384</v>
      </c>
      <c r="H1081" s="49">
        <f t="shared" si="71"/>
        <v>0</v>
      </c>
      <c r="I1081" s="50">
        <v>100000</v>
      </c>
      <c r="J1081" s="50" t="str">
        <f t="shared" si="70"/>
        <v>ATRASADO</v>
      </c>
      <c r="K1081" s="33"/>
      <c r="L1081" s="33"/>
    </row>
    <row r="1082" spans="1:12" s="34" customFormat="1" ht="18" x14ac:dyDescent="0.25">
      <c r="A1082" s="42">
        <v>42415</v>
      </c>
      <c r="B1082" s="43" t="s">
        <v>882</v>
      </c>
      <c r="C1082" s="44" t="s">
        <v>845</v>
      </c>
      <c r="D1082" s="45" t="s">
        <v>172</v>
      </c>
      <c r="E1082" s="46">
        <v>2251</v>
      </c>
      <c r="F1082" s="47">
        <v>100000</v>
      </c>
      <c r="G1082" s="48">
        <v>42415</v>
      </c>
      <c r="H1082" s="49">
        <f t="shared" si="71"/>
        <v>0</v>
      </c>
      <c r="I1082" s="50">
        <v>100000</v>
      </c>
      <c r="J1082" s="50" t="str">
        <f t="shared" si="70"/>
        <v>ATRASADO</v>
      </c>
      <c r="K1082" s="33"/>
      <c r="L1082" s="33"/>
    </row>
    <row r="1083" spans="1:12" s="34" customFormat="1" ht="18" x14ac:dyDescent="0.25">
      <c r="A1083" s="42">
        <v>42444</v>
      </c>
      <c r="B1083" s="43" t="s">
        <v>883</v>
      </c>
      <c r="C1083" s="44" t="s">
        <v>845</v>
      </c>
      <c r="D1083" s="45" t="s">
        <v>172</v>
      </c>
      <c r="E1083" s="46">
        <v>2251</v>
      </c>
      <c r="F1083" s="47">
        <v>100000</v>
      </c>
      <c r="G1083" s="48">
        <v>42444</v>
      </c>
      <c r="H1083" s="49">
        <f t="shared" si="71"/>
        <v>0</v>
      </c>
      <c r="I1083" s="50">
        <v>100000</v>
      </c>
      <c r="J1083" s="50" t="str">
        <f t="shared" si="70"/>
        <v>ATRASADO</v>
      </c>
      <c r="K1083" s="33"/>
      <c r="L1083" s="33"/>
    </row>
    <row r="1084" spans="1:12" s="34" customFormat="1" ht="18" x14ac:dyDescent="0.25">
      <c r="A1084" s="42">
        <v>42475</v>
      </c>
      <c r="B1084" s="43" t="s">
        <v>884</v>
      </c>
      <c r="C1084" s="44" t="s">
        <v>845</v>
      </c>
      <c r="D1084" s="45" t="s">
        <v>172</v>
      </c>
      <c r="E1084" s="46">
        <v>2251</v>
      </c>
      <c r="F1084" s="47">
        <v>100000</v>
      </c>
      <c r="G1084" s="48">
        <v>42475</v>
      </c>
      <c r="H1084" s="49">
        <f t="shared" si="71"/>
        <v>0</v>
      </c>
      <c r="I1084" s="50">
        <v>100000</v>
      </c>
      <c r="J1084" s="50" t="str">
        <f t="shared" si="70"/>
        <v>ATRASADO</v>
      </c>
      <c r="K1084" s="33"/>
      <c r="L1084" s="33"/>
    </row>
    <row r="1085" spans="1:12" s="34" customFormat="1" ht="18" x14ac:dyDescent="0.25">
      <c r="A1085" s="42">
        <v>42505</v>
      </c>
      <c r="B1085" s="43" t="s">
        <v>885</v>
      </c>
      <c r="C1085" s="44" t="s">
        <v>845</v>
      </c>
      <c r="D1085" s="45" t="s">
        <v>172</v>
      </c>
      <c r="E1085" s="46">
        <v>2251</v>
      </c>
      <c r="F1085" s="47">
        <v>100000</v>
      </c>
      <c r="G1085" s="48">
        <v>42505</v>
      </c>
      <c r="H1085" s="49">
        <f t="shared" si="71"/>
        <v>0</v>
      </c>
      <c r="I1085" s="50">
        <v>100000</v>
      </c>
      <c r="J1085" s="50" t="str">
        <f t="shared" si="70"/>
        <v>ATRASADO</v>
      </c>
      <c r="K1085" s="33"/>
      <c r="L1085" s="33"/>
    </row>
    <row r="1086" spans="1:12" s="34" customFormat="1" ht="18" x14ac:dyDescent="0.25">
      <c r="A1086" s="42">
        <v>42536</v>
      </c>
      <c r="B1086" s="43" t="s">
        <v>886</v>
      </c>
      <c r="C1086" s="44" t="s">
        <v>845</v>
      </c>
      <c r="D1086" s="45" t="s">
        <v>172</v>
      </c>
      <c r="E1086" s="46">
        <v>2251</v>
      </c>
      <c r="F1086" s="47">
        <v>100000</v>
      </c>
      <c r="G1086" s="48">
        <v>42536</v>
      </c>
      <c r="H1086" s="49">
        <f t="shared" si="71"/>
        <v>0</v>
      </c>
      <c r="I1086" s="50">
        <v>100000</v>
      </c>
      <c r="J1086" s="50" t="str">
        <f t="shared" si="70"/>
        <v>ATRASADO</v>
      </c>
      <c r="K1086" s="33"/>
      <c r="L1086" s="33"/>
    </row>
    <row r="1087" spans="1:12" s="34" customFormat="1" ht="18" x14ac:dyDescent="0.25">
      <c r="A1087" s="42">
        <v>42566</v>
      </c>
      <c r="B1087" s="43" t="s">
        <v>887</v>
      </c>
      <c r="C1087" s="44" t="s">
        <v>845</v>
      </c>
      <c r="D1087" s="45" t="s">
        <v>172</v>
      </c>
      <c r="E1087" s="46">
        <v>2251</v>
      </c>
      <c r="F1087" s="47">
        <v>100000</v>
      </c>
      <c r="G1087" s="48">
        <v>42566</v>
      </c>
      <c r="H1087" s="49">
        <f t="shared" si="71"/>
        <v>0</v>
      </c>
      <c r="I1087" s="50">
        <v>100000</v>
      </c>
      <c r="J1087" s="50" t="str">
        <f t="shared" si="70"/>
        <v>ATRASADO</v>
      </c>
      <c r="K1087" s="33"/>
      <c r="L1087" s="33"/>
    </row>
    <row r="1088" spans="1:12" s="34" customFormat="1" ht="18" x14ac:dyDescent="0.25">
      <c r="A1088" s="42">
        <v>42597</v>
      </c>
      <c r="B1088" s="43" t="s">
        <v>888</v>
      </c>
      <c r="C1088" s="44" t="s">
        <v>845</v>
      </c>
      <c r="D1088" s="45" t="s">
        <v>172</v>
      </c>
      <c r="E1088" s="46">
        <v>2251</v>
      </c>
      <c r="F1088" s="47">
        <v>100000</v>
      </c>
      <c r="G1088" s="48">
        <v>42597</v>
      </c>
      <c r="H1088" s="49">
        <f t="shared" si="71"/>
        <v>0</v>
      </c>
      <c r="I1088" s="50">
        <v>100000</v>
      </c>
      <c r="J1088" s="50" t="str">
        <f t="shared" si="70"/>
        <v>ATRASADO</v>
      </c>
      <c r="K1088" s="33"/>
      <c r="L1088" s="33"/>
    </row>
    <row r="1089" spans="1:12" s="34" customFormat="1" ht="18" x14ac:dyDescent="0.25">
      <c r="A1089" s="42">
        <v>40724</v>
      </c>
      <c r="B1089" s="43" t="s">
        <v>889</v>
      </c>
      <c r="C1089" s="44" t="s">
        <v>890</v>
      </c>
      <c r="D1089" s="45" t="s">
        <v>172</v>
      </c>
      <c r="E1089" s="46">
        <v>2251</v>
      </c>
      <c r="F1089" s="47">
        <v>500000</v>
      </c>
      <c r="G1089" s="48">
        <v>40724</v>
      </c>
      <c r="H1089" s="49">
        <f t="shared" si="71"/>
        <v>0</v>
      </c>
      <c r="I1089" s="50">
        <v>500000</v>
      </c>
      <c r="J1089" s="50" t="str">
        <f t="shared" si="70"/>
        <v>ATRASADO</v>
      </c>
      <c r="K1089" s="33"/>
      <c r="L1089" s="33"/>
    </row>
    <row r="1090" spans="1:12" s="34" customFormat="1" ht="18" x14ac:dyDescent="0.25">
      <c r="A1090" s="42"/>
      <c r="B1090" s="43"/>
      <c r="C1090" s="44"/>
      <c r="D1090" s="45"/>
      <c r="E1090" s="46"/>
      <c r="F1090" s="47"/>
      <c r="G1090" s="48"/>
      <c r="H1090" s="49"/>
      <c r="I1090" s="50"/>
      <c r="J1090" s="50"/>
      <c r="K1090" s="33"/>
      <c r="L1090" s="33"/>
    </row>
    <row r="1091" spans="1:12" s="34" customFormat="1" ht="18" x14ac:dyDescent="0.25">
      <c r="A1091" s="42">
        <v>46113</v>
      </c>
      <c r="B1091" s="43" t="s">
        <v>1366</v>
      </c>
      <c r="C1091" s="44" t="s">
        <v>1367</v>
      </c>
      <c r="D1091" s="45" t="s">
        <v>1368</v>
      </c>
      <c r="E1091" s="46">
        <v>2258</v>
      </c>
      <c r="F1091" s="47">
        <v>1563500</v>
      </c>
      <c r="G1091" s="48">
        <v>46113</v>
      </c>
      <c r="H1091" s="49">
        <v>0</v>
      </c>
      <c r="I1091" s="47">
        <v>1563500</v>
      </c>
      <c r="J1091" s="50" t="s">
        <v>25</v>
      </c>
      <c r="K1091" s="33"/>
      <c r="L1091" s="33"/>
    </row>
    <row r="1092" spans="1:12" s="34" customFormat="1" ht="18" x14ac:dyDescent="0.25">
      <c r="A1092" s="42"/>
      <c r="B1092" s="43"/>
      <c r="C1092" s="44"/>
      <c r="D1092" s="45"/>
      <c r="E1092" s="46"/>
      <c r="F1092" s="47"/>
      <c r="G1092" s="48"/>
      <c r="H1092" s="49"/>
      <c r="I1092" s="50"/>
      <c r="J1092" s="50"/>
      <c r="K1092" s="33"/>
      <c r="L1092" s="33"/>
    </row>
    <row r="1093" spans="1:12" s="34" customFormat="1" ht="18" x14ac:dyDescent="0.25">
      <c r="A1093" s="42">
        <v>40653</v>
      </c>
      <c r="B1093" s="43" t="s">
        <v>891</v>
      </c>
      <c r="C1093" s="44" t="s">
        <v>892</v>
      </c>
      <c r="D1093" s="45" t="s">
        <v>62</v>
      </c>
      <c r="E1093" s="46">
        <v>2355</v>
      </c>
      <c r="F1093" s="47">
        <v>43521.29</v>
      </c>
      <c r="G1093" s="48">
        <v>40653</v>
      </c>
      <c r="H1093" s="49">
        <f>IF(F1093&gt;0,0,"")</f>
        <v>0</v>
      </c>
      <c r="I1093" s="50">
        <v>43521.29</v>
      </c>
      <c r="J1093" s="50" t="str">
        <f>IF(I1093&gt;0,"ATRASADO","")</f>
        <v>ATRASADO</v>
      </c>
      <c r="K1093" s="33"/>
      <c r="L1093" s="33"/>
    </row>
    <row r="1094" spans="1:12" s="34" customFormat="1" ht="18" x14ac:dyDescent="0.25">
      <c r="A1094" s="42"/>
      <c r="B1094" s="43"/>
      <c r="C1094" s="44"/>
      <c r="D1094" s="45"/>
      <c r="E1094" s="46"/>
      <c r="F1094" s="47"/>
      <c r="G1094" s="48"/>
      <c r="H1094" s="49"/>
      <c r="I1094" s="50"/>
      <c r="J1094" s="50"/>
      <c r="K1094" s="33"/>
      <c r="L1094" s="33"/>
    </row>
    <row r="1095" spans="1:12" s="34" customFormat="1" ht="18" x14ac:dyDescent="0.25">
      <c r="A1095" s="42" t="s">
        <v>152</v>
      </c>
      <c r="B1095" s="43" t="s">
        <v>232</v>
      </c>
      <c r="C1095" s="44" t="s">
        <v>893</v>
      </c>
      <c r="D1095" s="45" t="s">
        <v>233</v>
      </c>
      <c r="E1095" s="46">
        <v>2254</v>
      </c>
      <c r="F1095" s="47">
        <v>41531</v>
      </c>
      <c r="G1095" s="48" t="s">
        <v>152</v>
      </c>
      <c r="H1095" s="49">
        <f>IF(F1095&gt;0,0,"")</f>
        <v>0</v>
      </c>
      <c r="I1095" s="50">
        <v>41531</v>
      </c>
      <c r="J1095" s="50" t="str">
        <f>IF(I1095&gt;0,"ATRASADO","")</f>
        <v>ATRASADO</v>
      </c>
      <c r="K1095" s="33"/>
      <c r="L1095" s="33"/>
    </row>
    <row r="1096" spans="1:12" s="34" customFormat="1" ht="18" x14ac:dyDescent="0.25">
      <c r="A1096" s="42"/>
      <c r="B1096" s="43"/>
      <c r="C1096" s="44"/>
      <c r="D1096" s="45"/>
      <c r="E1096" s="46"/>
      <c r="F1096" s="47"/>
      <c r="G1096" s="48"/>
      <c r="H1096" s="49"/>
      <c r="I1096" s="50"/>
      <c r="J1096" s="50"/>
      <c r="K1096" s="33"/>
      <c r="L1096" s="33"/>
    </row>
    <row r="1097" spans="1:12" s="34" customFormat="1" ht="18" x14ac:dyDescent="0.25">
      <c r="A1097" s="42">
        <v>45239</v>
      </c>
      <c r="B1097" s="43" t="s">
        <v>129</v>
      </c>
      <c r="C1097" s="44" t="s">
        <v>894</v>
      </c>
      <c r="D1097" s="45" t="s">
        <v>895</v>
      </c>
      <c r="E1097" s="46">
        <v>2611</v>
      </c>
      <c r="F1097" s="47">
        <v>140927.4</v>
      </c>
      <c r="G1097" s="48">
        <v>45239</v>
      </c>
      <c r="H1097" s="49">
        <f>IF(F1097&gt;0,0,"")</f>
        <v>0</v>
      </c>
      <c r="I1097" s="50">
        <v>140927.4</v>
      </c>
      <c r="J1097" s="50" t="str">
        <f>IF(I1097&gt;0,"ATRASADO","")</f>
        <v>ATRASADO</v>
      </c>
      <c r="K1097" s="33"/>
      <c r="L1097" s="33"/>
    </row>
    <row r="1098" spans="1:12" s="34" customFormat="1" ht="18" x14ac:dyDescent="0.25">
      <c r="A1098" s="42"/>
      <c r="B1098" s="43"/>
      <c r="C1098" s="44"/>
      <c r="D1098" s="45"/>
      <c r="E1098" s="46"/>
      <c r="F1098" s="47"/>
      <c r="G1098" s="48"/>
      <c r="H1098" s="49"/>
      <c r="I1098" s="50"/>
      <c r="J1098" s="50"/>
      <c r="K1098" s="33"/>
      <c r="L1098" s="33"/>
    </row>
    <row r="1099" spans="1:12" s="34" customFormat="1" ht="18" x14ac:dyDescent="0.25">
      <c r="A1099" s="42">
        <v>45323</v>
      </c>
      <c r="B1099" s="43" t="s">
        <v>896</v>
      </c>
      <c r="C1099" s="44" t="s">
        <v>897</v>
      </c>
      <c r="D1099" s="45" t="s">
        <v>898</v>
      </c>
      <c r="E1099" s="46">
        <v>2272</v>
      </c>
      <c r="F1099" s="47">
        <v>802171.08</v>
      </c>
      <c r="G1099" s="48">
        <v>45323</v>
      </c>
      <c r="H1099" s="49">
        <f>IF(F1099&gt;0,0,"")</f>
        <v>0</v>
      </c>
      <c r="I1099" s="50">
        <v>802171.08</v>
      </c>
      <c r="J1099" s="50" t="str">
        <f>IF(I1099&gt;0,"ATRASADO","")</f>
        <v>ATRASADO</v>
      </c>
      <c r="K1099" s="33"/>
      <c r="L1099" s="33"/>
    </row>
    <row r="1100" spans="1:12" s="34" customFormat="1" ht="18" x14ac:dyDescent="0.25">
      <c r="A1100" s="42"/>
      <c r="B1100" s="43"/>
      <c r="C1100" s="44"/>
      <c r="D1100" s="45"/>
      <c r="E1100" s="46"/>
      <c r="F1100" s="47"/>
      <c r="G1100" s="48"/>
      <c r="H1100" s="49"/>
      <c r="I1100" s="50"/>
      <c r="J1100" s="50"/>
      <c r="K1100" s="33"/>
      <c r="L1100" s="33"/>
    </row>
    <row r="1101" spans="1:12" s="34" customFormat="1" ht="18" x14ac:dyDescent="0.25">
      <c r="A1101" s="42">
        <v>45413</v>
      </c>
      <c r="B1101" s="43" t="s">
        <v>899</v>
      </c>
      <c r="C1101" s="44" t="s">
        <v>900</v>
      </c>
      <c r="D1101" s="45" t="s">
        <v>656</v>
      </c>
      <c r="E1101" s="46">
        <v>2611</v>
      </c>
      <c r="F1101" s="47">
        <v>306800</v>
      </c>
      <c r="G1101" s="48">
        <v>45413</v>
      </c>
      <c r="H1101" s="49">
        <f>IF(F1101&gt;0,0,"")</f>
        <v>0</v>
      </c>
      <c r="I1101" s="50">
        <v>306800</v>
      </c>
      <c r="J1101" s="50" t="str">
        <f>IF(I1101&gt;0,"ATRASADO","")</f>
        <v>ATRASADO</v>
      </c>
      <c r="K1101" s="33"/>
      <c r="L1101" s="33"/>
    </row>
    <row r="1102" spans="1:12" s="34" customFormat="1" ht="18" x14ac:dyDescent="0.25">
      <c r="A1102" s="42"/>
      <c r="B1102" s="43"/>
      <c r="C1102" s="44"/>
      <c r="D1102" s="45"/>
      <c r="E1102" s="46"/>
      <c r="F1102" s="47"/>
      <c r="G1102" s="48"/>
      <c r="H1102" s="49"/>
      <c r="I1102" s="50"/>
      <c r="J1102" s="50"/>
      <c r="K1102" s="33"/>
      <c r="L1102" s="33"/>
    </row>
    <row r="1103" spans="1:12" s="34" customFormat="1" ht="18" x14ac:dyDescent="0.25">
      <c r="A1103" s="42">
        <v>45413</v>
      </c>
      <c r="B1103" s="43" t="s">
        <v>901</v>
      </c>
      <c r="C1103" s="44" t="s">
        <v>902</v>
      </c>
      <c r="D1103" s="45" t="s">
        <v>96</v>
      </c>
      <c r="E1103" s="46">
        <v>2221</v>
      </c>
      <c r="F1103" s="47">
        <v>35400</v>
      </c>
      <c r="G1103" s="48">
        <v>45413</v>
      </c>
      <c r="H1103" s="49">
        <f>IF(F1103&gt;0,0,"")</f>
        <v>0</v>
      </c>
      <c r="I1103" s="50">
        <v>35400</v>
      </c>
      <c r="J1103" s="50" t="str">
        <f>IF(I1103&gt;0,"ATRASADO","")</f>
        <v>ATRASADO</v>
      </c>
      <c r="K1103" s="33"/>
      <c r="L1103" s="33"/>
    </row>
    <row r="1104" spans="1:12" s="34" customFormat="1" ht="18" x14ac:dyDescent="0.25">
      <c r="A1104" s="42">
        <v>45413</v>
      </c>
      <c r="B1104" s="43" t="s">
        <v>903</v>
      </c>
      <c r="C1104" s="44" t="s">
        <v>902</v>
      </c>
      <c r="D1104" s="45" t="s">
        <v>96</v>
      </c>
      <c r="E1104" s="46">
        <v>2221</v>
      </c>
      <c r="F1104" s="47">
        <v>35400</v>
      </c>
      <c r="G1104" s="48">
        <v>45413</v>
      </c>
      <c r="H1104" s="49">
        <f>IF(F1104&gt;0,0,"")</f>
        <v>0</v>
      </c>
      <c r="I1104" s="50">
        <v>35400</v>
      </c>
      <c r="J1104" s="50" t="str">
        <f>IF(I1104&gt;0,"ATRASADO","")</f>
        <v>ATRASADO</v>
      </c>
      <c r="K1104" s="33"/>
      <c r="L1104" s="33"/>
    </row>
    <row r="1105" spans="1:12" s="34" customFormat="1" ht="18" x14ac:dyDescent="0.25">
      <c r="A1105" s="42">
        <v>45413</v>
      </c>
      <c r="B1105" s="43" t="s">
        <v>904</v>
      </c>
      <c r="C1105" s="44" t="s">
        <v>902</v>
      </c>
      <c r="D1105" s="45" t="s">
        <v>96</v>
      </c>
      <c r="E1105" s="46">
        <v>2221</v>
      </c>
      <c r="F1105" s="47">
        <v>35400</v>
      </c>
      <c r="G1105" s="48">
        <v>45413</v>
      </c>
      <c r="H1105" s="49">
        <f>IF(F1105&gt;0,0,"")</f>
        <v>0</v>
      </c>
      <c r="I1105" s="50">
        <v>35400</v>
      </c>
      <c r="J1105" s="50" t="str">
        <f>IF(I1105&gt;0,"ATRASADO","")</f>
        <v>ATRASADO</v>
      </c>
      <c r="K1105" s="33"/>
      <c r="L1105" s="33"/>
    </row>
    <row r="1106" spans="1:12" s="34" customFormat="1" ht="18" x14ac:dyDescent="0.25">
      <c r="A1106" s="42">
        <v>45413</v>
      </c>
      <c r="B1106" s="43" t="s">
        <v>905</v>
      </c>
      <c r="C1106" s="44" t="s">
        <v>902</v>
      </c>
      <c r="D1106" s="45" t="s">
        <v>96</v>
      </c>
      <c r="E1106" s="46">
        <v>2221</v>
      </c>
      <c r="F1106" s="47">
        <v>35400</v>
      </c>
      <c r="G1106" s="48">
        <v>45413</v>
      </c>
      <c r="H1106" s="49">
        <f>IF(F1106&gt;0,0,"")</f>
        <v>0</v>
      </c>
      <c r="I1106" s="50">
        <v>35400</v>
      </c>
      <c r="J1106" s="50" t="str">
        <f>IF(I1106&gt;0,"ATRASADO","")</f>
        <v>ATRASADO</v>
      </c>
      <c r="K1106" s="33"/>
      <c r="L1106" s="33"/>
    </row>
    <row r="1107" spans="1:12" s="34" customFormat="1" ht="18" x14ac:dyDescent="0.25">
      <c r="A1107" s="42"/>
      <c r="B1107" s="43"/>
      <c r="C1107" s="44"/>
      <c r="D1107" s="45"/>
      <c r="E1107" s="46"/>
      <c r="F1107" s="47"/>
      <c r="G1107" s="48"/>
      <c r="H1107" s="49"/>
      <c r="I1107" s="50"/>
      <c r="J1107" s="50"/>
      <c r="K1107" s="33"/>
      <c r="L1107" s="33"/>
    </row>
    <row r="1108" spans="1:12" s="34" customFormat="1" ht="18" x14ac:dyDescent="0.25">
      <c r="A1108" s="42">
        <v>45139</v>
      </c>
      <c r="B1108" s="43" t="s">
        <v>906</v>
      </c>
      <c r="C1108" s="44" t="s">
        <v>907</v>
      </c>
      <c r="D1108" s="45" t="s">
        <v>96</v>
      </c>
      <c r="E1108" s="46">
        <v>2221</v>
      </c>
      <c r="F1108" s="47">
        <v>59000</v>
      </c>
      <c r="G1108" s="48">
        <v>45139</v>
      </c>
      <c r="H1108" s="49">
        <f>IF(F1108&gt;0,0,"")</f>
        <v>0</v>
      </c>
      <c r="I1108" s="50">
        <v>59000</v>
      </c>
      <c r="J1108" s="50" t="str">
        <f>IF(I1108&gt;0,"ATRASADO","")</f>
        <v>ATRASADO</v>
      </c>
      <c r="K1108" s="33"/>
      <c r="L1108" s="33"/>
    </row>
    <row r="1109" spans="1:12" s="34" customFormat="1" ht="18" x14ac:dyDescent="0.25">
      <c r="A1109" s="42">
        <v>45474</v>
      </c>
      <c r="B1109" s="43" t="s">
        <v>908</v>
      </c>
      <c r="C1109" s="44" t="s">
        <v>907</v>
      </c>
      <c r="D1109" s="45" t="s">
        <v>96</v>
      </c>
      <c r="E1109" s="46">
        <v>2221</v>
      </c>
      <c r="F1109" s="47">
        <v>59000</v>
      </c>
      <c r="G1109" s="48">
        <v>45474</v>
      </c>
      <c r="H1109" s="49">
        <f>IF(F1109&gt;0,0,"")</f>
        <v>0</v>
      </c>
      <c r="I1109" s="50">
        <v>59000</v>
      </c>
      <c r="J1109" s="50" t="str">
        <f>IF(I1109&gt;0,"ATRASADO","")</f>
        <v>ATRASADO</v>
      </c>
      <c r="K1109" s="33"/>
      <c r="L1109" s="33"/>
    </row>
    <row r="1110" spans="1:12" s="34" customFormat="1" ht="18" x14ac:dyDescent="0.25">
      <c r="A1110" s="42">
        <v>45474</v>
      </c>
      <c r="B1110" s="43" t="s">
        <v>909</v>
      </c>
      <c r="C1110" s="44" t="s">
        <v>907</v>
      </c>
      <c r="D1110" s="45" t="s">
        <v>96</v>
      </c>
      <c r="E1110" s="46">
        <v>2221</v>
      </c>
      <c r="F1110" s="47">
        <v>59000</v>
      </c>
      <c r="G1110" s="48">
        <v>45474</v>
      </c>
      <c r="H1110" s="49">
        <f>IF(F1110&gt;0,0,"")</f>
        <v>0</v>
      </c>
      <c r="I1110" s="50">
        <v>59000</v>
      </c>
      <c r="J1110" s="50" t="str">
        <f>IF(I1110&gt;0,"ATRASADO","")</f>
        <v>ATRASADO</v>
      </c>
      <c r="K1110" s="33"/>
      <c r="L1110" s="33"/>
    </row>
    <row r="1111" spans="1:12" s="34" customFormat="1" ht="18" x14ac:dyDescent="0.25">
      <c r="A1111" s="42"/>
      <c r="B1111" s="43"/>
      <c r="C1111" s="44"/>
      <c r="D1111" s="45"/>
      <c r="E1111" s="46"/>
      <c r="F1111" s="47"/>
      <c r="G1111" s="48"/>
      <c r="H1111" s="49"/>
      <c r="I1111" s="50"/>
      <c r="J1111" s="50"/>
      <c r="K1111" s="33"/>
      <c r="L1111" s="33"/>
    </row>
    <row r="1112" spans="1:12" s="34" customFormat="1" ht="18" x14ac:dyDescent="0.25">
      <c r="A1112" s="42">
        <v>45474</v>
      </c>
      <c r="B1112" s="43" t="s">
        <v>910</v>
      </c>
      <c r="C1112" s="44" t="s">
        <v>911</v>
      </c>
      <c r="D1112" s="45" t="s">
        <v>96</v>
      </c>
      <c r="E1112" s="46">
        <v>2221</v>
      </c>
      <c r="F1112" s="47">
        <v>47200</v>
      </c>
      <c r="G1112" s="48">
        <v>45474</v>
      </c>
      <c r="H1112" s="49">
        <f t="shared" ref="H1112:H1120" si="72">IF(F1112&gt;0,0,"")</f>
        <v>0</v>
      </c>
      <c r="I1112" s="50">
        <v>47200</v>
      </c>
      <c r="J1112" s="50" t="str">
        <f t="shared" ref="J1112:J1120" si="73">IF(I1112&gt;0,"ATRASADO","")</f>
        <v>ATRASADO</v>
      </c>
      <c r="K1112" s="33"/>
      <c r="L1112" s="33"/>
    </row>
    <row r="1113" spans="1:12" s="34" customFormat="1" ht="18" x14ac:dyDescent="0.25">
      <c r="A1113" s="42">
        <v>45474</v>
      </c>
      <c r="B1113" s="43" t="s">
        <v>912</v>
      </c>
      <c r="C1113" s="44" t="s">
        <v>911</v>
      </c>
      <c r="D1113" s="45" t="s">
        <v>96</v>
      </c>
      <c r="E1113" s="46">
        <v>2221</v>
      </c>
      <c r="F1113" s="47">
        <v>47200</v>
      </c>
      <c r="G1113" s="48">
        <v>45474</v>
      </c>
      <c r="H1113" s="49">
        <f t="shared" si="72"/>
        <v>0</v>
      </c>
      <c r="I1113" s="50">
        <v>47200</v>
      </c>
      <c r="J1113" s="50" t="str">
        <f t="shared" si="73"/>
        <v>ATRASADO</v>
      </c>
      <c r="K1113" s="33"/>
      <c r="L1113" s="33"/>
    </row>
    <row r="1114" spans="1:12" s="34" customFormat="1" ht="18" x14ac:dyDescent="0.25">
      <c r="A1114" s="42">
        <v>45474</v>
      </c>
      <c r="B1114" s="43" t="s">
        <v>913</v>
      </c>
      <c r="C1114" s="44" t="s">
        <v>911</v>
      </c>
      <c r="D1114" s="45" t="s">
        <v>96</v>
      </c>
      <c r="E1114" s="46">
        <v>2221</v>
      </c>
      <c r="F1114" s="47">
        <v>47200</v>
      </c>
      <c r="G1114" s="48">
        <v>45474</v>
      </c>
      <c r="H1114" s="49">
        <f t="shared" si="72"/>
        <v>0</v>
      </c>
      <c r="I1114" s="50">
        <v>47200</v>
      </c>
      <c r="J1114" s="50" t="str">
        <f t="shared" si="73"/>
        <v>ATRASADO</v>
      </c>
      <c r="K1114" s="33"/>
      <c r="L1114" s="33"/>
    </row>
    <row r="1115" spans="1:12" s="34" customFormat="1" ht="18" x14ac:dyDescent="0.25">
      <c r="A1115" s="42">
        <v>45474</v>
      </c>
      <c r="B1115" s="43" t="s">
        <v>914</v>
      </c>
      <c r="C1115" s="44" t="s">
        <v>911</v>
      </c>
      <c r="D1115" s="45" t="s">
        <v>96</v>
      </c>
      <c r="E1115" s="46">
        <v>2221</v>
      </c>
      <c r="F1115" s="47">
        <v>47200</v>
      </c>
      <c r="G1115" s="48">
        <v>45474</v>
      </c>
      <c r="H1115" s="49">
        <f t="shared" si="72"/>
        <v>0</v>
      </c>
      <c r="I1115" s="50">
        <v>47200</v>
      </c>
      <c r="J1115" s="50" t="str">
        <f t="shared" si="73"/>
        <v>ATRASADO</v>
      </c>
      <c r="K1115" s="33"/>
      <c r="L1115" s="33"/>
    </row>
    <row r="1116" spans="1:12" s="34" customFormat="1" ht="18" x14ac:dyDescent="0.25">
      <c r="A1116" s="42">
        <v>45474</v>
      </c>
      <c r="B1116" s="43" t="s">
        <v>915</v>
      </c>
      <c r="C1116" s="44" t="s">
        <v>911</v>
      </c>
      <c r="D1116" s="45" t="s">
        <v>96</v>
      </c>
      <c r="E1116" s="46">
        <v>2221</v>
      </c>
      <c r="F1116" s="47">
        <v>47200</v>
      </c>
      <c r="G1116" s="48">
        <v>45474</v>
      </c>
      <c r="H1116" s="49">
        <f t="shared" si="72"/>
        <v>0</v>
      </c>
      <c r="I1116" s="50">
        <v>47200</v>
      </c>
      <c r="J1116" s="50" t="str">
        <f t="shared" si="73"/>
        <v>ATRASADO</v>
      </c>
      <c r="K1116" s="33"/>
      <c r="L1116" s="33"/>
    </row>
    <row r="1117" spans="1:12" s="34" customFormat="1" ht="18" x14ac:dyDescent="0.25">
      <c r="A1117" s="42">
        <v>45474</v>
      </c>
      <c r="B1117" s="43" t="s">
        <v>916</v>
      </c>
      <c r="C1117" s="44" t="s">
        <v>911</v>
      </c>
      <c r="D1117" s="45" t="s">
        <v>96</v>
      </c>
      <c r="E1117" s="46">
        <v>2221</v>
      </c>
      <c r="F1117" s="47">
        <v>47200</v>
      </c>
      <c r="G1117" s="48">
        <v>45474</v>
      </c>
      <c r="H1117" s="49">
        <f t="shared" si="72"/>
        <v>0</v>
      </c>
      <c r="I1117" s="50">
        <v>47200</v>
      </c>
      <c r="J1117" s="50" t="str">
        <f t="shared" si="73"/>
        <v>ATRASADO</v>
      </c>
      <c r="K1117" s="33"/>
      <c r="L1117" s="33"/>
    </row>
    <row r="1118" spans="1:12" s="34" customFormat="1" ht="18" x14ac:dyDescent="0.25">
      <c r="A1118" s="42">
        <v>45474</v>
      </c>
      <c r="B1118" s="43" t="s">
        <v>917</v>
      </c>
      <c r="C1118" s="44" t="s">
        <v>911</v>
      </c>
      <c r="D1118" s="45" t="s">
        <v>96</v>
      </c>
      <c r="E1118" s="46">
        <v>2221</v>
      </c>
      <c r="F1118" s="47">
        <v>47200</v>
      </c>
      <c r="G1118" s="48">
        <v>45474</v>
      </c>
      <c r="H1118" s="49">
        <f t="shared" si="72"/>
        <v>0</v>
      </c>
      <c r="I1118" s="50">
        <v>47200</v>
      </c>
      <c r="J1118" s="50" t="str">
        <f t="shared" si="73"/>
        <v>ATRASADO</v>
      </c>
      <c r="K1118" s="33"/>
      <c r="L1118" s="33"/>
    </row>
    <row r="1119" spans="1:12" s="34" customFormat="1" ht="18" x14ac:dyDescent="0.25">
      <c r="A1119" s="42">
        <v>45474</v>
      </c>
      <c r="B1119" s="43" t="s">
        <v>918</v>
      </c>
      <c r="C1119" s="44" t="s">
        <v>911</v>
      </c>
      <c r="D1119" s="45" t="s">
        <v>96</v>
      </c>
      <c r="E1119" s="46">
        <v>2221</v>
      </c>
      <c r="F1119" s="47">
        <v>47200</v>
      </c>
      <c r="G1119" s="48">
        <v>45474</v>
      </c>
      <c r="H1119" s="49">
        <f t="shared" si="72"/>
        <v>0</v>
      </c>
      <c r="I1119" s="50">
        <v>47200</v>
      </c>
      <c r="J1119" s="50" t="str">
        <f t="shared" si="73"/>
        <v>ATRASADO</v>
      </c>
      <c r="K1119" s="33"/>
      <c r="L1119" s="33"/>
    </row>
    <row r="1120" spans="1:12" s="34" customFormat="1" ht="18" x14ac:dyDescent="0.25">
      <c r="A1120" s="42">
        <v>45474</v>
      </c>
      <c r="B1120" s="43" t="s">
        <v>919</v>
      </c>
      <c r="C1120" s="44" t="s">
        <v>911</v>
      </c>
      <c r="D1120" s="45" t="s">
        <v>96</v>
      </c>
      <c r="E1120" s="46">
        <v>2221</v>
      </c>
      <c r="F1120" s="47">
        <v>47200</v>
      </c>
      <c r="G1120" s="48">
        <v>45474</v>
      </c>
      <c r="H1120" s="49">
        <f t="shared" si="72"/>
        <v>0</v>
      </c>
      <c r="I1120" s="50">
        <v>47200</v>
      </c>
      <c r="J1120" s="50" t="str">
        <f t="shared" si="73"/>
        <v>ATRASADO</v>
      </c>
      <c r="K1120" s="33"/>
      <c r="L1120" s="33"/>
    </row>
    <row r="1121" spans="1:12" s="34" customFormat="1" ht="18" x14ac:dyDescent="0.25">
      <c r="A1121" s="42"/>
      <c r="B1121" s="43"/>
      <c r="C1121" s="44"/>
      <c r="D1121" s="45"/>
      <c r="E1121" s="46"/>
      <c r="F1121" s="47"/>
      <c r="G1121" s="48"/>
      <c r="H1121" s="49"/>
      <c r="I1121" s="50"/>
      <c r="J1121" s="50"/>
      <c r="K1121" s="33"/>
      <c r="L1121" s="33"/>
    </row>
    <row r="1122" spans="1:12" s="34" customFormat="1" ht="18" x14ac:dyDescent="0.25">
      <c r="A1122" s="42" t="s">
        <v>920</v>
      </c>
      <c r="B1122" s="43" t="s">
        <v>398</v>
      </c>
      <c r="C1122" s="44" t="s">
        <v>921</v>
      </c>
      <c r="D1122" s="45" t="s">
        <v>431</v>
      </c>
      <c r="E1122" s="46">
        <v>2332</v>
      </c>
      <c r="F1122" s="47">
        <v>127440</v>
      </c>
      <c r="G1122" s="48" t="s">
        <v>920</v>
      </c>
      <c r="H1122" s="49">
        <f t="shared" ref="H1122:H1131" si="74">IF(F1122&gt;0,0,"")</f>
        <v>0</v>
      </c>
      <c r="I1122" s="50">
        <v>127440</v>
      </c>
      <c r="J1122" s="50" t="str">
        <f t="shared" ref="J1122:J1131" si="75">IF(I1122&gt;0,"ATRASADO","")</f>
        <v>ATRASADO</v>
      </c>
      <c r="K1122" s="33"/>
      <c r="L1122" s="33"/>
    </row>
    <row r="1123" spans="1:12" s="34" customFormat="1" ht="18" x14ac:dyDescent="0.25">
      <c r="A1123" s="42">
        <v>45231</v>
      </c>
      <c r="B1123" s="43" t="s">
        <v>922</v>
      </c>
      <c r="C1123" s="44" t="s">
        <v>921</v>
      </c>
      <c r="D1123" s="45" t="s">
        <v>656</v>
      </c>
      <c r="E1123" s="46">
        <v>2611</v>
      </c>
      <c r="F1123" s="47">
        <v>1649998.72</v>
      </c>
      <c r="G1123" s="48">
        <v>45231</v>
      </c>
      <c r="H1123" s="49">
        <f t="shared" si="74"/>
        <v>0</v>
      </c>
      <c r="I1123" s="50">
        <v>1649998.72</v>
      </c>
      <c r="J1123" s="50" t="str">
        <f t="shared" si="75"/>
        <v>ATRASADO</v>
      </c>
      <c r="K1123" s="33"/>
      <c r="L1123" s="33"/>
    </row>
    <row r="1124" spans="1:12" s="34" customFormat="1" ht="18" x14ac:dyDescent="0.25">
      <c r="A1124" s="42">
        <v>45237</v>
      </c>
      <c r="B1124" s="43" t="s">
        <v>923</v>
      </c>
      <c r="C1124" s="44" t="s">
        <v>921</v>
      </c>
      <c r="D1124" s="45" t="s">
        <v>62</v>
      </c>
      <c r="E1124" s="46">
        <v>2355</v>
      </c>
      <c r="F1124" s="47">
        <v>123900</v>
      </c>
      <c r="G1124" s="48">
        <v>45237</v>
      </c>
      <c r="H1124" s="49">
        <f t="shared" si="74"/>
        <v>0</v>
      </c>
      <c r="I1124" s="50">
        <v>123900</v>
      </c>
      <c r="J1124" s="50" t="str">
        <f t="shared" si="75"/>
        <v>ATRASADO</v>
      </c>
      <c r="K1124" s="33"/>
      <c r="L1124" s="33"/>
    </row>
    <row r="1125" spans="1:12" s="34" customFormat="1" ht="18" x14ac:dyDescent="0.25">
      <c r="A1125" s="42" t="s">
        <v>924</v>
      </c>
      <c r="B1125" s="43" t="s">
        <v>925</v>
      </c>
      <c r="C1125" s="44" t="s">
        <v>921</v>
      </c>
      <c r="D1125" s="45" t="s">
        <v>62</v>
      </c>
      <c r="E1125" s="46">
        <v>2355</v>
      </c>
      <c r="F1125" s="47">
        <v>205320</v>
      </c>
      <c r="G1125" s="48" t="s">
        <v>924</v>
      </c>
      <c r="H1125" s="49">
        <f t="shared" si="74"/>
        <v>0</v>
      </c>
      <c r="I1125" s="50">
        <v>205320</v>
      </c>
      <c r="J1125" s="50" t="str">
        <f t="shared" si="75"/>
        <v>ATRASADO</v>
      </c>
      <c r="K1125" s="33"/>
      <c r="L1125" s="33"/>
    </row>
    <row r="1126" spans="1:12" s="34" customFormat="1" ht="18" x14ac:dyDescent="0.25">
      <c r="A1126" s="42" t="s">
        <v>926</v>
      </c>
      <c r="B1126" s="43" t="s">
        <v>903</v>
      </c>
      <c r="C1126" s="44" t="s">
        <v>921</v>
      </c>
      <c r="D1126" s="45" t="s">
        <v>927</v>
      </c>
      <c r="E1126" s="46">
        <v>2242</v>
      </c>
      <c r="F1126" s="47">
        <v>547520</v>
      </c>
      <c r="G1126" s="48" t="s">
        <v>926</v>
      </c>
      <c r="H1126" s="49">
        <f t="shared" si="74"/>
        <v>0</v>
      </c>
      <c r="I1126" s="50">
        <v>547520</v>
      </c>
      <c r="J1126" s="50" t="str">
        <f t="shared" si="75"/>
        <v>ATRASADO</v>
      </c>
      <c r="K1126" s="33"/>
      <c r="L1126" s="33"/>
    </row>
    <row r="1127" spans="1:12" s="34" customFormat="1" ht="18" x14ac:dyDescent="0.25">
      <c r="A1127" s="42">
        <v>45352</v>
      </c>
      <c r="B1127" s="43" t="s">
        <v>905</v>
      </c>
      <c r="C1127" s="44" t="s">
        <v>921</v>
      </c>
      <c r="D1127" s="45" t="s">
        <v>927</v>
      </c>
      <c r="E1127" s="46">
        <v>2242</v>
      </c>
      <c r="F1127" s="47">
        <v>547520</v>
      </c>
      <c r="G1127" s="48">
        <v>45352</v>
      </c>
      <c r="H1127" s="49">
        <f t="shared" si="74"/>
        <v>0</v>
      </c>
      <c r="I1127" s="50">
        <v>547520</v>
      </c>
      <c r="J1127" s="50" t="str">
        <f t="shared" si="75"/>
        <v>ATRASADO</v>
      </c>
      <c r="K1127" s="33"/>
      <c r="L1127" s="33"/>
    </row>
    <row r="1128" spans="1:12" s="34" customFormat="1" ht="18" x14ac:dyDescent="0.25">
      <c r="A1128" s="42" t="s">
        <v>928</v>
      </c>
      <c r="B1128" s="43" t="s">
        <v>112</v>
      </c>
      <c r="C1128" s="44" t="s">
        <v>921</v>
      </c>
      <c r="D1128" s="45" t="s">
        <v>927</v>
      </c>
      <c r="E1128" s="46">
        <v>2242</v>
      </c>
      <c r="F1128" s="47">
        <v>547520</v>
      </c>
      <c r="G1128" s="48" t="s">
        <v>929</v>
      </c>
      <c r="H1128" s="49">
        <f t="shared" si="74"/>
        <v>0</v>
      </c>
      <c r="I1128" s="50">
        <v>547520</v>
      </c>
      <c r="J1128" s="50" t="str">
        <f t="shared" si="75"/>
        <v>ATRASADO</v>
      </c>
      <c r="K1128" s="33"/>
      <c r="L1128" s="33"/>
    </row>
    <row r="1129" spans="1:12" s="34" customFormat="1" ht="18" x14ac:dyDescent="0.25">
      <c r="A1129" s="42" t="s">
        <v>930</v>
      </c>
      <c r="B1129" s="43" t="s">
        <v>115</v>
      </c>
      <c r="C1129" s="44" t="s">
        <v>921</v>
      </c>
      <c r="D1129" s="45" t="s">
        <v>242</v>
      </c>
      <c r="E1129" s="46">
        <v>2253</v>
      </c>
      <c r="F1129" s="47">
        <v>375240</v>
      </c>
      <c r="G1129" s="48" t="s">
        <v>461</v>
      </c>
      <c r="H1129" s="49">
        <f t="shared" si="74"/>
        <v>0</v>
      </c>
      <c r="I1129" s="50">
        <v>375240</v>
      </c>
      <c r="J1129" s="50" t="str">
        <f t="shared" si="75"/>
        <v>ATRASADO</v>
      </c>
      <c r="K1129" s="33"/>
      <c r="L1129" s="33"/>
    </row>
    <row r="1130" spans="1:12" s="34" customFormat="1" ht="18" x14ac:dyDescent="0.25">
      <c r="A1130" s="42" t="s">
        <v>931</v>
      </c>
      <c r="B1130" s="43" t="s">
        <v>150</v>
      </c>
      <c r="C1130" s="44" t="s">
        <v>921</v>
      </c>
      <c r="D1130" s="45" t="s">
        <v>242</v>
      </c>
      <c r="E1130" s="46">
        <v>2253</v>
      </c>
      <c r="F1130" s="47">
        <v>375240</v>
      </c>
      <c r="G1130" s="48" t="s">
        <v>931</v>
      </c>
      <c r="H1130" s="49">
        <f t="shared" si="74"/>
        <v>0</v>
      </c>
      <c r="I1130" s="50">
        <v>375240</v>
      </c>
      <c r="J1130" s="50" t="str">
        <f t="shared" si="75"/>
        <v>ATRASADO</v>
      </c>
      <c r="K1130" s="33"/>
      <c r="L1130" s="33"/>
    </row>
    <row r="1131" spans="1:12" s="34" customFormat="1" ht="18" x14ac:dyDescent="0.25">
      <c r="A1131" s="42" t="s">
        <v>932</v>
      </c>
      <c r="B1131" s="43" t="s">
        <v>151</v>
      </c>
      <c r="C1131" s="44" t="s">
        <v>921</v>
      </c>
      <c r="D1131" s="45" t="s">
        <v>242</v>
      </c>
      <c r="E1131" s="46">
        <v>2253</v>
      </c>
      <c r="F1131" s="47">
        <v>375240</v>
      </c>
      <c r="G1131" s="48" t="s">
        <v>932</v>
      </c>
      <c r="H1131" s="49">
        <f t="shared" si="74"/>
        <v>0</v>
      </c>
      <c r="I1131" s="50">
        <v>375240</v>
      </c>
      <c r="J1131" s="50" t="str">
        <f t="shared" si="75"/>
        <v>ATRASADO</v>
      </c>
      <c r="K1131" s="33"/>
      <c r="L1131" s="33"/>
    </row>
    <row r="1132" spans="1:12" s="34" customFormat="1" ht="18" x14ac:dyDescent="0.25">
      <c r="A1132" s="42"/>
      <c r="B1132" s="43"/>
      <c r="C1132" s="44"/>
      <c r="D1132" s="45"/>
      <c r="E1132" s="46"/>
      <c r="F1132" s="47"/>
      <c r="G1132" s="48"/>
      <c r="H1132" s="49"/>
      <c r="I1132" s="50"/>
      <c r="J1132" s="50"/>
      <c r="K1132" s="33"/>
      <c r="L1132" s="33"/>
    </row>
    <row r="1133" spans="1:12" s="34" customFormat="1" ht="18" x14ac:dyDescent="0.25">
      <c r="A1133" s="42">
        <v>41560</v>
      </c>
      <c r="B1133" s="43" t="s">
        <v>933</v>
      </c>
      <c r="C1133" s="44" t="s">
        <v>934</v>
      </c>
      <c r="D1133" s="45" t="s">
        <v>172</v>
      </c>
      <c r="E1133" s="46">
        <v>2251</v>
      </c>
      <c r="F1133" s="47">
        <v>33333.33</v>
      </c>
      <c r="G1133" s="48">
        <v>41560</v>
      </c>
      <c r="H1133" s="49">
        <f>IF(F1133&gt;0,0,"")</f>
        <v>0</v>
      </c>
      <c r="I1133" s="50">
        <v>33333.33</v>
      </c>
      <c r="J1133" s="50" t="str">
        <f>IF(I1133&gt;0,"ATRASADO","")</f>
        <v>ATRASADO</v>
      </c>
      <c r="K1133" s="33"/>
      <c r="L1133" s="33"/>
    </row>
    <row r="1134" spans="1:12" s="34" customFormat="1" ht="18" x14ac:dyDescent="0.25">
      <c r="A1134" s="42"/>
      <c r="B1134" s="43"/>
      <c r="C1134" s="44"/>
      <c r="D1134" s="45"/>
      <c r="E1134" s="46"/>
      <c r="F1134" s="47"/>
      <c r="G1134" s="48"/>
      <c r="H1134" s="49"/>
      <c r="I1134" s="50"/>
      <c r="J1134" s="50"/>
      <c r="K1134" s="33"/>
      <c r="L1134" s="33"/>
    </row>
    <row r="1135" spans="1:12" s="34" customFormat="1" ht="18" x14ac:dyDescent="0.25">
      <c r="A1135" s="42">
        <v>40190</v>
      </c>
      <c r="B1135" s="43" t="s">
        <v>935</v>
      </c>
      <c r="C1135" s="44" t="s">
        <v>936</v>
      </c>
      <c r="D1135" s="45" t="s">
        <v>96</v>
      </c>
      <c r="E1135" s="46">
        <v>2221</v>
      </c>
      <c r="F1135" s="47">
        <v>23200</v>
      </c>
      <c r="G1135" s="48" t="s">
        <v>937</v>
      </c>
      <c r="H1135" s="49">
        <f t="shared" ref="H1135:H1141" si="76">IF(F1135&gt;0,0,"")</f>
        <v>0</v>
      </c>
      <c r="I1135" s="50">
        <v>23200</v>
      </c>
      <c r="J1135" s="50" t="str">
        <f t="shared" ref="J1135:J1141" si="77">IF(I1135&gt;0,"ATRASADO","")</f>
        <v>ATRASADO</v>
      </c>
      <c r="K1135" s="33"/>
      <c r="L1135" s="33"/>
    </row>
    <row r="1136" spans="1:12" s="34" customFormat="1" ht="18" x14ac:dyDescent="0.25">
      <c r="A1136" s="42">
        <v>40190</v>
      </c>
      <c r="B1136" s="43" t="s">
        <v>938</v>
      </c>
      <c r="C1136" s="44" t="s">
        <v>936</v>
      </c>
      <c r="D1136" s="45" t="s">
        <v>96</v>
      </c>
      <c r="E1136" s="46">
        <v>2221</v>
      </c>
      <c r="F1136" s="47">
        <v>23200</v>
      </c>
      <c r="G1136" s="48" t="s">
        <v>937</v>
      </c>
      <c r="H1136" s="49">
        <f t="shared" si="76"/>
        <v>0</v>
      </c>
      <c r="I1136" s="50">
        <v>23200</v>
      </c>
      <c r="J1136" s="50" t="str">
        <f t="shared" si="77"/>
        <v>ATRASADO</v>
      </c>
      <c r="K1136" s="33"/>
      <c r="L1136" s="33"/>
    </row>
    <row r="1137" spans="1:12" s="34" customFormat="1" ht="18" x14ac:dyDescent="0.25">
      <c r="A1137" s="42">
        <v>40190</v>
      </c>
      <c r="B1137" s="43" t="s">
        <v>939</v>
      </c>
      <c r="C1137" s="44" t="s">
        <v>936</v>
      </c>
      <c r="D1137" s="45" t="s">
        <v>96</v>
      </c>
      <c r="E1137" s="46">
        <v>2221</v>
      </c>
      <c r="F1137" s="47">
        <v>23200</v>
      </c>
      <c r="G1137" s="48" t="s">
        <v>937</v>
      </c>
      <c r="H1137" s="49">
        <f t="shared" si="76"/>
        <v>0</v>
      </c>
      <c r="I1137" s="50">
        <v>23200</v>
      </c>
      <c r="J1137" s="50" t="str">
        <f t="shared" si="77"/>
        <v>ATRASADO</v>
      </c>
      <c r="K1137" s="33"/>
      <c r="L1137" s="33"/>
    </row>
    <row r="1138" spans="1:12" s="34" customFormat="1" ht="18" x14ac:dyDescent="0.25">
      <c r="A1138" s="42">
        <v>40571</v>
      </c>
      <c r="B1138" s="43" t="s">
        <v>940</v>
      </c>
      <c r="C1138" s="44" t="s">
        <v>936</v>
      </c>
      <c r="D1138" s="45" t="s">
        <v>96</v>
      </c>
      <c r="E1138" s="46">
        <v>2221</v>
      </c>
      <c r="F1138" s="47">
        <v>23200</v>
      </c>
      <c r="G1138" s="48">
        <v>40571</v>
      </c>
      <c r="H1138" s="49">
        <f t="shared" si="76"/>
        <v>0</v>
      </c>
      <c r="I1138" s="50">
        <v>23200</v>
      </c>
      <c r="J1138" s="50" t="str">
        <f t="shared" si="77"/>
        <v>ATRASADO</v>
      </c>
      <c r="K1138" s="33"/>
      <c r="L1138" s="33"/>
    </row>
    <row r="1139" spans="1:12" s="34" customFormat="1" ht="18" x14ac:dyDescent="0.25">
      <c r="A1139" s="42">
        <v>40623</v>
      </c>
      <c r="B1139" s="43" t="s">
        <v>941</v>
      </c>
      <c r="C1139" s="44" t="s">
        <v>936</v>
      </c>
      <c r="D1139" s="45" t="s">
        <v>96</v>
      </c>
      <c r="E1139" s="46">
        <v>2221</v>
      </c>
      <c r="F1139" s="47">
        <v>23200</v>
      </c>
      <c r="G1139" s="48">
        <v>40623</v>
      </c>
      <c r="H1139" s="49">
        <f t="shared" si="76"/>
        <v>0</v>
      </c>
      <c r="I1139" s="50">
        <v>23200</v>
      </c>
      <c r="J1139" s="50" t="str">
        <f t="shared" si="77"/>
        <v>ATRASADO</v>
      </c>
      <c r="K1139" s="33"/>
      <c r="L1139" s="33"/>
    </row>
    <row r="1140" spans="1:12" s="34" customFormat="1" ht="18" x14ac:dyDescent="0.25">
      <c r="A1140" s="42">
        <v>40644</v>
      </c>
      <c r="B1140" s="43" t="s">
        <v>942</v>
      </c>
      <c r="C1140" s="44" t="s">
        <v>936</v>
      </c>
      <c r="D1140" s="45" t="s">
        <v>96</v>
      </c>
      <c r="E1140" s="46">
        <v>2221</v>
      </c>
      <c r="F1140" s="47">
        <v>23200</v>
      </c>
      <c r="G1140" s="48">
        <v>40644</v>
      </c>
      <c r="H1140" s="49">
        <f t="shared" si="76"/>
        <v>0</v>
      </c>
      <c r="I1140" s="50">
        <v>23200</v>
      </c>
      <c r="J1140" s="50" t="str">
        <f t="shared" si="77"/>
        <v>ATRASADO</v>
      </c>
      <c r="K1140" s="33"/>
      <c r="L1140" s="33"/>
    </row>
    <row r="1141" spans="1:12" s="34" customFormat="1" ht="18" x14ac:dyDescent="0.25">
      <c r="A1141" s="42">
        <v>40644</v>
      </c>
      <c r="B1141" s="43" t="s">
        <v>943</v>
      </c>
      <c r="C1141" s="44" t="s">
        <v>936</v>
      </c>
      <c r="D1141" s="45" t="s">
        <v>96</v>
      </c>
      <c r="E1141" s="46">
        <v>2221</v>
      </c>
      <c r="F1141" s="47">
        <v>23200</v>
      </c>
      <c r="G1141" s="48">
        <v>40644</v>
      </c>
      <c r="H1141" s="49">
        <f t="shared" si="76"/>
        <v>0</v>
      </c>
      <c r="I1141" s="50">
        <v>23200</v>
      </c>
      <c r="J1141" s="50" t="str">
        <f t="shared" si="77"/>
        <v>ATRASADO</v>
      </c>
      <c r="K1141" s="33"/>
      <c r="L1141" s="33"/>
    </row>
    <row r="1142" spans="1:12" s="34" customFormat="1" ht="18" x14ac:dyDescent="0.25">
      <c r="A1142" s="42"/>
      <c r="B1142" s="43"/>
      <c r="C1142" s="44"/>
      <c r="D1142" s="45"/>
      <c r="E1142" s="46"/>
      <c r="F1142" s="47"/>
      <c r="G1142" s="48"/>
      <c r="H1142" s="49"/>
      <c r="I1142" s="50"/>
      <c r="J1142" s="50"/>
      <c r="K1142" s="33"/>
      <c r="L1142" s="33"/>
    </row>
    <row r="1143" spans="1:12" s="34" customFormat="1" ht="18" x14ac:dyDescent="0.25">
      <c r="A1143" s="42">
        <v>40268</v>
      </c>
      <c r="B1143" s="43" t="s">
        <v>944</v>
      </c>
      <c r="C1143" s="44" t="s">
        <v>945</v>
      </c>
      <c r="D1143" s="45" t="s">
        <v>33</v>
      </c>
      <c r="E1143" s="46">
        <v>2254</v>
      </c>
      <c r="F1143" s="47">
        <v>79750</v>
      </c>
      <c r="G1143" s="48">
        <v>40268</v>
      </c>
      <c r="H1143" s="49">
        <f>IF(F1143&gt;0,0,"")</f>
        <v>0</v>
      </c>
      <c r="I1143" s="50">
        <v>79750</v>
      </c>
      <c r="J1143" s="50" t="str">
        <f>IF(I1143&gt;0,"ATRASADO","")</f>
        <v>ATRASADO</v>
      </c>
      <c r="K1143" s="33"/>
      <c r="L1143" s="33"/>
    </row>
    <row r="1144" spans="1:12" s="34" customFormat="1" ht="18" x14ac:dyDescent="0.25">
      <c r="A1144" s="42">
        <v>40298</v>
      </c>
      <c r="B1144" s="43" t="s">
        <v>946</v>
      </c>
      <c r="C1144" s="44" t="s">
        <v>945</v>
      </c>
      <c r="D1144" s="45" t="s">
        <v>33</v>
      </c>
      <c r="E1144" s="46">
        <v>2254</v>
      </c>
      <c r="F1144" s="47">
        <v>171150</v>
      </c>
      <c r="G1144" s="48">
        <v>40298</v>
      </c>
      <c r="H1144" s="49">
        <f>IF(F1144&gt;0,0,"")</f>
        <v>0</v>
      </c>
      <c r="I1144" s="50">
        <v>171150</v>
      </c>
      <c r="J1144" s="50" t="str">
        <f>IF(I1144&gt;0,"ATRASADO","")</f>
        <v>ATRASADO</v>
      </c>
      <c r="K1144" s="33"/>
      <c r="L1144" s="33"/>
    </row>
    <row r="1145" spans="1:12" s="34" customFormat="1" ht="18" x14ac:dyDescent="0.25">
      <c r="A1145" s="42">
        <v>40329</v>
      </c>
      <c r="B1145" s="43" t="s">
        <v>947</v>
      </c>
      <c r="C1145" s="44" t="s">
        <v>945</v>
      </c>
      <c r="D1145" s="45" t="s">
        <v>33</v>
      </c>
      <c r="E1145" s="46">
        <v>2254</v>
      </c>
      <c r="F1145" s="47">
        <v>163000</v>
      </c>
      <c r="G1145" s="48">
        <v>40329</v>
      </c>
      <c r="H1145" s="49">
        <f>IF(F1145&gt;0,0,"")</f>
        <v>0</v>
      </c>
      <c r="I1145" s="50">
        <v>163000</v>
      </c>
      <c r="J1145" s="50" t="str">
        <f>IF(I1145&gt;0,"ATRASADO","")</f>
        <v>ATRASADO</v>
      </c>
      <c r="K1145" s="33"/>
      <c r="L1145" s="33"/>
    </row>
    <row r="1146" spans="1:12" s="34" customFormat="1" ht="18" x14ac:dyDescent="0.25">
      <c r="A1146" s="42">
        <v>40359</v>
      </c>
      <c r="B1146" s="43" t="s">
        <v>948</v>
      </c>
      <c r="C1146" s="44" t="s">
        <v>945</v>
      </c>
      <c r="D1146" s="45" t="s">
        <v>33</v>
      </c>
      <c r="E1146" s="46">
        <v>2254</v>
      </c>
      <c r="F1146" s="47">
        <v>179300</v>
      </c>
      <c r="G1146" s="48">
        <v>40359</v>
      </c>
      <c r="H1146" s="49">
        <f>IF(F1146&gt;0,0,"")</f>
        <v>0</v>
      </c>
      <c r="I1146" s="50">
        <v>179300</v>
      </c>
      <c r="J1146" s="50" t="str">
        <f>IF(I1146&gt;0,"ATRASADO","")</f>
        <v>ATRASADO</v>
      </c>
      <c r="K1146" s="33"/>
      <c r="L1146" s="33"/>
    </row>
    <row r="1147" spans="1:12" s="34" customFormat="1" ht="18" x14ac:dyDescent="0.25">
      <c r="A1147" s="42">
        <v>40390</v>
      </c>
      <c r="B1147" s="43" t="s">
        <v>949</v>
      </c>
      <c r="C1147" s="44" t="s">
        <v>945</v>
      </c>
      <c r="D1147" s="45" t="s">
        <v>33</v>
      </c>
      <c r="E1147" s="46">
        <v>2254</v>
      </c>
      <c r="F1147" s="47">
        <v>65200</v>
      </c>
      <c r="G1147" s="48">
        <v>40390</v>
      </c>
      <c r="H1147" s="49">
        <f>IF(F1147&gt;0,0,"")</f>
        <v>0</v>
      </c>
      <c r="I1147" s="50">
        <v>65200</v>
      </c>
      <c r="J1147" s="50" t="str">
        <f>IF(I1147&gt;0,"ATRASADO","")</f>
        <v>ATRASADO</v>
      </c>
      <c r="K1147" s="33"/>
      <c r="L1147" s="33"/>
    </row>
    <row r="1148" spans="1:12" s="34" customFormat="1" ht="18" x14ac:dyDescent="0.25">
      <c r="A1148" s="42"/>
      <c r="B1148" s="43"/>
      <c r="C1148" s="44"/>
      <c r="D1148" s="45"/>
      <c r="E1148" s="46"/>
      <c r="F1148" s="47"/>
      <c r="G1148" s="48"/>
      <c r="H1148" s="49"/>
      <c r="I1148" s="50"/>
      <c r="J1148" s="50"/>
      <c r="K1148" s="33"/>
      <c r="L1148" s="33"/>
    </row>
    <row r="1149" spans="1:12" s="34" customFormat="1" ht="18" x14ac:dyDescent="0.25">
      <c r="A1149" s="42">
        <v>46112</v>
      </c>
      <c r="B1149" s="43" t="s">
        <v>950</v>
      </c>
      <c r="C1149" s="44" t="s">
        <v>951</v>
      </c>
      <c r="D1149" s="45" t="s">
        <v>21</v>
      </c>
      <c r="E1149" s="46">
        <v>2311</v>
      </c>
      <c r="F1149" s="47">
        <v>2024715</v>
      </c>
      <c r="G1149" s="48">
        <v>46112</v>
      </c>
      <c r="H1149" s="49">
        <v>0</v>
      </c>
      <c r="I1149" s="50">
        <v>2024715</v>
      </c>
      <c r="J1149" s="50" t="s">
        <v>25</v>
      </c>
      <c r="K1149" s="33"/>
      <c r="L1149" s="33"/>
    </row>
    <row r="1150" spans="1:12" s="34" customFormat="1" ht="18" x14ac:dyDescent="0.25">
      <c r="A1150" s="42"/>
      <c r="B1150" s="43"/>
      <c r="C1150" s="44"/>
      <c r="D1150" s="45"/>
      <c r="E1150" s="46"/>
      <c r="F1150" s="47"/>
      <c r="G1150" s="48"/>
      <c r="H1150" s="49"/>
      <c r="I1150" s="50"/>
      <c r="J1150" s="50"/>
      <c r="K1150" s="33"/>
      <c r="L1150" s="33"/>
    </row>
    <row r="1151" spans="1:12" s="34" customFormat="1" ht="18" x14ac:dyDescent="0.25">
      <c r="A1151" s="42">
        <v>40297</v>
      </c>
      <c r="B1151" s="43">
        <v>100024380</v>
      </c>
      <c r="C1151" s="44" t="s">
        <v>952</v>
      </c>
      <c r="D1151" s="45" t="s">
        <v>431</v>
      </c>
      <c r="E1151" s="46">
        <v>2332</v>
      </c>
      <c r="F1151" s="47">
        <v>69600</v>
      </c>
      <c r="G1151" s="48">
        <v>40297</v>
      </c>
      <c r="H1151" s="49">
        <f>IF(F1151&gt;0,0,"")</f>
        <v>0</v>
      </c>
      <c r="I1151" s="50">
        <v>69600</v>
      </c>
      <c r="J1151" s="50" t="str">
        <f>IF(I1151&gt;0,"ATRASADO","")</f>
        <v>ATRASADO</v>
      </c>
      <c r="K1151" s="33"/>
      <c r="L1151" s="33"/>
    </row>
    <row r="1152" spans="1:12" s="34" customFormat="1" ht="18" x14ac:dyDescent="0.25">
      <c r="A1152" s="42">
        <v>45383</v>
      </c>
      <c r="B1152" s="43" t="s">
        <v>953</v>
      </c>
      <c r="C1152" s="44" t="s">
        <v>952</v>
      </c>
      <c r="D1152" s="45" t="s">
        <v>656</v>
      </c>
      <c r="E1152" s="46">
        <v>2611</v>
      </c>
      <c r="F1152" s="47">
        <v>739884.07</v>
      </c>
      <c r="G1152" s="48">
        <v>45383</v>
      </c>
      <c r="H1152" s="49">
        <f>IF(F1152&gt;0,0,"")</f>
        <v>0</v>
      </c>
      <c r="I1152" s="50">
        <v>739884.07</v>
      </c>
      <c r="J1152" s="50" t="str">
        <f>IF(I1152&gt;0,"ATRASADO","")</f>
        <v>ATRASADO</v>
      </c>
      <c r="K1152" s="33"/>
      <c r="L1152" s="33"/>
    </row>
    <row r="1153" spans="1:12" s="34" customFormat="1" ht="18" x14ac:dyDescent="0.25">
      <c r="A1153" s="42"/>
      <c r="B1153" s="43"/>
      <c r="C1153" s="44"/>
      <c r="D1153" s="45"/>
      <c r="E1153" s="46"/>
      <c r="F1153" s="47"/>
      <c r="G1153" s="48"/>
      <c r="H1153" s="49"/>
      <c r="I1153" s="50"/>
      <c r="J1153" s="50"/>
      <c r="K1153" s="33"/>
      <c r="L1153" s="33"/>
    </row>
    <row r="1154" spans="1:12" s="34" customFormat="1" ht="18" x14ac:dyDescent="0.25">
      <c r="A1154" s="42">
        <v>45516</v>
      </c>
      <c r="B1154" s="43" t="s">
        <v>954</v>
      </c>
      <c r="C1154" s="44" t="s">
        <v>955</v>
      </c>
      <c r="D1154" s="45" t="s">
        <v>956</v>
      </c>
      <c r="E1154" s="46">
        <v>2259</v>
      </c>
      <c r="F1154" s="47">
        <v>10000</v>
      </c>
      <c r="G1154" s="48">
        <v>45516</v>
      </c>
      <c r="H1154" s="49">
        <f>IF(F1154&gt;0,0,"")</f>
        <v>0</v>
      </c>
      <c r="I1154" s="50">
        <v>10000</v>
      </c>
      <c r="J1154" s="50" t="str">
        <f>IF(I1154&gt;0,"ATRASADO","")</f>
        <v>ATRASADO</v>
      </c>
      <c r="K1154" s="33"/>
      <c r="L1154" s="33"/>
    </row>
    <row r="1155" spans="1:12" s="34" customFormat="1" ht="18" x14ac:dyDescent="0.25">
      <c r="A1155" s="42"/>
      <c r="B1155" s="43"/>
      <c r="C1155" s="44"/>
      <c r="D1155" s="45"/>
      <c r="E1155" s="46"/>
      <c r="F1155" s="47"/>
      <c r="G1155" s="48"/>
      <c r="H1155" s="49"/>
      <c r="I1155" s="50"/>
      <c r="J1155" s="50"/>
      <c r="K1155" s="33"/>
      <c r="L1155" s="33"/>
    </row>
    <row r="1156" spans="1:12" s="34" customFormat="1" ht="18" x14ac:dyDescent="0.25">
      <c r="A1156" s="42">
        <v>45356</v>
      </c>
      <c r="B1156" s="43" t="s">
        <v>957</v>
      </c>
      <c r="C1156" s="44" t="s">
        <v>958</v>
      </c>
      <c r="D1156" s="45" t="s">
        <v>143</v>
      </c>
      <c r="E1156" s="46">
        <v>2242</v>
      </c>
      <c r="F1156" s="47">
        <v>25875</v>
      </c>
      <c r="G1156" s="48">
        <v>45356</v>
      </c>
      <c r="H1156" s="49">
        <v>0</v>
      </c>
      <c r="I1156" s="50">
        <v>25875</v>
      </c>
      <c r="J1156" s="50" t="str">
        <f t="shared" ref="J1156:J1163" si="78">IF(I1156&gt;0,"ATRASADO","")</f>
        <v>ATRASADO</v>
      </c>
      <c r="K1156" s="33"/>
      <c r="L1156" s="33"/>
    </row>
    <row r="1157" spans="1:12" s="34" customFormat="1" ht="18" x14ac:dyDescent="0.25">
      <c r="A1157" s="42">
        <v>45541</v>
      </c>
      <c r="B1157" s="43" t="s">
        <v>959</v>
      </c>
      <c r="C1157" s="44" t="s">
        <v>958</v>
      </c>
      <c r="D1157" s="45" t="s">
        <v>143</v>
      </c>
      <c r="E1157" s="46">
        <v>2242</v>
      </c>
      <c r="F1157" s="47">
        <v>3047265</v>
      </c>
      <c r="G1157" s="48">
        <v>45541</v>
      </c>
      <c r="H1157" s="49">
        <v>0</v>
      </c>
      <c r="I1157" s="50">
        <v>3047265</v>
      </c>
      <c r="J1157" s="50" t="str">
        <f t="shared" si="78"/>
        <v>ATRASADO</v>
      </c>
      <c r="K1157" s="33"/>
      <c r="L1157" s="33"/>
    </row>
    <row r="1158" spans="1:12" s="34" customFormat="1" ht="18" x14ac:dyDescent="0.25">
      <c r="A1158" s="42" t="s">
        <v>145</v>
      </c>
      <c r="B1158" s="43" t="s">
        <v>960</v>
      </c>
      <c r="C1158" s="44" t="s">
        <v>958</v>
      </c>
      <c r="D1158" s="45" t="s">
        <v>143</v>
      </c>
      <c r="E1158" s="46">
        <v>2242</v>
      </c>
      <c r="F1158" s="47">
        <v>1320481.5</v>
      </c>
      <c r="G1158" s="48" t="s">
        <v>145</v>
      </c>
      <c r="H1158" s="49">
        <v>0</v>
      </c>
      <c r="I1158" s="50">
        <v>1320481.5</v>
      </c>
      <c r="J1158" s="50" t="str">
        <f t="shared" si="78"/>
        <v>ATRASADO</v>
      </c>
      <c r="K1158" s="33"/>
      <c r="L1158" s="33"/>
    </row>
    <row r="1159" spans="1:12" s="34" customFormat="1" ht="18" x14ac:dyDescent="0.25">
      <c r="A1159" s="42">
        <v>45574</v>
      </c>
      <c r="B1159" s="43" t="s">
        <v>961</v>
      </c>
      <c r="C1159" s="44" t="s">
        <v>958</v>
      </c>
      <c r="D1159" s="45" t="s">
        <v>143</v>
      </c>
      <c r="E1159" s="46">
        <v>2242</v>
      </c>
      <c r="F1159" s="47">
        <v>1726783.5</v>
      </c>
      <c r="G1159" s="48">
        <v>45574</v>
      </c>
      <c r="H1159" s="49">
        <v>0</v>
      </c>
      <c r="I1159" s="50">
        <v>1726783.5</v>
      </c>
      <c r="J1159" s="50" t="str">
        <f t="shared" si="78"/>
        <v>ATRASADO</v>
      </c>
      <c r="K1159" s="33"/>
      <c r="L1159" s="33"/>
    </row>
    <row r="1160" spans="1:12" s="34" customFormat="1" ht="18" x14ac:dyDescent="0.25">
      <c r="A1160" s="42">
        <v>45627</v>
      </c>
      <c r="B1160" s="43" t="s">
        <v>962</v>
      </c>
      <c r="C1160" s="44" t="s">
        <v>958</v>
      </c>
      <c r="D1160" s="45" t="s">
        <v>143</v>
      </c>
      <c r="E1160" s="46">
        <v>2242</v>
      </c>
      <c r="F1160" s="47">
        <v>3047265</v>
      </c>
      <c r="G1160" s="48">
        <v>45627</v>
      </c>
      <c r="H1160" s="49">
        <v>0</v>
      </c>
      <c r="I1160" s="50">
        <v>3047265</v>
      </c>
      <c r="J1160" s="50" t="str">
        <f t="shared" si="78"/>
        <v>ATRASADO</v>
      </c>
      <c r="K1160" s="33"/>
      <c r="L1160" s="33"/>
    </row>
    <row r="1161" spans="1:12" s="34" customFormat="1" ht="18" x14ac:dyDescent="0.25">
      <c r="A1161" s="42" t="s">
        <v>963</v>
      </c>
      <c r="B1161" s="43" t="s">
        <v>964</v>
      </c>
      <c r="C1161" s="44" t="s">
        <v>958</v>
      </c>
      <c r="D1161" s="45" t="s">
        <v>143</v>
      </c>
      <c r="E1161" s="46">
        <v>2242</v>
      </c>
      <c r="F1161" s="47">
        <v>3047265</v>
      </c>
      <c r="G1161" s="48" t="s">
        <v>963</v>
      </c>
      <c r="H1161" s="49">
        <v>0</v>
      </c>
      <c r="I1161" s="50">
        <v>3047265</v>
      </c>
      <c r="J1161" s="50" t="str">
        <f t="shared" si="78"/>
        <v>ATRASADO</v>
      </c>
      <c r="K1161" s="33"/>
      <c r="L1161" s="33"/>
    </row>
    <row r="1162" spans="1:12" s="34" customFormat="1" ht="18" x14ac:dyDescent="0.25">
      <c r="A1162" s="42" t="s">
        <v>963</v>
      </c>
      <c r="B1162" s="43" t="s">
        <v>965</v>
      </c>
      <c r="C1162" s="44" t="s">
        <v>958</v>
      </c>
      <c r="D1162" s="45" t="s">
        <v>143</v>
      </c>
      <c r="E1162" s="46">
        <v>2242</v>
      </c>
      <c r="F1162" s="47">
        <v>1320481.5</v>
      </c>
      <c r="G1162" s="48" t="s">
        <v>963</v>
      </c>
      <c r="H1162" s="49">
        <v>0</v>
      </c>
      <c r="I1162" s="50">
        <v>1320481.5</v>
      </c>
      <c r="J1162" s="50" t="str">
        <f t="shared" si="78"/>
        <v>ATRASADO</v>
      </c>
      <c r="K1162" s="33"/>
      <c r="L1162" s="33"/>
    </row>
    <row r="1163" spans="1:12" s="34" customFormat="1" ht="18" x14ac:dyDescent="0.25">
      <c r="A1163" s="42" t="s">
        <v>152</v>
      </c>
      <c r="B1163" s="43" t="s">
        <v>232</v>
      </c>
      <c r="C1163" s="44" t="s">
        <v>958</v>
      </c>
      <c r="D1163" s="45" t="s">
        <v>233</v>
      </c>
      <c r="E1163" s="46">
        <v>2242</v>
      </c>
      <c r="F1163" s="47">
        <v>345356.69999999925</v>
      </c>
      <c r="G1163" s="48" t="s">
        <v>152</v>
      </c>
      <c r="H1163" s="49">
        <v>0</v>
      </c>
      <c r="I1163" s="50">
        <v>345356.69999999925</v>
      </c>
      <c r="J1163" s="50" t="str">
        <f t="shared" si="78"/>
        <v>ATRASADO</v>
      </c>
      <c r="K1163" s="33"/>
      <c r="L1163" s="33"/>
    </row>
    <row r="1164" spans="1:12" s="34" customFormat="1" ht="18" x14ac:dyDescent="0.25">
      <c r="A1164" s="42"/>
      <c r="B1164" s="43"/>
      <c r="C1164" s="44"/>
      <c r="D1164" s="45"/>
      <c r="E1164" s="46"/>
      <c r="F1164" s="47"/>
      <c r="G1164" s="48"/>
      <c r="H1164" s="49"/>
      <c r="I1164" s="50"/>
      <c r="J1164" s="50"/>
      <c r="K1164" s="33"/>
      <c r="L1164" s="33"/>
    </row>
    <row r="1165" spans="1:12" s="34" customFormat="1" ht="18" x14ac:dyDescent="0.25">
      <c r="A1165" s="42">
        <v>41555</v>
      </c>
      <c r="B1165" s="43">
        <v>1500002218</v>
      </c>
      <c r="C1165" s="44" t="s">
        <v>966</v>
      </c>
      <c r="D1165" s="45" t="s">
        <v>289</v>
      </c>
      <c r="E1165" s="46">
        <v>2254</v>
      </c>
      <c r="F1165" s="47">
        <v>71280.94</v>
      </c>
      <c r="G1165" s="48">
        <v>41555</v>
      </c>
      <c r="H1165" s="49">
        <f t="shared" ref="H1165:H1200" si="79">IF(F1165&gt;0,0,"")</f>
        <v>0</v>
      </c>
      <c r="I1165" s="50">
        <v>71280.94</v>
      </c>
      <c r="J1165" s="50" t="str">
        <f t="shared" ref="J1165:J1200" si="80">IF(I1165&gt;0,"ATRASADO","")</f>
        <v>ATRASADO</v>
      </c>
      <c r="K1165" s="33"/>
      <c r="L1165" s="33"/>
    </row>
    <row r="1166" spans="1:12" s="34" customFormat="1" ht="18" x14ac:dyDescent="0.25">
      <c r="A1166" s="42">
        <v>41595</v>
      </c>
      <c r="B1166" s="43">
        <v>1500002227</v>
      </c>
      <c r="C1166" s="44" t="s">
        <v>966</v>
      </c>
      <c r="D1166" s="45" t="s">
        <v>289</v>
      </c>
      <c r="E1166" s="46">
        <v>2254</v>
      </c>
      <c r="F1166" s="47">
        <v>188496.1</v>
      </c>
      <c r="G1166" s="48">
        <v>41595</v>
      </c>
      <c r="H1166" s="49">
        <f t="shared" si="79"/>
        <v>0</v>
      </c>
      <c r="I1166" s="50">
        <v>188496.1</v>
      </c>
      <c r="J1166" s="50" t="str">
        <f t="shared" si="80"/>
        <v>ATRASADO</v>
      </c>
      <c r="K1166" s="33"/>
      <c r="L1166" s="33"/>
    </row>
    <row r="1167" spans="1:12" s="34" customFormat="1" ht="18" x14ac:dyDescent="0.25">
      <c r="A1167" s="42">
        <v>41604</v>
      </c>
      <c r="B1167" s="43">
        <v>1500002283</v>
      </c>
      <c r="C1167" s="44" t="s">
        <v>966</v>
      </c>
      <c r="D1167" s="45" t="s">
        <v>289</v>
      </c>
      <c r="E1167" s="46">
        <v>2254</v>
      </c>
      <c r="F1167" s="47">
        <v>131947.29999999999</v>
      </c>
      <c r="G1167" s="48">
        <v>41604</v>
      </c>
      <c r="H1167" s="49">
        <f t="shared" si="79"/>
        <v>0</v>
      </c>
      <c r="I1167" s="50">
        <v>131947.29999999999</v>
      </c>
      <c r="J1167" s="50" t="str">
        <f t="shared" si="80"/>
        <v>ATRASADO</v>
      </c>
      <c r="K1167" s="33"/>
      <c r="L1167" s="33"/>
    </row>
    <row r="1168" spans="1:12" s="34" customFormat="1" ht="18" x14ac:dyDescent="0.25">
      <c r="A1168" s="42">
        <v>41619</v>
      </c>
      <c r="B1168" s="43">
        <v>1500002302</v>
      </c>
      <c r="C1168" s="44" t="s">
        <v>966</v>
      </c>
      <c r="D1168" s="45" t="s">
        <v>289</v>
      </c>
      <c r="E1168" s="46">
        <v>2254</v>
      </c>
      <c r="F1168" s="47">
        <v>188512.9</v>
      </c>
      <c r="G1168" s="48">
        <v>41619</v>
      </c>
      <c r="H1168" s="49">
        <f t="shared" si="79"/>
        <v>0</v>
      </c>
      <c r="I1168" s="50">
        <v>188512.9</v>
      </c>
      <c r="J1168" s="50" t="str">
        <f t="shared" si="80"/>
        <v>ATRASADO</v>
      </c>
      <c r="K1168" s="33"/>
      <c r="L1168" s="33"/>
    </row>
    <row r="1169" spans="1:12" s="34" customFormat="1" ht="18" x14ac:dyDescent="0.25">
      <c r="A1169" s="42">
        <v>41619</v>
      </c>
      <c r="B1169" s="43">
        <v>1500002304</v>
      </c>
      <c r="C1169" s="44" t="s">
        <v>966</v>
      </c>
      <c r="D1169" s="45" t="s">
        <v>289</v>
      </c>
      <c r="E1169" s="46">
        <v>2254</v>
      </c>
      <c r="F1169" s="47">
        <v>188512.9</v>
      </c>
      <c r="G1169" s="48">
        <v>41619</v>
      </c>
      <c r="H1169" s="49">
        <f t="shared" si="79"/>
        <v>0</v>
      </c>
      <c r="I1169" s="50">
        <v>188512.9</v>
      </c>
      <c r="J1169" s="50" t="str">
        <f t="shared" si="80"/>
        <v>ATRASADO</v>
      </c>
      <c r="K1169" s="33"/>
      <c r="L1169" s="33"/>
    </row>
    <row r="1170" spans="1:12" s="34" customFormat="1" ht="18" x14ac:dyDescent="0.25">
      <c r="A1170" s="42">
        <v>41619</v>
      </c>
      <c r="B1170" s="43">
        <v>1500002305</v>
      </c>
      <c r="C1170" s="44" t="s">
        <v>966</v>
      </c>
      <c r="D1170" s="45" t="s">
        <v>289</v>
      </c>
      <c r="E1170" s="46">
        <v>2254</v>
      </c>
      <c r="F1170" s="47">
        <v>188512.9</v>
      </c>
      <c r="G1170" s="48">
        <v>41619</v>
      </c>
      <c r="H1170" s="49">
        <f t="shared" si="79"/>
        <v>0</v>
      </c>
      <c r="I1170" s="50">
        <v>188512.9</v>
      </c>
      <c r="J1170" s="50" t="str">
        <f t="shared" si="80"/>
        <v>ATRASADO</v>
      </c>
      <c r="K1170" s="33"/>
      <c r="L1170" s="33"/>
    </row>
    <row r="1171" spans="1:12" s="34" customFormat="1" ht="18" x14ac:dyDescent="0.25">
      <c r="A1171" s="42">
        <v>41635</v>
      </c>
      <c r="B1171" s="43">
        <v>1500002285</v>
      </c>
      <c r="C1171" s="44" t="s">
        <v>966</v>
      </c>
      <c r="D1171" s="45" t="s">
        <v>289</v>
      </c>
      <c r="E1171" s="46">
        <v>2254</v>
      </c>
      <c r="F1171" s="47">
        <v>188496.1</v>
      </c>
      <c r="G1171" s="48">
        <v>41635</v>
      </c>
      <c r="H1171" s="49">
        <f t="shared" si="79"/>
        <v>0</v>
      </c>
      <c r="I1171" s="50">
        <v>188496.1</v>
      </c>
      <c r="J1171" s="50" t="str">
        <f t="shared" si="80"/>
        <v>ATRASADO</v>
      </c>
      <c r="K1171" s="33"/>
      <c r="L1171" s="33"/>
    </row>
    <row r="1172" spans="1:12" s="34" customFormat="1" ht="18" x14ac:dyDescent="0.25">
      <c r="A1172" s="42">
        <v>41635</v>
      </c>
      <c r="B1172" s="43">
        <v>1500002313</v>
      </c>
      <c r="C1172" s="44" t="s">
        <v>966</v>
      </c>
      <c r="D1172" s="45" t="s">
        <v>289</v>
      </c>
      <c r="E1172" s="46">
        <v>2254</v>
      </c>
      <c r="F1172" s="47">
        <v>157094.1</v>
      </c>
      <c r="G1172" s="48">
        <v>41635</v>
      </c>
      <c r="H1172" s="49">
        <f t="shared" si="79"/>
        <v>0</v>
      </c>
      <c r="I1172" s="50">
        <v>157094.1</v>
      </c>
      <c r="J1172" s="50" t="str">
        <f t="shared" si="80"/>
        <v>ATRASADO</v>
      </c>
      <c r="K1172" s="33"/>
      <c r="L1172" s="33"/>
    </row>
    <row r="1173" spans="1:12" s="34" customFormat="1" ht="18" x14ac:dyDescent="0.25">
      <c r="A1173" s="42">
        <v>41646</v>
      </c>
      <c r="B1173" s="43">
        <v>1500002301</v>
      </c>
      <c r="C1173" s="44" t="s">
        <v>966</v>
      </c>
      <c r="D1173" s="45" t="s">
        <v>289</v>
      </c>
      <c r="E1173" s="46">
        <v>2254</v>
      </c>
      <c r="F1173" s="47">
        <v>444431.4</v>
      </c>
      <c r="G1173" s="48">
        <v>41646</v>
      </c>
      <c r="H1173" s="49">
        <f t="shared" si="79"/>
        <v>0</v>
      </c>
      <c r="I1173" s="50">
        <v>444431.4</v>
      </c>
      <c r="J1173" s="50" t="str">
        <f t="shared" si="80"/>
        <v>ATRASADO</v>
      </c>
      <c r="K1173" s="33"/>
      <c r="L1173" s="33"/>
    </row>
    <row r="1174" spans="1:12" s="34" customFormat="1" ht="18" x14ac:dyDescent="0.25">
      <c r="A1174" s="42">
        <v>41662</v>
      </c>
      <c r="B1174" s="43">
        <v>1500002314</v>
      </c>
      <c r="C1174" s="44" t="s">
        <v>966</v>
      </c>
      <c r="D1174" s="45" t="s">
        <v>289</v>
      </c>
      <c r="E1174" s="46">
        <v>2254</v>
      </c>
      <c r="F1174" s="47">
        <v>59940.22</v>
      </c>
      <c r="G1174" s="48">
        <v>41662</v>
      </c>
      <c r="H1174" s="49">
        <f t="shared" si="79"/>
        <v>0</v>
      </c>
      <c r="I1174" s="50">
        <v>59940.22</v>
      </c>
      <c r="J1174" s="50" t="str">
        <f t="shared" si="80"/>
        <v>ATRASADO</v>
      </c>
      <c r="K1174" s="33"/>
      <c r="L1174" s="33"/>
    </row>
    <row r="1175" spans="1:12" s="34" customFormat="1" ht="18" x14ac:dyDescent="0.25">
      <c r="A1175" s="42">
        <v>41665</v>
      </c>
      <c r="B1175" s="43">
        <v>1500002320</v>
      </c>
      <c r="C1175" s="44" t="s">
        <v>966</v>
      </c>
      <c r="D1175" s="45" t="s">
        <v>289</v>
      </c>
      <c r="E1175" s="46">
        <v>2254</v>
      </c>
      <c r="F1175" s="47">
        <v>190687.9</v>
      </c>
      <c r="G1175" s="48">
        <v>41665</v>
      </c>
      <c r="H1175" s="49">
        <f t="shared" si="79"/>
        <v>0</v>
      </c>
      <c r="I1175" s="50">
        <v>190687.9</v>
      </c>
      <c r="J1175" s="50" t="str">
        <f t="shared" si="80"/>
        <v>ATRASADO</v>
      </c>
      <c r="K1175" s="33"/>
      <c r="L1175" s="33"/>
    </row>
    <row r="1176" spans="1:12" s="34" customFormat="1" ht="18" x14ac:dyDescent="0.25">
      <c r="A1176" s="42">
        <v>41670</v>
      </c>
      <c r="B1176" s="43">
        <v>1500002321</v>
      </c>
      <c r="C1176" s="44" t="s">
        <v>966</v>
      </c>
      <c r="D1176" s="45" t="s">
        <v>289</v>
      </c>
      <c r="E1176" s="46">
        <v>2254</v>
      </c>
      <c r="F1176" s="47">
        <v>190687.9</v>
      </c>
      <c r="G1176" s="48">
        <v>41670</v>
      </c>
      <c r="H1176" s="49">
        <f t="shared" si="79"/>
        <v>0</v>
      </c>
      <c r="I1176" s="50">
        <v>190687.9</v>
      </c>
      <c r="J1176" s="50" t="str">
        <f t="shared" si="80"/>
        <v>ATRASADO</v>
      </c>
      <c r="K1176" s="33"/>
      <c r="L1176" s="33"/>
    </row>
    <row r="1177" spans="1:12" s="34" customFormat="1" ht="18" x14ac:dyDescent="0.25">
      <c r="A1177" s="42">
        <v>41732</v>
      </c>
      <c r="B1177" s="43">
        <v>1500002410</v>
      </c>
      <c r="C1177" s="44" t="s">
        <v>966</v>
      </c>
      <c r="D1177" s="45" t="s">
        <v>289</v>
      </c>
      <c r="E1177" s="46">
        <v>2254</v>
      </c>
      <c r="F1177" s="47">
        <v>39515.369999999995</v>
      </c>
      <c r="G1177" s="48">
        <v>41732</v>
      </c>
      <c r="H1177" s="49">
        <f t="shared" si="79"/>
        <v>0</v>
      </c>
      <c r="I1177" s="50">
        <v>39515.369999999995</v>
      </c>
      <c r="J1177" s="50" t="str">
        <f t="shared" si="80"/>
        <v>ATRASADO</v>
      </c>
      <c r="K1177" s="33"/>
      <c r="L1177" s="33"/>
    </row>
    <row r="1178" spans="1:12" s="34" customFormat="1" ht="18" x14ac:dyDescent="0.25">
      <c r="A1178" s="42">
        <v>41810</v>
      </c>
      <c r="B1178" s="43">
        <v>1500002197</v>
      </c>
      <c r="C1178" s="44" t="s">
        <v>966</v>
      </c>
      <c r="D1178" s="45" t="s">
        <v>289</v>
      </c>
      <c r="E1178" s="46">
        <v>2254</v>
      </c>
      <c r="F1178" s="47">
        <f>161973-67107.34</f>
        <v>94865.66</v>
      </c>
      <c r="G1178" s="48">
        <v>41810</v>
      </c>
      <c r="H1178" s="49">
        <f t="shared" si="79"/>
        <v>0</v>
      </c>
      <c r="I1178" s="50">
        <v>94865.66</v>
      </c>
      <c r="J1178" s="50" t="str">
        <f t="shared" si="80"/>
        <v>ATRASADO</v>
      </c>
      <c r="K1178" s="33"/>
      <c r="L1178" s="33"/>
    </row>
    <row r="1179" spans="1:12" s="34" customFormat="1" ht="18" x14ac:dyDescent="0.25">
      <c r="A1179" s="42">
        <v>41810</v>
      </c>
      <c r="B1179" s="43">
        <v>1500002199</v>
      </c>
      <c r="C1179" s="44" t="s">
        <v>966</v>
      </c>
      <c r="D1179" s="45" t="s">
        <v>289</v>
      </c>
      <c r="E1179" s="46">
        <v>2254</v>
      </c>
      <c r="F1179" s="47">
        <v>161973</v>
      </c>
      <c r="G1179" s="48">
        <v>41810</v>
      </c>
      <c r="H1179" s="49">
        <f t="shared" si="79"/>
        <v>0</v>
      </c>
      <c r="I1179" s="50">
        <v>161973</v>
      </c>
      <c r="J1179" s="50" t="str">
        <f t="shared" si="80"/>
        <v>ATRASADO</v>
      </c>
      <c r="K1179" s="33"/>
      <c r="L1179" s="33"/>
    </row>
    <row r="1180" spans="1:12" s="34" customFormat="1" ht="18" x14ac:dyDescent="0.25">
      <c r="A1180" s="42">
        <v>41810</v>
      </c>
      <c r="B1180" s="43">
        <v>1500002205</v>
      </c>
      <c r="C1180" s="44" t="s">
        <v>966</v>
      </c>
      <c r="D1180" s="45" t="s">
        <v>289</v>
      </c>
      <c r="E1180" s="46">
        <v>2254</v>
      </c>
      <c r="F1180" s="47">
        <v>43192.81</v>
      </c>
      <c r="G1180" s="48">
        <v>41810</v>
      </c>
      <c r="H1180" s="49">
        <f t="shared" si="79"/>
        <v>0</v>
      </c>
      <c r="I1180" s="50">
        <v>43192.81</v>
      </c>
      <c r="J1180" s="50" t="str">
        <f t="shared" si="80"/>
        <v>ATRASADO</v>
      </c>
      <c r="K1180" s="33"/>
      <c r="L1180" s="33"/>
    </row>
    <row r="1181" spans="1:12" s="34" customFormat="1" ht="18" x14ac:dyDescent="0.25">
      <c r="A1181" s="42">
        <v>41810</v>
      </c>
      <c r="B1181" s="43">
        <v>1500002233</v>
      </c>
      <c r="C1181" s="44" t="s">
        <v>966</v>
      </c>
      <c r="D1181" s="45" t="s">
        <v>289</v>
      </c>
      <c r="E1181" s="46">
        <v>2254</v>
      </c>
      <c r="F1181" s="47">
        <v>90211.25</v>
      </c>
      <c r="G1181" s="48">
        <v>41810</v>
      </c>
      <c r="H1181" s="49">
        <f t="shared" si="79"/>
        <v>0</v>
      </c>
      <c r="I1181" s="50">
        <v>90211.25</v>
      </c>
      <c r="J1181" s="50" t="str">
        <f t="shared" si="80"/>
        <v>ATRASADO</v>
      </c>
      <c r="K1181" s="33"/>
      <c r="L1181" s="33"/>
    </row>
    <row r="1182" spans="1:12" s="34" customFormat="1" ht="18" x14ac:dyDescent="0.25">
      <c r="A1182" s="42">
        <v>41810</v>
      </c>
      <c r="B1182" s="43">
        <v>1500002238</v>
      </c>
      <c r="C1182" s="44" t="s">
        <v>966</v>
      </c>
      <c r="D1182" s="45" t="s">
        <v>289</v>
      </c>
      <c r="E1182" s="46">
        <v>2254</v>
      </c>
      <c r="F1182" s="47">
        <v>68737.27</v>
      </c>
      <c r="G1182" s="48">
        <v>41810</v>
      </c>
      <c r="H1182" s="49">
        <f t="shared" si="79"/>
        <v>0</v>
      </c>
      <c r="I1182" s="50">
        <v>68737.27</v>
      </c>
      <c r="J1182" s="50" t="str">
        <f t="shared" si="80"/>
        <v>ATRASADO</v>
      </c>
      <c r="K1182" s="33"/>
      <c r="L1182" s="33"/>
    </row>
    <row r="1183" spans="1:12" s="34" customFormat="1" ht="18" x14ac:dyDescent="0.25">
      <c r="A1183" s="42">
        <v>41810</v>
      </c>
      <c r="B1183" s="43">
        <v>1500002312</v>
      </c>
      <c r="C1183" s="44" t="s">
        <v>966</v>
      </c>
      <c r="D1183" s="45" t="s">
        <v>289</v>
      </c>
      <c r="E1183" s="46">
        <v>2254</v>
      </c>
      <c r="F1183" s="47">
        <v>157094.1</v>
      </c>
      <c r="G1183" s="48">
        <v>41810</v>
      </c>
      <c r="H1183" s="49">
        <f t="shared" si="79"/>
        <v>0</v>
      </c>
      <c r="I1183" s="50">
        <v>157094.1</v>
      </c>
      <c r="J1183" s="50" t="str">
        <f t="shared" si="80"/>
        <v>ATRASADO</v>
      </c>
      <c r="K1183" s="33"/>
      <c r="L1183" s="33"/>
    </row>
    <row r="1184" spans="1:12" s="34" customFormat="1" ht="18" x14ac:dyDescent="0.25">
      <c r="A1184" s="42">
        <v>41952</v>
      </c>
      <c r="B1184" s="43">
        <v>1500002324</v>
      </c>
      <c r="C1184" s="44" t="s">
        <v>966</v>
      </c>
      <c r="D1184" s="45" t="s">
        <v>289</v>
      </c>
      <c r="E1184" s="46">
        <v>2254</v>
      </c>
      <c r="F1184" s="47">
        <v>190687.9</v>
      </c>
      <c r="G1184" s="48">
        <v>41952</v>
      </c>
      <c r="H1184" s="49">
        <f t="shared" si="79"/>
        <v>0</v>
      </c>
      <c r="I1184" s="50">
        <v>190687.9</v>
      </c>
      <c r="J1184" s="50" t="str">
        <f t="shared" si="80"/>
        <v>ATRASADO</v>
      </c>
      <c r="K1184" s="33"/>
      <c r="L1184" s="33"/>
    </row>
    <row r="1185" spans="1:12" s="34" customFormat="1" ht="18" x14ac:dyDescent="0.25">
      <c r="A1185" s="42">
        <v>41978</v>
      </c>
      <c r="B1185" s="43">
        <v>1500002701</v>
      </c>
      <c r="C1185" s="44" t="s">
        <v>966</v>
      </c>
      <c r="D1185" s="45" t="s">
        <v>289</v>
      </c>
      <c r="E1185" s="46">
        <v>2254</v>
      </c>
      <c r="F1185" s="47">
        <v>199008.9</v>
      </c>
      <c r="G1185" s="48">
        <v>41978</v>
      </c>
      <c r="H1185" s="49">
        <f t="shared" si="79"/>
        <v>0</v>
      </c>
      <c r="I1185" s="50">
        <v>199008.9</v>
      </c>
      <c r="J1185" s="50" t="str">
        <f t="shared" si="80"/>
        <v>ATRASADO</v>
      </c>
      <c r="K1185" s="33"/>
      <c r="L1185" s="33"/>
    </row>
    <row r="1186" spans="1:12" s="34" customFormat="1" ht="18" x14ac:dyDescent="0.25">
      <c r="A1186" s="42">
        <v>42101</v>
      </c>
      <c r="B1186" s="43">
        <v>1500002924</v>
      </c>
      <c r="C1186" s="44" t="s">
        <v>966</v>
      </c>
      <c r="D1186" s="45" t="s">
        <v>289</v>
      </c>
      <c r="E1186" s="46">
        <v>2254</v>
      </c>
      <c r="F1186" s="47">
        <v>30024.77</v>
      </c>
      <c r="G1186" s="48">
        <v>42101</v>
      </c>
      <c r="H1186" s="49">
        <f t="shared" si="79"/>
        <v>0</v>
      </c>
      <c r="I1186" s="50">
        <v>30024.77</v>
      </c>
      <c r="J1186" s="50" t="str">
        <f t="shared" si="80"/>
        <v>ATRASADO</v>
      </c>
      <c r="K1186" s="33"/>
      <c r="L1186" s="33"/>
    </row>
    <row r="1187" spans="1:12" s="34" customFormat="1" ht="18" x14ac:dyDescent="0.25">
      <c r="A1187" s="42">
        <v>42387</v>
      </c>
      <c r="B1187" s="43">
        <v>1500002872</v>
      </c>
      <c r="C1187" s="44" t="s">
        <v>966</v>
      </c>
      <c r="D1187" s="45" t="s">
        <v>289</v>
      </c>
      <c r="E1187" s="46">
        <v>2254</v>
      </c>
      <c r="F1187" s="47">
        <v>64338.8</v>
      </c>
      <c r="G1187" s="48">
        <v>42387</v>
      </c>
      <c r="H1187" s="49">
        <f t="shared" si="79"/>
        <v>0</v>
      </c>
      <c r="I1187" s="50">
        <v>64338.8</v>
      </c>
      <c r="J1187" s="50" t="str">
        <f t="shared" si="80"/>
        <v>ATRASADO</v>
      </c>
      <c r="K1187" s="33"/>
      <c r="L1187" s="33"/>
    </row>
    <row r="1188" spans="1:12" s="34" customFormat="1" ht="18" x14ac:dyDescent="0.25">
      <c r="A1188" s="42">
        <v>42387</v>
      </c>
      <c r="B1188" s="43">
        <v>1500002873</v>
      </c>
      <c r="C1188" s="44" t="s">
        <v>966</v>
      </c>
      <c r="D1188" s="45" t="s">
        <v>289</v>
      </c>
      <c r="E1188" s="46">
        <v>2254</v>
      </c>
      <c r="F1188" s="47">
        <v>64338.8</v>
      </c>
      <c r="G1188" s="48">
        <v>42387</v>
      </c>
      <c r="H1188" s="49">
        <f t="shared" si="79"/>
        <v>0</v>
      </c>
      <c r="I1188" s="50">
        <v>64338.8</v>
      </c>
      <c r="J1188" s="50" t="str">
        <f t="shared" si="80"/>
        <v>ATRASADO</v>
      </c>
      <c r="K1188" s="33"/>
      <c r="L1188" s="33"/>
    </row>
    <row r="1189" spans="1:12" s="34" customFormat="1" ht="18" x14ac:dyDescent="0.25">
      <c r="A1189" s="42">
        <v>42397</v>
      </c>
      <c r="B1189" s="43">
        <v>1500002877</v>
      </c>
      <c r="C1189" s="44" t="s">
        <v>966</v>
      </c>
      <c r="D1189" s="45" t="s">
        <v>289</v>
      </c>
      <c r="E1189" s="46">
        <v>2254</v>
      </c>
      <c r="F1189" s="47">
        <v>78585.59</v>
      </c>
      <c r="G1189" s="48">
        <v>42397</v>
      </c>
      <c r="H1189" s="49">
        <f t="shared" si="79"/>
        <v>0</v>
      </c>
      <c r="I1189" s="50">
        <v>78585.59</v>
      </c>
      <c r="J1189" s="50" t="str">
        <f t="shared" si="80"/>
        <v>ATRASADO</v>
      </c>
      <c r="K1189" s="33"/>
      <c r="L1189" s="33"/>
    </row>
    <row r="1190" spans="1:12" s="34" customFormat="1" ht="18" x14ac:dyDescent="0.25">
      <c r="A1190" s="42">
        <v>42397</v>
      </c>
      <c r="B1190" s="43">
        <v>1500002878</v>
      </c>
      <c r="C1190" s="44" t="s">
        <v>966</v>
      </c>
      <c r="D1190" s="45" t="s">
        <v>289</v>
      </c>
      <c r="E1190" s="46">
        <v>2254</v>
      </c>
      <c r="F1190" s="47">
        <v>17517.82</v>
      </c>
      <c r="G1190" s="48">
        <v>42397</v>
      </c>
      <c r="H1190" s="49">
        <f t="shared" si="79"/>
        <v>0</v>
      </c>
      <c r="I1190" s="50">
        <v>17517.82</v>
      </c>
      <c r="J1190" s="50" t="str">
        <f t="shared" si="80"/>
        <v>ATRASADO</v>
      </c>
      <c r="K1190" s="33"/>
      <c r="L1190" s="33"/>
    </row>
    <row r="1191" spans="1:12" s="34" customFormat="1" ht="18" x14ac:dyDescent="0.25">
      <c r="A1191" s="42">
        <v>42397</v>
      </c>
      <c r="B1191" s="43">
        <v>1500002879</v>
      </c>
      <c r="C1191" s="44" t="s">
        <v>966</v>
      </c>
      <c r="D1191" s="45" t="s">
        <v>289</v>
      </c>
      <c r="E1191" s="46">
        <v>2254</v>
      </c>
      <c r="F1191" s="47">
        <v>10438.540000000001</v>
      </c>
      <c r="G1191" s="48">
        <v>42397</v>
      </c>
      <c r="H1191" s="49">
        <f t="shared" si="79"/>
        <v>0</v>
      </c>
      <c r="I1191" s="50">
        <v>10438.540000000001</v>
      </c>
      <c r="J1191" s="50" t="str">
        <f t="shared" si="80"/>
        <v>ATRASADO</v>
      </c>
      <c r="K1191" s="33"/>
      <c r="L1191" s="33"/>
    </row>
    <row r="1192" spans="1:12" s="34" customFormat="1" ht="18" x14ac:dyDescent="0.25">
      <c r="A1192" s="42">
        <v>42397</v>
      </c>
      <c r="B1192" s="43">
        <v>1500002880</v>
      </c>
      <c r="C1192" s="44" t="s">
        <v>966</v>
      </c>
      <c r="D1192" s="45" t="s">
        <v>289</v>
      </c>
      <c r="E1192" s="46">
        <v>2254</v>
      </c>
      <c r="F1192" s="47">
        <v>20311.38</v>
      </c>
      <c r="G1192" s="48">
        <v>42397</v>
      </c>
      <c r="H1192" s="49">
        <f t="shared" si="79"/>
        <v>0</v>
      </c>
      <c r="I1192" s="50">
        <v>20311.38</v>
      </c>
      <c r="J1192" s="50" t="str">
        <f t="shared" si="80"/>
        <v>ATRASADO</v>
      </c>
      <c r="K1192" s="33"/>
      <c r="L1192" s="33"/>
    </row>
    <row r="1193" spans="1:12" s="34" customFormat="1" ht="18" x14ac:dyDescent="0.25">
      <c r="A1193" s="42" t="s">
        <v>967</v>
      </c>
      <c r="B1193" s="43" t="s">
        <v>968</v>
      </c>
      <c r="C1193" s="44" t="s">
        <v>966</v>
      </c>
      <c r="D1193" s="45" t="s">
        <v>143</v>
      </c>
      <c r="E1193" s="46">
        <v>2254</v>
      </c>
      <c r="F1193" s="47">
        <f>3359997.35-60000</f>
        <v>3299997.35</v>
      </c>
      <c r="G1193" s="48" t="s">
        <v>967</v>
      </c>
      <c r="H1193" s="49">
        <f t="shared" si="79"/>
        <v>0</v>
      </c>
      <c r="I1193" s="50">
        <v>3299997.35</v>
      </c>
      <c r="J1193" s="50" t="str">
        <f t="shared" si="80"/>
        <v>ATRASADO</v>
      </c>
      <c r="K1193" s="33"/>
      <c r="L1193" s="33"/>
    </row>
    <row r="1194" spans="1:12" s="34" customFormat="1" ht="18" x14ac:dyDescent="0.25">
      <c r="A1194" s="42">
        <v>45513</v>
      </c>
      <c r="B1194" s="43" t="s">
        <v>969</v>
      </c>
      <c r="C1194" s="44" t="s">
        <v>966</v>
      </c>
      <c r="D1194" s="45" t="s">
        <v>143</v>
      </c>
      <c r="E1194" s="46">
        <v>2254</v>
      </c>
      <c r="F1194" s="47">
        <v>234000.01</v>
      </c>
      <c r="G1194" s="48">
        <v>45513</v>
      </c>
      <c r="H1194" s="49">
        <f t="shared" si="79"/>
        <v>0</v>
      </c>
      <c r="I1194" s="50">
        <v>234000.01</v>
      </c>
      <c r="J1194" s="50" t="str">
        <f t="shared" si="80"/>
        <v>ATRASADO</v>
      </c>
      <c r="K1194" s="33"/>
      <c r="L1194" s="33"/>
    </row>
    <row r="1195" spans="1:12" s="34" customFormat="1" ht="18" x14ac:dyDescent="0.25">
      <c r="A1195" s="42">
        <v>45536</v>
      </c>
      <c r="B1195" s="43" t="s">
        <v>970</v>
      </c>
      <c r="C1195" s="44" t="s">
        <v>966</v>
      </c>
      <c r="D1195" s="45" t="s">
        <v>143</v>
      </c>
      <c r="E1195" s="46">
        <v>2254</v>
      </c>
      <c r="F1195" s="47">
        <v>258000</v>
      </c>
      <c r="G1195" s="48">
        <v>45536</v>
      </c>
      <c r="H1195" s="49">
        <f t="shared" si="79"/>
        <v>0</v>
      </c>
      <c r="I1195" s="50">
        <v>258000</v>
      </c>
      <c r="J1195" s="50" t="str">
        <f t="shared" si="80"/>
        <v>ATRASADO</v>
      </c>
      <c r="K1195" s="33"/>
      <c r="L1195" s="33"/>
    </row>
    <row r="1196" spans="1:12" s="34" customFormat="1" ht="18" x14ac:dyDescent="0.25">
      <c r="A1196" s="42">
        <v>45537</v>
      </c>
      <c r="B1196" s="43" t="s">
        <v>971</v>
      </c>
      <c r="C1196" s="44" t="s">
        <v>966</v>
      </c>
      <c r="D1196" s="45" t="s">
        <v>143</v>
      </c>
      <c r="E1196" s="46">
        <v>2254</v>
      </c>
      <c r="F1196" s="47">
        <v>1529010</v>
      </c>
      <c r="G1196" s="48">
        <v>45537</v>
      </c>
      <c r="H1196" s="49">
        <f t="shared" si="79"/>
        <v>0</v>
      </c>
      <c r="I1196" s="50">
        <v>1529010</v>
      </c>
      <c r="J1196" s="50" t="str">
        <f t="shared" si="80"/>
        <v>ATRASADO</v>
      </c>
      <c r="K1196" s="33"/>
      <c r="L1196" s="33"/>
    </row>
    <row r="1197" spans="1:12" s="34" customFormat="1" ht="18" x14ac:dyDescent="0.25">
      <c r="A1197" s="42">
        <v>45567</v>
      </c>
      <c r="B1197" s="43" t="s">
        <v>972</v>
      </c>
      <c r="C1197" s="44" t="s">
        <v>966</v>
      </c>
      <c r="D1197" s="45" t="s">
        <v>143</v>
      </c>
      <c r="E1197" s="46">
        <v>2254</v>
      </c>
      <c r="F1197" s="47">
        <v>713538</v>
      </c>
      <c r="G1197" s="48">
        <v>45567</v>
      </c>
      <c r="H1197" s="49">
        <f t="shared" si="79"/>
        <v>0</v>
      </c>
      <c r="I1197" s="50">
        <v>713538</v>
      </c>
      <c r="J1197" s="50" t="str">
        <f t="shared" si="80"/>
        <v>ATRASADO</v>
      </c>
      <c r="K1197" s="33"/>
      <c r="L1197" s="33"/>
    </row>
    <row r="1198" spans="1:12" s="34" customFormat="1" ht="18" x14ac:dyDescent="0.25">
      <c r="A1198" s="42">
        <v>45601</v>
      </c>
      <c r="B1198" s="43" t="s">
        <v>973</v>
      </c>
      <c r="C1198" s="44" t="s">
        <v>966</v>
      </c>
      <c r="D1198" s="45" t="s">
        <v>143</v>
      </c>
      <c r="E1198" s="46">
        <v>2254</v>
      </c>
      <c r="F1198" s="47">
        <v>815472</v>
      </c>
      <c r="G1198" s="48">
        <v>45630</v>
      </c>
      <c r="H1198" s="49">
        <f t="shared" si="79"/>
        <v>0</v>
      </c>
      <c r="I1198" s="50">
        <v>815472</v>
      </c>
      <c r="J1198" s="50" t="str">
        <f t="shared" si="80"/>
        <v>ATRASADO</v>
      </c>
      <c r="K1198" s="33"/>
      <c r="L1198" s="33"/>
    </row>
    <row r="1199" spans="1:12" s="34" customFormat="1" ht="18" x14ac:dyDescent="0.25">
      <c r="A1199" s="42">
        <v>45627</v>
      </c>
      <c r="B1199" s="43" t="s">
        <v>974</v>
      </c>
      <c r="C1199" s="44" t="s">
        <v>966</v>
      </c>
      <c r="D1199" s="45" t="s">
        <v>143</v>
      </c>
      <c r="E1199" s="46">
        <v>2254</v>
      </c>
      <c r="F1199" s="47">
        <v>1529010</v>
      </c>
      <c r="G1199" s="48">
        <v>45630</v>
      </c>
      <c r="H1199" s="49">
        <f t="shared" si="79"/>
        <v>0</v>
      </c>
      <c r="I1199" s="50">
        <v>1529010</v>
      </c>
      <c r="J1199" s="50" t="str">
        <f t="shared" si="80"/>
        <v>ATRASADO</v>
      </c>
      <c r="K1199" s="33"/>
      <c r="L1199" s="33"/>
    </row>
    <row r="1200" spans="1:12" s="34" customFormat="1" ht="18" x14ac:dyDescent="0.25">
      <c r="A1200" s="42" t="s">
        <v>152</v>
      </c>
      <c r="B1200" s="43" t="s">
        <v>232</v>
      </c>
      <c r="C1200" s="44" t="s">
        <v>966</v>
      </c>
      <c r="D1200" s="45" t="s">
        <v>233</v>
      </c>
      <c r="E1200" s="46">
        <v>2254</v>
      </c>
      <c r="F1200" s="47">
        <v>468896.40000000037</v>
      </c>
      <c r="G1200" s="48" t="s">
        <v>152</v>
      </c>
      <c r="H1200" s="49">
        <f t="shared" si="79"/>
        <v>0</v>
      </c>
      <c r="I1200" s="50">
        <v>468896.40000000037</v>
      </c>
      <c r="J1200" s="50" t="str">
        <f t="shared" si="80"/>
        <v>ATRASADO</v>
      </c>
      <c r="K1200" s="33"/>
      <c r="L1200" s="33"/>
    </row>
    <row r="1201" spans="1:12" s="34" customFormat="1" ht="18" x14ac:dyDescent="0.25">
      <c r="A1201" s="42">
        <v>45931</v>
      </c>
      <c r="B1201" s="43" t="s">
        <v>975</v>
      </c>
      <c r="C1201" s="44" t="s">
        <v>966</v>
      </c>
      <c r="D1201" s="45" t="s">
        <v>143</v>
      </c>
      <c r="E1201" s="46">
        <v>2254</v>
      </c>
      <c r="F1201" s="47">
        <v>1529010</v>
      </c>
      <c r="G1201" s="48">
        <v>45931</v>
      </c>
      <c r="H1201" s="49">
        <v>0</v>
      </c>
      <c r="I1201" s="50">
        <v>1529010</v>
      </c>
      <c r="J1201" s="50" t="s">
        <v>25</v>
      </c>
      <c r="K1201" s="33"/>
      <c r="L1201" s="33"/>
    </row>
    <row r="1202" spans="1:12" s="34" customFormat="1" ht="18" x14ac:dyDescent="0.25">
      <c r="A1202" s="42">
        <v>45931</v>
      </c>
      <c r="B1202" s="43" t="s">
        <v>976</v>
      </c>
      <c r="C1202" s="44" t="s">
        <v>966</v>
      </c>
      <c r="D1202" s="45" t="s">
        <v>143</v>
      </c>
      <c r="E1202" s="46">
        <v>2254</v>
      </c>
      <c r="F1202" s="47">
        <v>713538</v>
      </c>
      <c r="G1202" s="48">
        <v>45931</v>
      </c>
      <c r="H1202" s="49">
        <v>0</v>
      </c>
      <c r="I1202" s="50">
        <v>713538</v>
      </c>
      <c r="J1202" s="50" t="s">
        <v>25</v>
      </c>
      <c r="K1202" s="33"/>
      <c r="L1202" s="33"/>
    </row>
    <row r="1203" spans="1:12" s="34" customFormat="1" ht="18" x14ac:dyDescent="0.25">
      <c r="A1203" s="42">
        <v>46128</v>
      </c>
      <c r="B1203" s="43" t="s">
        <v>1369</v>
      </c>
      <c r="C1203" s="44" t="s">
        <v>966</v>
      </c>
      <c r="D1203" s="45" t="s">
        <v>289</v>
      </c>
      <c r="E1203" s="46">
        <v>2254</v>
      </c>
      <c r="F1203" s="47">
        <v>2480000</v>
      </c>
      <c r="G1203" s="48">
        <v>46128</v>
      </c>
      <c r="H1203" s="49">
        <v>0</v>
      </c>
      <c r="I1203" s="50">
        <v>2480000</v>
      </c>
      <c r="J1203" s="50" t="s">
        <v>25</v>
      </c>
      <c r="K1203" s="33"/>
      <c r="L1203" s="33"/>
    </row>
    <row r="1204" spans="1:12" s="34" customFormat="1" ht="18" x14ac:dyDescent="0.25">
      <c r="A1204" s="42"/>
      <c r="B1204" s="43"/>
      <c r="C1204" s="44"/>
      <c r="D1204" s="45"/>
      <c r="E1204" s="46"/>
      <c r="F1204" s="47"/>
      <c r="G1204" s="48"/>
      <c r="H1204" s="49"/>
      <c r="I1204" s="50"/>
      <c r="J1204" s="50"/>
      <c r="K1204" s="33"/>
      <c r="L1204" s="33"/>
    </row>
    <row r="1205" spans="1:12" s="34" customFormat="1" ht="18" x14ac:dyDescent="0.25">
      <c r="A1205" s="42">
        <v>45986</v>
      </c>
      <c r="B1205" s="43" t="s">
        <v>810</v>
      </c>
      <c r="C1205" s="44" t="s">
        <v>977</v>
      </c>
      <c r="D1205" s="45" t="s">
        <v>978</v>
      </c>
      <c r="E1205" s="46">
        <v>2241</v>
      </c>
      <c r="F1205" s="47">
        <v>161000</v>
      </c>
      <c r="G1205" s="48">
        <v>45986</v>
      </c>
      <c r="H1205" s="49">
        <v>0</v>
      </c>
      <c r="I1205" s="50">
        <v>161000</v>
      </c>
      <c r="J1205" s="50" t="s">
        <v>25</v>
      </c>
      <c r="K1205" s="33"/>
      <c r="L1205" s="33"/>
    </row>
    <row r="1206" spans="1:12" s="34" customFormat="1" ht="18" x14ac:dyDescent="0.25">
      <c r="A1206" s="42"/>
      <c r="B1206" s="43"/>
      <c r="C1206" s="44"/>
      <c r="D1206" s="45"/>
      <c r="E1206" s="46"/>
      <c r="F1206" s="47"/>
      <c r="G1206" s="48"/>
      <c r="H1206" s="49"/>
      <c r="I1206" s="50"/>
      <c r="J1206" s="50"/>
      <c r="K1206" s="33"/>
      <c r="L1206" s="33"/>
    </row>
    <row r="1207" spans="1:12" s="34" customFormat="1" ht="18" x14ac:dyDescent="0.25">
      <c r="A1207" s="42">
        <v>45355</v>
      </c>
      <c r="B1207" s="43" t="s">
        <v>979</v>
      </c>
      <c r="C1207" s="44" t="s">
        <v>980</v>
      </c>
      <c r="D1207" s="45" t="s">
        <v>21</v>
      </c>
      <c r="E1207" s="46">
        <v>2311</v>
      </c>
      <c r="F1207" s="47">
        <v>49000</v>
      </c>
      <c r="G1207" s="48">
        <v>45384</v>
      </c>
      <c r="H1207" s="49">
        <f>IF(F1207&gt;0,0,"")</f>
        <v>0</v>
      </c>
      <c r="I1207" s="50">
        <v>49000</v>
      </c>
      <c r="J1207" s="50" t="str">
        <f>IF(I1207&gt;0,"ATRASADO","")</f>
        <v>ATRASADO</v>
      </c>
      <c r="K1207" s="33"/>
      <c r="L1207" s="33"/>
    </row>
    <row r="1208" spans="1:12" s="34" customFormat="1" ht="18" x14ac:dyDescent="0.25">
      <c r="A1208" s="42">
        <v>45355</v>
      </c>
      <c r="B1208" s="43" t="s">
        <v>981</v>
      </c>
      <c r="C1208" s="44" t="s">
        <v>980</v>
      </c>
      <c r="D1208" s="45" t="s">
        <v>21</v>
      </c>
      <c r="E1208" s="46">
        <v>2311</v>
      </c>
      <c r="F1208" s="47">
        <v>49000</v>
      </c>
      <c r="G1208" s="48">
        <v>45384</v>
      </c>
      <c r="H1208" s="49">
        <f>IF(F1208&gt;0,0,"")</f>
        <v>0</v>
      </c>
      <c r="I1208" s="50">
        <v>49000</v>
      </c>
      <c r="J1208" s="50" t="str">
        <f>IF(I1208&gt;0,"ATRASADO","")</f>
        <v>ATRASADO</v>
      </c>
      <c r="K1208" s="33"/>
      <c r="L1208" s="33"/>
    </row>
    <row r="1209" spans="1:12" s="34" customFormat="1" ht="18" x14ac:dyDescent="0.25">
      <c r="A1209" s="42">
        <v>45474</v>
      </c>
      <c r="B1209" s="43" t="s">
        <v>982</v>
      </c>
      <c r="C1209" s="44" t="s">
        <v>980</v>
      </c>
      <c r="D1209" s="45" t="s">
        <v>21</v>
      </c>
      <c r="E1209" s="46">
        <v>2311</v>
      </c>
      <c r="F1209" s="47">
        <v>156800</v>
      </c>
      <c r="G1209" s="48">
        <v>45474</v>
      </c>
      <c r="H1209" s="49">
        <f>IF(F1209&gt;0,0,"")</f>
        <v>0</v>
      </c>
      <c r="I1209" s="50">
        <v>156800</v>
      </c>
      <c r="J1209" s="50" t="str">
        <f>IF(I1209&gt;0,"ATRASADO","")</f>
        <v>ATRASADO</v>
      </c>
      <c r="K1209" s="33"/>
      <c r="L1209" s="33"/>
    </row>
    <row r="1210" spans="1:12" s="34" customFormat="1" ht="18" x14ac:dyDescent="0.25">
      <c r="A1210" s="42"/>
      <c r="B1210" s="43"/>
      <c r="C1210" s="44"/>
      <c r="D1210" s="45"/>
      <c r="E1210" s="46"/>
      <c r="F1210" s="47"/>
      <c r="G1210" s="48"/>
      <c r="H1210" s="49"/>
      <c r="I1210" s="50"/>
      <c r="J1210" s="50"/>
      <c r="K1210" s="33"/>
      <c r="L1210" s="33"/>
    </row>
    <row r="1211" spans="1:12" s="34" customFormat="1" ht="18" x14ac:dyDescent="0.25">
      <c r="A1211" s="42">
        <v>45748</v>
      </c>
      <c r="B1211" s="43" t="s">
        <v>983</v>
      </c>
      <c r="C1211" s="44" t="s">
        <v>984</v>
      </c>
      <c r="D1211" s="45" t="s">
        <v>24</v>
      </c>
      <c r="E1211" s="46">
        <v>2286</v>
      </c>
      <c r="F1211" s="47">
        <v>200000</v>
      </c>
      <c r="G1211" s="48">
        <v>45748</v>
      </c>
      <c r="H1211" s="49">
        <f>IF(F1211&gt;0,0,"")</f>
        <v>0</v>
      </c>
      <c r="I1211" s="50">
        <v>200000</v>
      </c>
      <c r="J1211" s="50" t="s">
        <v>25</v>
      </c>
      <c r="K1211" s="33"/>
      <c r="L1211" s="33"/>
    </row>
    <row r="1212" spans="1:12" s="34" customFormat="1" ht="18" x14ac:dyDescent="0.25">
      <c r="A1212" s="42"/>
      <c r="B1212" s="43"/>
      <c r="C1212" s="44"/>
      <c r="D1212" s="45"/>
      <c r="E1212" s="46"/>
      <c r="F1212" s="47"/>
      <c r="G1212" s="48"/>
      <c r="H1212" s="49"/>
      <c r="I1212" s="50"/>
      <c r="J1212" s="50"/>
      <c r="K1212" s="33"/>
      <c r="L1212" s="33"/>
    </row>
    <row r="1213" spans="1:12" s="34" customFormat="1" ht="18" x14ac:dyDescent="0.25">
      <c r="A1213" s="42">
        <v>46009</v>
      </c>
      <c r="B1213" s="43" t="s">
        <v>129</v>
      </c>
      <c r="C1213" s="44" t="s">
        <v>985</v>
      </c>
      <c r="D1213" s="45" t="s">
        <v>21</v>
      </c>
      <c r="E1213" s="46">
        <v>2311</v>
      </c>
      <c r="F1213" s="47">
        <v>820170</v>
      </c>
      <c r="G1213" s="48">
        <v>46009</v>
      </c>
      <c r="H1213" s="49">
        <v>0</v>
      </c>
      <c r="I1213" s="50">
        <v>820170</v>
      </c>
      <c r="J1213" s="50" t="s">
        <v>25</v>
      </c>
      <c r="K1213" s="33"/>
      <c r="L1213" s="33"/>
    </row>
    <row r="1214" spans="1:12" s="34" customFormat="1" ht="18" x14ac:dyDescent="0.25">
      <c r="A1214" s="42"/>
      <c r="B1214" s="43"/>
      <c r="C1214" s="44"/>
      <c r="D1214" s="45"/>
      <c r="E1214" s="46"/>
      <c r="F1214" s="47"/>
      <c r="G1214" s="48"/>
      <c r="H1214" s="49"/>
      <c r="I1214" s="50"/>
      <c r="J1214" s="50"/>
      <c r="K1214" s="33"/>
      <c r="L1214" s="33"/>
    </row>
    <row r="1215" spans="1:12" s="34" customFormat="1" ht="18" x14ac:dyDescent="0.25">
      <c r="A1215" s="42">
        <v>44621</v>
      </c>
      <c r="B1215" s="43" t="s">
        <v>986</v>
      </c>
      <c r="C1215" s="44" t="s">
        <v>987</v>
      </c>
      <c r="D1215" s="45" t="s">
        <v>988</v>
      </c>
      <c r="E1215" s="46">
        <v>2115</v>
      </c>
      <c r="F1215" s="47">
        <v>237441.46</v>
      </c>
      <c r="G1215" s="48">
        <v>44621</v>
      </c>
      <c r="H1215" s="49">
        <f>IF(F1215&gt;0,0,"")</f>
        <v>0</v>
      </c>
      <c r="I1215" s="50">
        <v>237441.46</v>
      </c>
      <c r="J1215" s="50" t="str">
        <f>IF(I1215&gt;0,"ATRASADO","")</f>
        <v>ATRASADO</v>
      </c>
      <c r="K1215" s="33"/>
      <c r="L1215" s="33"/>
    </row>
    <row r="1216" spans="1:12" s="34" customFormat="1" ht="18" x14ac:dyDescent="0.25">
      <c r="A1216" s="42"/>
      <c r="B1216" s="43"/>
      <c r="C1216" s="44"/>
      <c r="D1216" s="45"/>
      <c r="E1216" s="46"/>
      <c r="F1216" s="47"/>
      <c r="G1216" s="48"/>
      <c r="H1216" s="49"/>
      <c r="I1216" s="50"/>
      <c r="J1216" s="50"/>
      <c r="K1216" s="33"/>
      <c r="L1216" s="33"/>
    </row>
    <row r="1217" spans="1:12" s="34" customFormat="1" ht="18" x14ac:dyDescent="0.25">
      <c r="A1217" s="42">
        <v>45474</v>
      </c>
      <c r="B1217" s="43" t="s">
        <v>989</v>
      </c>
      <c r="C1217" s="44" t="s">
        <v>990</v>
      </c>
      <c r="D1217" s="45" t="s">
        <v>96</v>
      </c>
      <c r="E1217" s="46">
        <v>2221</v>
      </c>
      <c r="F1217" s="47">
        <v>23600</v>
      </c>
      <c r="G1217" s="48">
        <v>45474</v>
      </c>
      <c r="H1217" s="49">
        <f>IF(F1217&gt;0,0,"")</f>
        <v>0</v>
      </c>
      <c r="I1217" s="50">
        <v>23600</v>
      </c>
      <c r="J1217" s="50" t="str">
        <f>IF(I1217&gt;0,"ATRASADO","")</f>
        <v>ATRASADO</v>
      </c>
      <c r="K1217" s="33"/>
      <c r="L1217" s="33"/>
    </row>
    <row r="1218" spans="1:12" s="34" customFormat="1" ht="18" x14ac:dyDescent="0.25">
      <c r="A1218" s="42"/>
      <c r="B1218" s="43"/>
      <c r="C1218" s="44"/>
      <c r="D1218" s="45"/>
      <c r="E1218" s="46"/>
      <c r="F1218" s="47"/>
      <c r="G1218" s="48"/>
      <c r="H1218" s="49"/>
      <c r="I1218" s="50"/>
      <c r="J1218" s="50"/>
      <c r="K1218" s="33"/>
      <c r="L1218" s="33"/>
    </row>
    <row r="1219" spans="1:12" s="34" customFormat="1" ht="18" x14ac:dyDescent="0.25">
      <c r="A1219" s="1">
        <v>46121</v>
      </c>
      <c r="B1219" s="2" t="s">
        <v>1370</v>
      </c>
      <c r="C1219" s="2" t="s">
        <v>1371</v>
      </c>
      <c r="D1219" s="9" t="s">
        <v>1310</v>
      </c>
      <c r="E1219" s="5">
        <v>2311</v>
      </c>
      <c r="F1219" s="11">
        <v>4380000</v>
      </c>
      <c r="G1219" s="57">
        <v>46121</v>
      </c>
      <c r="H1219" s="58">
        <v>0</v>
      </c>
      <c r="I1219" s="50">
        <v>4380000</v>
      </c>
      <c r="J1219" s="7" t="s">
        <v>25</v>
      </c>
      <c r="K1219" s="33"/>
      <c r="L1219" s="33"/>
    </row>
    <row r="1220" spans="1:12" s="34" customFormat="1" ht="18" x14ac:dyDescent="0.25">
      <c r="A1220" s="42"/>
      <c r="B1220" s="43"/>
      <c r="C1220" s="44"/>
      <c r="D1220" s="45"/>
      <c r="E1220" s="46"/>
      <c r="F1220" s="47"/>
      <c r="G1220" s="48"/>
      <c r="H1220" s="49"/>
      <c r="I1220" s="50"/>
      <c r="J1220" s="50"/>
      <c r="K1220" s="33"/>
      <c r="L1220" s="33"/>
    </row>
    <row r="1221" spans="1:12" s="34" customFormat="1" ht="18" x14ac:dyDescent="0.25">
      <c r="A1221" s="42" t="s">
        <v>264</v>
      </c>
      <c r="B1221" s="43" t="s">
        <v>991</v>
      </c>
      <c r="C1221" s="44" t="s">
        <v>992</v>
      </c>
      <c r="D1221" s="45" t="s">
        <v>143</v>
      </c>
      <c r="E1221" s="46">
        <v>2254</v>
      </c>
      <c r="F1221" s="47">
        <v>564251.93999999994</v>
      </c>
      <c r="G1221" s="48" t="s">
        <v>264</v>
      </c>
      <c r="H1221" s="49">
        <v>0</v>
      </c>
      <c r="I1221" s="50">
        <v>564251.93999999994</v>
      </c>
      <c r="J1221" s="50" t="str">
        <f t="shared" ref="J1221:J1226" si="81">IF(I1221&gt;0,"ATRASADO","")</f>
        <v>ATRASADO</v>
      </c>
      <c r="K1221" s="33"/>
      <c r="L1221" s="33"/>
    </row>
    <row r="1222" spans="1:12" s="34" customFormat="1" ht="18" x14ac:dyDescent="0.25">
      <c r="A1222" s="42">
        <v>45574</v>
      </c>
      <c r="B1222" s="43" t="s">
        <v>993</v>
      </c>
      <c r="C1222" s="44" t="s">
        <v>992</v>
      </c>
      <c r="D1222" s="45" t="s">
        <v>143</v>
      </c>
      <c r="E1222" s="46">
        <v>2254</v>
      </c>
      <c r="F1222" s="47">
        <v>644859.36</v>
      </c>
      <c r="G1222" s="48">
        <v>45574</v>
      </c>
      <c r="H1222" s="49">
        <v>0</v>
      </c>
      <c r="I1222" s="50">
        <v>644859.36</v>
      </c>
      <c r="J1222" s="50" t="str">
        <f t="shared" si="81"/>
        <v>ATRASADO</v>
      </c>
      <c r="K1222" s="33"/>
      <c r="L1222" s="33"/>
    </row>
    <row r="1223" spans="1:12" s="34" customFormat="1" ht="18" x14ac:dyDescent="0.25">
      <c r="A1223" s="42">
        <v>45627</v>
      </c>
      <c r="B1223" s="43" t="s">
        <v>994</v>
      </c>
      <c r="C1223" s="44" t="s">
        <v>992</v>
      </c>
      <c r="D1223" s="45" t="s">
        <v>143</v>
      </c>
      <c r="E1223" s="46">
        <v>2254</v>
      </c>
      <c r="F1223" s="47">
        <v>1209111.3</v>
      </c>
      <c r="G1223" s="48">
        <v>45627</v>
      </c>
      <c r="H1223" s="49">
        <v>0</v>
      </c>
      <c r="I1223" s="50">
        <v>1209111.3</v>
      </c>
      <c r="J1223" s="50" t="str">
        <f t="shared" si="81"/>
        <v>ATRASADO</v>
      </c>
      <c r="K1223" s="33"/>
      <c r="L1223" s="33"/>
    </row>
    <row r="1224" spans="1:12" s="34" customFormat="1" ht="18" x14ac:dyDescent="0.25">
      <c r="A1224" s="42">
        <v>45637</v>
      </c>
      <c r="B1224" s="43" t="s">
        <v>995</v>
      </c>
      <c r="C1224" s="44" t="s">
        <v>992</v>
      </c>
      <c r="D1224" s="45" t="s">
        <v>143</v>
      </c>
      <c r="E1224" s="46">
        <v>2254</v>
      </c>
      <c r="F1224" s="47">
        <v>1209111.3</v>
      </c>
      <c r="G1224" s="48">
        <v>45637</v>
      </c>
      <c r="H1224" s="49">
        <v>0</v>
      </c>
      <c r="I1224" s="50">
        <v>1209111.3</v>
      </c>
      <c r="J1224" s="50" t="str">
        <f t="shared" si="81"/>
        <v>ATRASADO</v>
      </c>
      <c r="K1224" s="33"/>
      <c r="L1224" s="33"/>
    </row>
    <row r="1225" spans="1:12" s="34" customFormat="1" ht="18" x14ac:dyDescent="0.25">
      <c r="A1225" s="42" t="s">
        <v>996</v>
      </c>
      <c r="B1225" s="43" t="s">
        <v>997</v>
      </c>
      <c r="C1225" s="44" t="s">
        <v>992</v>
      </c>
      <c r="D1225" s="45" t="s">
        <v>143</v>
      </c>
      <c r="E1225" s="46">
        <v>2254</v>
      </c>
      <c r="F1225" s="47">
        <v>564251.93999999994</v>
      </c>
      <c r="G1225" s="48" t="s">
        <v>996</v>
      </c>
      <c r="H1225" s="49">
        <v>0</v>
      </c>
      <c r="I1225" s="50">
        <v>564251.93999999994</v>
      </c>
      <c r="J1225" s="50" t="str">
        <f t="shared" si="81"/>
        <v>ATRASADO</v>
      </c>
      <c r="K1225" s="33"/>
      <c r="L1225" s="33"/>
    </row>
    <row r="1226" spans="1:12" s="34" customFormat="1" ht="18" x14ac:dyDescent="0.25">
      <c r="A1226" s="42" t="s">
        <v>152</v>
      </c>
      <c r="B1226" s="43" t="s">
        <v>232</v>
      </c>
      <c r="C1226" s="44" t="s">
        <v>992</v>
      </c>
      <c r="D1226" s="45" t="s">
        <v>233</v>
      </c>
      <c r="E1226" s="46">
        <v>2254</v>
      </c>
      <c r="F1226" s="47">
        <v>370793.9299999997</v>
      </c>
      <c r="G1226" s="48" t="s">
        <v>152</v>
      </c>
      <c r="H1226" s="49">
        <v>0</v>
      </c>
      <c r="I1226" s="50">
        <v>370793.9299999997</v>
      </c>
      <c r="J1226" s="50" t="str">
        <f t="shared" si="81"/>
        <v>ATRASADO</v>
      </c>
      <c r="K1226" s="33"/>
      <c r="L1226" s="33"/>
    </row>
    <row r="1227" spans="1:12" s="34" customFormat="1" ht="18" x14ac:dyDescent="0.25">
      <c r="A1227" s="42"/>
      <c r="B1227" s="43"/>
      <c r="C1227" s="44"/>
      <c r="D1227" s="45"/>
      <c r="E1227" s="46"/>
      <c r="F1227" s="47"/>
      <c r="G1227" s="48"/>
      <c r="H1227" s="49"/>
      <c r="I1227" s="50"/>
      <c r="J1227" s="50"/>
      <c r="K1227" s="33"/>
      <c r="L1227" s="33"/>
    </row>
    <row r="1228" spans="1:12" s="34" customFormat="1" ht="18" x14ac:dyDescent="0.25">
      <c r="A1228" s="42">
        <v>45200</v>
      </c>
      <c r="B1228" s="43" t="s">
        <v>998</v>
      </c>
      <c r="C1228" s="44" t="s">
        <v>999</v>
      </c>
      <c r="D1228" s="45" t="s">
        <v>143</v>
      </c>
      <c r="E1228" s="46">
        <v>2254</v>
      </c>
      <c r="F1228" s="47">
        <v>639000.01</v>
      </c>
      <c r="G1228" s="48">
        <v>45200</v>
      </c>
      <c r="H1228" s="49">
        <f t="shared" ref="H1228:H1236" si="82">IF(F1228&gt;0,0,"")</f>
        <v>0</v>
      </c>
      <c r="I1228" s="50">
        <v>639000.01</v>
      </c>
      <c r="J1228" s="50" t="str">
        <f t="shared" ref="J1228:J1236" si="83">IF(I1228&gt;0,"ATRASADO","")</f>
        <v>ATRASADO</v>
      </c>
      <c r="K1228" s="33"/>
      <c r="L1228" s="33"/>
    </row>
    <row r="1229" spans="1:12" s="34" customFormat="1" ht="18" x14ac:dyDescent="0.25">
      <c r="A1229" s="42">
        <v>45261</v>
      </c>
      <c r="B1229" s="43" t="s">
        <v>1000</v>
      </c>
      <c r="C1229" s="44" t="s">
        <v>999</v>
      </c>
      <c r="D1229" s="45" t="s">
        <v>143</v>
      </c>
      <c r="E1229" s="46">
        <v>2254</v>
      </c>
      <c r="F1229" s="47">
        <v>2376666.7000000002</v>
      </c>
      <c r="G1229" s="48">
        <v>45261</v>
      </c>
      <c r="H1229" s="49">
        <f t="shared" si="82"/>
        <v>0</v>
      </c>
      <c r="I1229" s="50">
        <v>2376666.7000000002</v>
      </c>
      <c r="J1229" s="50" t="str">
        <f t="shared" si="83"/>
        <v>ATRASADO</v>
      </c>
      <c r="K1229" s="33"/>
      <c r="L1229" s="33"/>
    </row>
    <row r="1230" spans="1:12" s="34" customFormat="1" ht="18" x14ac:dyDescent="0.25">
      <c r="A1230" s="42">
        <v>45261</v>
      </c>
      <c r="B1230" s="43" t="s">
        <v>1001</v>
      </c>
      <c r="C1230" s="44" t="s">
        <v>999</v>
      </c>
      <c r="D1230" s="45" t="s">
        <v>143</v>
      </c>
      <c r="E1230" s="46">
        <v>2254</v>
      </c>
      <c r="F1230" s="47">
        <v>2376666.7000000002</v>
      </c>
      <c r="G1230" s="48">
        <v>45261</v>
      </c>
      <c r="H1230" s="49">
        <f t="shared" si="82"/>
        <v>0</v>
      </c>
      <c r="I1230" s="50">
        <v>2376666.7000000002</v>
      </c>
      <c r="J1230" s="50" t="str">
        <f t="shared" si="83"/>
        <v>ATRASADO</v>
      </c>
      <c r="K1230" s="33"/>
      <c r="L1230" s="33"/>
    </row>
    <row r="1231" spans="1:12" s="34" customFormat="1" ht="18" x14ac:dyDescent="0.25">
      <c r="A1231" s="42">
        <v>45538</v>
      </c>
      <c r="B1231" s="43" t="s">
        <v>1002</v>
      </c>
      <c r="C1231" s="44" t="s">
        <v>999</v>
      </c>
      <c r="D1231" s="45" t="s">
        <v>143</v>
      </c>
      <c r="E1231" s="46">
        <v>2254</v>
      </c>
      <c r="F1231" s="47">
        <v>3766387.5</v>
      </c>
      <c r="G1231" s="48">
        <v>45538</v>
      </c>
      <c r="H1231" s="49">
        <f t="shared" si="82"/>
        <v>0</v>
      </c>
      <c r="I1231" s="50">
        <v>3766387.5</v>
      </c>
      <c r="J1231" s="50" t="str">
        <f t="shared" si="83"/>
        <v>ATRASADO</v>
      </c>
      <c r="K1231" s="33"/>
      <c r="L1231" s="33"/>
    </row>
    <row r="1232" spans="1:12" s="34" customFormat="1" ht="18" x14ac:dyDescent="0.25">
      <c r="A1232" s="42" t="s">
        <v>145</v>
      </c>
      <c r="B1232" s="43" t="s">
        <v>273</v>
      </c>
      <c r="C1232" s="44" t="s">
        <v>999</v>
      </c>
      <c r="D1232" s="45" t="s">
        <v>143</v>
      </c>
      <c r="E1232" s="46">
        <v>2254</v>
      </c>
      <c r="F1232" s="47">
        <v>1506555</v>
      </c>
      <c r="G1232" s="48" t="s">
        <v>145</v>
      </c>
      <c r="H1232" s="49">
        <f t="shared" si="82"/>
        <v>0</v>
      </c>
      <c r="I1232" s="50">
        <v>1506555</v>
      </c>
      <c r="J1232" s="50" t="str">
        <f t="shared" si="83"/>
        <v>ATRASADO</v>
      </c>
      <c r="K1232" s="33"/>
      <c r="L1232" s="33"/>
    </row>
    <row r="1233" spans="1:12" s="34" customFormat="1" ht="18" x14ac:dyDescent="0.25">
      <c r="A1233" s="42">
        <v>45573</v>
      </c>
      <c r="B1233" s="43" t="s">
        <v>274</v>
      </c>
      <c r="C1233" s="44" t="s">
        <v>999</v>
      </c>
      <c r="D1233" s="45" t="s">
        <v>143</v>
      </c>
      <c r="E1233" s="46">
        <v>2254</v>
      </c>
      <c r="F1233" s="47">
        <v>2259832.5</v>
      </c>
      <c r="G1233" s="48">
        <v>45573</v>
      </c>
      <c r="H1233" s="49">
        <f t="shared" si="82"/>
        <v>0</v>
      </c>
      <c r="I1233" s="50">
        <v>2259832.5</v>
      </c>
      <c r="J1233" s="50" t="str">
        <f t="shared" si="83"/>
        <v>ATRASADO</v>
      </c>
      <c r="K1233" s="33"/>
      <c r="L1233" s="33"/>
    </row>
    <row r="1234" spans="1:12" s="34" customFormat="1" ht="18" x14ac:dyDescent="0.25">
      <c r="A1234" s="42">
        <v>45627</v>
      </c>
      <c r="B1234" s="43" t="s">
        <v>1003</v>
      </c>
      <c r="C1234" s="44" t="s">
        <v>999</v>
      </c>
      <c r="D1234" s="45" t="s">
        <v>143</v>
      </c>
      <c r="E1234" s="46">
        <v>2254</v>
      </c>
      <c r="F1234" s="47">
        <v>3766387.5</v>
      </c>
      <c r="G1234" s="48">
        <v>45627</v>
      </c>
      <c r="H1234" s="49">
        <f t="shared" si="82"/>
        <v>0</v>
      </c>
      <c r="I1234" s="50">
        <v>3766387.5</v>
      </c>
      <c r="J1234" s="50" t="str">
        <f t="shared" si="83"/>
        <v>ATRASADO</v>
      </c>
      <c r="K1234" s="33"/>
      <c r="L1234" s="33"/>
    </row>
    <row r="1235" spans="1:12" s="34" customFormat="1" ht="18" x14ac:dyDescent="0.25">
      <c r="A1235" s="42">
        <v>45628</v>
      </c>
      <c r="B1235" s="43" t="s">
        <v>140</v>
      </c>
      <c r="C1235" s="44" t="s">
        <v>999</v>
      </c>
      <c r="D1235" s="45" t="s">
        <v>143</v>
      </c>
      <c r="E1235" s="46">
        <v>2254</v>
      </c>
      <c r="F1235" s="47">
        <v>3766387.5</v>
      </c>
      <c r="G1235" s="48">
        <v>45628</v>
      </c>
      <c r="H1235" s="49">
        <f t="shared" si="82"/>
        <v>0</v>
      </c>
      <c r="I1235" s="50">
        <v>3766387.5</v>
      </c>
      <c r="J1235" s="50" t="str">
        <f t="shared" si="83"/>
        <v>ATRASADO</v>
      </c>
      <c r="K1235" s="33"/>
      <c r="L1235" s="33"/>
    </row>
    <row r="1236" spans="1:12" s="34" customFormat="1" ht="18" x14ac:dyDescent="0.25">
      <c r="A1236" s="42" t="s">
        <v>149</v>
      </c>
      <c r="B1236" s="43" t="s">
        <v>1004</v>
      </c>
      <c r="C1236" s="44" t="s">
        <v>999</v>
      </c>
      <c r="D1236" s="45" t="s">
        <v>143</v>
      </c>
      <c r="E1236" s="46">
        <v>2254</v>
      </c>
      <c r="F1236" s="47">
        <v>1506555</v>
      </c>
      <c r="G1236" s="48" t="s">
        <v>149</v>
      </c>
      <c r="H1236" s="49">
        <f t="shared" si="82"/>
        <v>0</v>
      </c>
      <c r="I1236" s="50">
        <v>1506555</v>
      </c>
      <c r="J1236" s="50" t="str">
        <f t="shared" si="83"/>
        <v>ATRASADO</v>
      </c>
      <c r="K1236" s="33"/>
      <c r="L1236" s="33"/>
    </row>
    <row r="1237" spans="1:12" s="34" customFormat="1" ht="18" x14ac:dyDescent="0.25">
      <c r="A1237" s="42"/>
      <c r="B1237" s="43"/>
      <c r="C1237" s="44"/>
      <c r="D1237" s="45"/>
      <c r="E1237" s="46"/>
      <c r="F1237" s="47"/>
      <c r="G1237" s="48"/>
      <c r="H1237" s="49"/>
      <c r="I1237" s="50"/>
      <c r="J1237" s="50"/>
      <c r="K1237" s="33"/>
      <c r="L1237" s="33"/>
    </row>
    <row r="1238" spans="1:12" s="34" customFormat="1" ht="18" x14ac:dyDescent="0.25">
      <c r="A1238" s="42" t="s">
        <v>1005</v>
      </c>
      <c r="B1238" s="43" t="s">
        <v>1006</v>
      </c>
      <c r="C1238" s="44" t="s">
        <v>1007</v>
      </c>
      <c r="D1238" s="45" t="s">
        <v>898</v>
      </c>
      <c r="E1238" s="46">
        <v>2272</v>
      </c>
      <c r="F1238" s="47">
        <v>968000.03</v>
      </c>
      <c r="G1238" s="48" t="s">
        <v>928</v>
      </c>
      <c r="H1238" s="49">
        <f>IF(F1238&gt;0,0,"")</f>
        <v>0</v>
      </c>
      <c r="I1238" s="50">
        <v>968000.03</v>
      </c>
      <c r="J1238" s="50" t="str">
        <f>IF(I1238&gt;0,"ATRASADO","")</f>
        <v>ATRASADO</v>
      </c>
      <c r="K1238" s="33"/>
      <c r="L1238" s="33"/>
    </row>
    <row r="1239" spans="1:12" s="34" customFormat="1" ht="18" x14ac:dyDescent="0.25">
      <c r="A1239" s="42"/>
      <c r="B1239" s="43"/>
      <c r="C1239" s="44"/>
      <c r="D1239" s="45"/>
      <c r="E1239" s="46"/>
      <c r="F1239" s="47"/>
      <c r="G1239" s="48"/>
      <c r="H1239" s="49"/>
      <c r="I1239" s="50"/>
      <c r="J1239" s="50"/>
      <c r="K1239" s="33"/>
      <c r="L1239" s="33"/>
    </row>
    <row r="1240" spans="1:12" s="34" customFormat="1" ht="18" x14ac:dyDescent="0.25">
      <c r="A1240" s="42">
        <v>45266</v>
      </c>
      <c r="B1240" s="43" t="s">
        <v>1008</v>
      </c>
      <c r="C1240" s="44" t="s">
        <v>1009</v>
      </c>
      <c r="D1240" s="45" t="s">
        <v>1010</v>
      </c>
      <c r="E1240" s="46">
        <v>2272</v>
      </c>
      <c r="F1240" s="47">
        <v>164256</v>
      </c>
      <c r="G1240" s="48">
        <v>45266</v>
      </c>
      <c r="H1240" s="49">
        <v>0</v>
      </c>
      <c r="I1240" s="50">
        <v>164256</v>
      </c>
      <c r="J1240" s="50" t="str">
        <f>IF(I1240&gt;0,"ATRASADO","")</f>
        <v>ATRASADO</v>
      </c>
      <c r="K1240" s="33"/>
      <c r="L1240" s="33"/>
    </row>
    <row r="1241" spans="1:12" s="34" customFormat="1" ht="18" x14ac:dyDescent="0.25">
      <c r="A1241" s="42"/>
      <c r="B1241" s="43"/>
      <c r="C1241" s="44"/>
      <c r="D1241" s="45"/>
      <c r="E1241" s="46"/>
      <c r="F1241" s="47"/>
      <c r="G1241" s="48"/>
      <c r="H1241" s="49"/>
      <c r="I1241" s="50"/>
      <c r="J1241" s="50"/>
      <c r="K1241" s="33"/>
      <c r="L1241" s="33"/>
    </row>
    <row r="1242" spans="1:12" s="34" customFormat="1" ht="18" x14ac:dyDescent="0.25">
      <c r="A1242" s="42">
        <v>40252</v>
      </c>
      <c r="B1242" s="43" t="s">
        <v>521</v>
      </c>
      <c r="C1242" s="44" t="s">
        <v>1011</v>
      </c>
      <c r="D1242" s="45" t="s">
        <v>96</v>
      </c>
      <c r="E1242" s="46">
        <v>2221</v>
      </c>
      <c r="F1242" s="47">
        <v>92800</v>
      </c>
      <c r="G1242" s="48">
        <v>40252</v>
      </c>
      <c r="H1242" s="49">
        <f>IF(F1242&gt;0,0,"")</f>
        <v>0</v>
      </c>
      <c r="I1242" s="50">
        <v>92800</v>
      </c>
      <c r="J1242" s="50" t="str">
        <f>IF(I1242&gt;0,"ATRASADO","")</f>
        <v>ATRASADO</v>
      </c>
      <c r="K1242" s="33"/>
      <c r="L1242" s="33"/>
    </row>
    <row r="1243" spans="1:12" s="34" customFormat="1" ht="18" x14ac:dyDescent="0.25">
      <c r="A1243" s="42">
        <v>40376</v>
      </c>
      <c r="B1243" s="43" t="s">
        <v>1012</v>
      </c>
      <c r="C1243" s="44" t="s">
        <v>1011</v>
      </c>
      <c r="D1243" s="45" t="s">
        <v>96</v>
      </c>
      <c r="E1243" s="46">
        <v>2221</v>
      </c>
      <c r="F1243" s="47">
        <v>92800</v>
      </c>
      <c r="G1243" s="48">
        <v>40376</v>
      </c>
      <c r="H1243" s="49">
        <f>IF(F1243&gt;0,0,"")</f>
        <v>0</v>
      </c>
      <c r="I1243" s="50">
        <v>92800</v>
      </c>
      <c r="J1243" s="50" t="str">
        <f>IF(I1243&gt;0,"ATRASADO","")</f>
        <v>ATRASADO</v>
      </c>
      <c r="K1243" s="33"/>
      <c r="L1243" s="33"/>
    </row>
    <row r="1244" spans="1:12" s="34" customFormat="1" ht="18" x14ac:dyDescent="0.25">
      <c r="A1244" s="42"/>
      <c r="B1244" s="43"/>
      <c r="C1244" s="44"/>
      <c r="D1244" s="45"/>
      <c r="E1244" s="46"/>
      <c r="F1244" s="47"/>
      <c r="G1244" s="48"/>
      <c r="H1244" s="49"/>
      <c r="I1244" s="50"/>
      <c r="J1244" s="50"/>
      <c r="K1244" s="33"/>
      <c r="L1244" s="33"/>
    </row>
    <row r="1245" spans="1:12" s="34" customFormat="1" ht="18" x14ac:dyDescent="0.25">
      <c r="A1245" s="42">
        <v>44907</v>
      </c>
      <c r="B1245" s="43" t="s">
        <v>1013</v>
      </c>
      <c r="C1245" s="44" t="s">
        <v>1014</v>
      </c>
      <c r="D1245" s="45" t="s">
        <v>96</v>
      </c>
      <c r="E1245" s="46">
        <v>2221</v>
      </c>
      <c r="F1245" s="47">
        <v>35400</v>
      </c>
      <c r="G1245" s="48">
        <v>44907</v>
      </c>
      <c r="H1245" s="49">
        <f>IF(F1245&gt;0,0,"")</f>
        <v>0</v>
      </c>
      <c r="I1245" s="50">
        <v>35400</v>
      </c>
      <c r="J1245" s="50" t="str">
        <f>IF(I1245&gt;0,"ATRASADO","")</f>
        <v>ATRASADO</v>
      </c>
      <c r="K1245" s="33"/>
      <c r="L1245" s="33"/>
    </row>
    <row r="1246" spans="1:12" s="34" customFormat="1" ht="18" x14ac:dyDescent="0.25">
      <c r="A1246" s="42">
        <v>44986</v>
      </c>
      <c r="B1246" s="43" t="s">
        <v>600</v>
      </c>
      <c r="C1246" s="44" t="s">
        <v>1014</v>
      </c>
      <c r="D1246" s="45" t="s">
        <v>96</v>
      </c>
      <c r="E1246" s="46">
        <v>2221</v>
      </c>
      <c r="F1246" s="47">
        <v>35400</v>
      </c>
      <c r="G1246" s="48">
        <v>44986</v>
      </c>
      <c r="H1246" s="49">
        <f>IF(F1246&gt;0,0,"")</f>
        <v>0</v>
      </c>
      <c r="I1246" s="50">
        <v>35400</v>
      </c>
      <c r="J1246" s="50" t="str">
        <f>IF(I1246&gt;0,"ATRASADO","")</f>
        <v>ATRASADO</v>
      </c>
      <c r="K1246" s="33"/>
      <c r="L1246" s="33"/>
    </row>
    <row r="1247" spans="1:12" s="34" customFormat="1" ht="18" x14ac:dyDescent="0.25">
      <c r="A1247" s="42">
        <v>44986</v>
      </c>
      <c r="B1247" s="43" t="s">
        <v>1015</v>
      </c>
      <c r="C1247" s="44" t="s">
        <v>1014</v>
      </c>
      <c r="D1247" s="45" t="s">
        <v>96</v>
      </c>
      <c r="E1247" s="46">
        <v>2221</v>
      </c>
      <c r="F1247" s="47">
        <v>35400</v>
      </c>
      <c r="G1247" s="48">
        <v>44986</v>
      </c>
      <c r="H1247" s="49">
        <f>IF(F1247&gt;0,0,"")</f>
        <v>0</v>
      </c>
      <c r="I1247" s="50">
        <v>35400</v>
      </c>
      <c r="J1247" s="50" t="str">
        <f>IF(I1247&gt;0,"ATRASADO","")</f>
        <v>ATRASADO</v>
      </c>
      <c r="K1247" s="33"/>
      <c r="L1247" s="33"/>
    </row>
    <row r="1248" spans="1:12" s="34" customFormat="1" ht="18" x14ac:dyDescent="0.25">
      <c r="A1248" s="42">
        <v>44986</v>
      </c>
      <c r="B1248" s="43" t="s">
        <v>604</v>
      </c>
      <c r="C1248" s="44" t="s">
        <v>1014</v>
      </c>
      <c r="D1248" s="45" t="s">
        <v>96</v>
      </c>
      <c r="E1248" s="46">
        <v>2221</v>
      </c>
      <c r="F1248" s="47">
        <v>35400</v>
      </c>
      <c r="G1248" s="48">
        <v>44986</v>
      </c>
      <c r="H1248" s="49">
        <f>IF(F1248&gt;0,0,"")</f>
        <v>0</v>
      </c>
      <c r="I1248" s="50">
        <v>35400</v>
      </c>
      <c r="J1248" s="50" t="str">
        <f>IF(I1248&gt;0,"ATRASADO","")</f>
        <v>ATRASADO</v>
      </c>
      <c r="K1248" s="33"/>
      <c r="L1248" s="33"/>
    </row>
    <row r="1249" spans="1:12" s="34" customFormat="1" ht="18" x14ac:dyDescent="0.25">
      <c r="A1249" s="42"/>
      <c r="B1249" s="43"/>
      <c r="C1249" s="44"/>
      <c r="D1249" s="45"/>
      <c r="E1249" s="46"/>
      <c r="F1249" s="47"/>
      <c r="G1249" s="48"/>
      <c r="H1249" s="49"/>
      <c r="I1249" s="50"/>
      <c r="J1249" s="50"/>
      <c r="K1249" s="33"/>
      <c r="L1249" s="33"/>
    </row>
    <row r="1250" spans="1:12" s="34" customFormat="1" ht="18" x14ac:dyDescent="0.25">
      <c r="A1250" s="42">
        <v>45383</v>
      </c>
      <c r="B1250" s="43" t="s">
        <v>668</v>
      </c>
      <c r="C1250" s="44" t="s">
        <v>1016</v>
      </c>
      <c r="D1250" s="45" t="s">
        <v>96</v>
      </c>
      <c r="E1250" s="46">
        <v>2221</v>
      </c>
      <c r="F1250" s="47">
        <v>35400</v>
      </c>
      <c r="G1250" s="48">
        <v>45383</v>
      </c>
      <c r="H1250" s="49">
        <f>IF(F1250&gt;0,0,"")</f>
        <v>0</v>
      </c>
      <c r="I1250" s="50">
        <v>35400</v>
      </c>
      <c r="J1250" s="50" t="str">
        <f>IF(I1250&gt;0,"ATRASADO","")</f>
        <v>ATRASADO</v>
      </c>
      <c r="K1250" s="33"/>
      <c r="L1250" s="33"/>
    </row>
    <row r="1251" spans="1:12" s="34" customFormat="1" ht="18" x14ac:dyDescent="0.25">
      <c r="A1251" s="42"/>
      <c r="B1251" s="43"/>
      <c r="C1251" s="44"/>
      <c r="D1251" s="45"/>
      <c r="E1251" s="46"/>
      <c r="F1251" s="47"/>
      <c r="G1251" s="48"/>
      <c r="H1251" s="49"/>
      <c r="I1251" s="50"/>
      <c r="J1251" s="50"/>
      <c r="K1251" s="33"/>
      <c r="L1251" s="33"/>
    </row>
    <row r="1252" spans="1:12" s="34" customFormat="1" ht="18" x14ac:dyDescent="0.25">
      <c r="A1252" s="42">
        <v>44621</v>
      </c>
      <c r="B1252" s="43" t="s">
        <v>129</v>
      </c>
      <c r="C1252" s="44" t="s">
        <v>1017</v>
      </c>
      <c r="D1252" s="45" t="s">
        <v>21</v>
      </c>
      <c r="E1252" s="46">
        <v>2311</v>
      </c>
      <c r="F1252" s="47">
        <v>779993.33</v>
      </c>
      <c r="G1252" s="48">
        <v>44621</v>
      </c>
      <c r="H1252" s="49">
        <f>IF(F1252&gt;0,0,"")</f>
        <v>0</v>
      </c>
      <c r="I1252" s="50">
        <v>779993.33</v>
      </c>
      <c r="J1252" s="50" t="str">
        <f>IF(I1252&gt;0,"ATRASADO","")</f>
        <v>ATRASADO</v>
      </c>
      <c r="K1252" s="33"/>
      <c r="L1252" s="33"/>
    </row>
    <row r="1253" spans="1:12" s="34" customFormat="1" ht="18" x14ac:dyDescent="0.25">
      <c r="A1253" s="42"/>
      <c r="B1253" s="43"/>
      <c r="C1253" s="44"/>
      <c r="D1253" s="45"/>
      <c r="E1253" s="46"/>
      <c r="F1253" s="47"/>
      <c r="G1253" s="48"/>
      <c r="H1253" s="49"/>
      <c r="I1253" s="50"/>
      <c r="J1253" s="50"/>
      <c r="K1253" s="33"/>
      <c r="L1253" s="33"/>
    </row>
    <row r="1254" spans="1:12" s="34" customFormat="1" ht="18" x14ac:dyDescent="0.25">
      <c r="A1254" s="42">
        <v>44202</v>
      </c>
      <c r="B1254" s="43" t="s">
        <v>88</v>
      </c>
      <c r="C1254" s="44" t="s">
        <v>1018</v>
      </c>
      <c r="D1254" s="45" t="s">
        <v>21</v>
      </c>
      <c r="E1254" s="46">
        <v>2311</v>
      </c>
      <c r="F1254" s="47">
        <v>105200</v>
      </c>
      <c r="G1254" s="48">
        <v>44202</v>
      </c>
      <c r="H1254" s="49">
        <f>IF(F1254&gt;0,0,"")</f>
        <v>0</v>
      </c>
      <c r="I1254" s="50">
        <v>105200</v>
      </c>
      <c r="J1254" s="50" t="str">
        <f>IF(I1254&gt;0,"ATRASADO","")</f>
        <v>ATRASADO</v>
      </c>
      <c r="K1254" s="33"/>
      <c r="L1254" s="33"/>
    </row>
    <row r="1255" spans="1:12" s="34" customFormat="1" ht="18" x14ac:dyDescent="0.25">
      <c r="A1255" s="42"/>
      <c r="B1255" s="43"/>
      <c r="C1255" s="44"/>
      <c r="D1255" s="45"/>
      <c r="E1255" s="46"/>
      <c r="F1255" s="47"/>
      <c r="G1255" s="48"/>
      <c r="H1255" s="49"/>
      <c r="I1255" s="50"/>
      <c r="J1255" s="50"/>
      <c r="K1255" s="33"/>
      <c r="L1255" s="33"/>
    </row>
    <row r="1256" spans="1:12" s="34" customFormat="1" ht="18" x14ac:dyDescent="0.25">
      <c r="A1256" s="42">
        <v>45505</v>
      </c>
      <c r="B1256" s="43" t="s">
        <v>903</v>
      </c>
      <c r="C1256" s="44" t="s">
        <v>1019</v>
      </c>
      <c r="D1256" s="45" t="s">
        <v>96</v>
      </c>
      <c r="E1256" s="46">
        <v>2221</v>
      </c>
      <c r="F1256" s="47">
        <v>29500</v>
      </c>
      <c r="G1256" s="48">
        <v>45505</v>
      </c>
      <c r="H1256" s="49">
        <f>IF(F1256&gt;0,0,"")</f>
        <v>0</v>
      </c>
      <c r="I1256" s="50">
        <v>29500</v>
      </c>
      <c r="J1256" s="50" t="str">
        <f>IF(I1256&gt;0,"ATRASADO","")</f>
        <v>ATRASADO</v>
      </c>
      <c r="K1256" s="33"/>
      <c r="L1256" s="33"/>
    </row>
    <row r="1257" spans="1:12" s="34" customFormat="1" ht="18" x14ac:dyDescent="0.25">
      <c r="A1257" s="42">
        <v>45505</v>
      </c>
      <c r="B1257" s="43" t="s">
        <v>904</v>
      </c>
      <c r="C1257" s="44" t="s">
        <v>1019</v>
      </c>
      <c r="D1257" s="45" t="s">
        <v>96</v>
      </c>
      <c r="E1257" s="46">
        <v>2221</v>
      </c>
      <c r="F1257" s="47">
        <v>29500</v>
      </c>
      <c r="G1257" s="48">
        <v>45505</v>
      </c>
      <c r="H1257" s="49">
        <f>IF(F1257&gt;0,0,"")</f>
        <v>0</v>
      </c>
      <c r="I1257" s="50">
        <v>29500</v>
      </c>
      <c r="J1257" s="50"/>
      <c r="K1257" s="33"/>
      <c r="L1257" s="33"/>
    </row>
    <row r="1258" spans="1:12" s="34" customFormat="1" ht="18" x14ac:dyDescent="0.25">
      <c r="A1258" s="42">
        <v>45505</v>
      </c>
      <c r="B1258" s="43" t="s">
        <v>905</v>
      </c>
      <c r="C1258" s="44" t="s">
        <v>1019</v>
      </c>
      <c r="D1258" s="45" t="s">
        <v>96</v>
      </c>
      <c r="E1258" s="46">
        <v>2221</v>
      </c>
      <c r="F1258" s="47">
        <v>29500</v>
      </c>
      <c r="G1258" s="48">
        <v>45505</v>
      </c>
      <c r="H1258" s="49">
        <f>IF(F1258&gt;0,0,"")</f>
        <v>0</v>
      </c>
      <c r="I1258" s="50">
        <v>29500</v>
      </c>
      <c r="J1258" s="50" t="str">
        <f>IF(I1258&gt;0,"ATRASADO","")</f>
        <v>ATRASADO</v>
      </c>
      <c r="K1258" s="33"/>
      <c r="L1258" s="33"/>
    </row>
    <row r="1259" spans="1:12" s="34" customFormat="1" ht="18" x14ac:dyDescent="0.25">
      <c r="A1259" s="42">
        <v>45536</v>
      </c>
      <c r="B1259" s="43" t="s">
        <v>146</v>
      </c>
      <c r="C1259" s="44" t="s">
        <v>1019</v>
      </c>
      <c r="D1259" s="45" t="s">
        <v>96</v>
      </c>
      <c r="E1259" s="46">
        <v>2221</v>
      </c>
      <c r="F1259" s="47">
        <v>29500</v>
      </c>
      <c r="G1259" s="48">
        <v>45536</v>
      </c>
      <c r="H1259" s="49">
        <f>IF(F1259&gt;0,0,"")</f>
        <v>0</v>
      </c>
      <c r="I1259" s="50">
        <v>29500</v>
      </c>
      <c r="J1259" s="50" t="str">
        <f>IF(I1259&gt;0,"ATRASADO","")</f>
        <v>ATRASADO</v>
      </c>
      <c r="K1259" s="33"/>
      <c r="L1259" s="33"/>
    </row>
    <row r="1260" spans="1:12" s="34" customFormat="1" ht="18" x14ac:dyDescent="0.25">
      <c r="A1260" s="42">
        <v>45536</v>
      </c>
      <c r="B1260" s="43" t="s">
        <v>112</v>
      </c>
      <c r="C1260" s="44" t="s">
        <v>1019</v>
      </c>
      <c r="D1260" s="45" t="s">
        <v>96</v>
      </c>
      <c r="E1260" s="46">
        <v>2221</v>
      </c>
      <c r="F1260" s="47">
        <v>29500</v>
      </c>
      <c r="G1260" s="48">
        <v>45536</v>
      </c>
      <c r="H1260" s="49">
        <f>IF(F1260&gt;0,0,"")</f>
        <v>0</v>
      </c>
      <c r="I1260" s="50">
        <v>29500</v>
      </c>
      <c r="J1260" s="50" t="str">
        <f>IF(I1260&gt;0,"ATRASADO","")</f>
        <v>ATRASADO</v>
      </c>
      <c r="K1260" s="33"/>
      <c r="L1260" s="33"/>
    </row>
    <row r="1261" spans="1:12" s="34" customFormat="1" ht="18" x14ac:dyDescent="0.25">
      <c r="A1261" s="42"/>
      <c r="B1261" s="43"/>
      <c r="C1261" s="44"/>
      <c r="D1261" s="45"/>
      <c r="E1261" s="46"/>
      <c r="F1261" s="47"/>
      <c r="G1261" s="48"/>
      <c r="H1261" s="49"/>
      <c r="I1261" s="50"/>
      <c r="J1261" s="50"/>
      <c r="K1261" s="33"/>
      <c r="L1261" s="33"/>
    </row>
    <row r="1262" spans="1:12" s="34" customFormat="1" ht="18" x14ac:dyDescent="0.25">
      <c r="A1262" s="42">
        <v>41549</v>
      </c>
      <c r="B1262" s="43">
        <v>100000481</v>
      </c>
      <c r="C1262" s="44" t="s">
        <v>1020</v>
      </c>
      <c r="D1262" s="45" t="s">
        <v>1021</v>
      </c>
      <c r="E1262" s="46">
        <v>2253</v>
      </c>
      <c r="F1262" s="47">
        <v>52000</v>
      </c>
      <c r="G1262" s="48">
        <v>41549</v>
      </c>
      <c r="H1262" s="49">
        <f>IF(F1262&gt;0,0,"")</f>
        <v>0</v>
      </c>
      <c r="I1262" s="50">
        <v>52000</v>
      </c>
      <c r="J1262" s="50" t="str">
        <f>IF(I1262&gt;0,"ATRASADO","")</f>
        <v>ATRASADO</v>
      </c>
      <c r="K1262" s="33"/>
      <c r="L1262" s="33"/>
    </row>
    <row r="1263" spans="1:12" s="34" customFormat="1" ht="18" x14ac:dyDescent="0.25">
      <c r="A1263" s="42"/>
      <c r="B1263" s="43"/>
      <c r="C1263" s="44"/>
      <c r="D1263" s="45"/>
      <c r="E1263" s="46"/>
      <c r="F1263" s="47"/>
      <c r="G1263" s="48"/>
      <c r="H1263" s="49"/>
      <c r="I1263" s="50"/>
      <c r="J1263" s="50"/>
      <c r="K1263" s="33"/>
      <c r="L1263" s="33"/>
    </row>
    <row r="1264" spans="1:12" s="34" customFormat="1" ht="18" x14ac:dyDescent="0.25">
      <c r="A1264" s="42">
        <v>44132</v>
      </c>
      <c r="B1264" s="43" t="s">
        <v>85</v>
      </c>
      <c r="C1264" s="44" t="s">
        <v>1022</v>
      </c>
      <c r="D1264" s="45" t="s">
        <v>21</v>
      </c>
      <c r="E1264" s="46">
        <v>2311</v>
      </c>
      <c r="F1264" s="47">
        <v>237414.39999999999</v>
      </c>
      <c r="G1264" s="48">
        <v>44132</v>
      </c>
      <c r="H1264" s="49">
        <f t="shared" ref="H1264:H1280" si="84">IF(F1264&gt;0,0,"")</f>
        <v>0</v>
      </c>
      <c r="I1264" s="50">
        <v>237414.39999999999</v>
      </c>
      <c r="J1264" s="50" t="str">
        <f t="shared" ref="J1264:J1280" si="85">IF(I1264&gt;0,"ATRASADO","")</f>
        <v>ATRASADO</v>
      </c>
      <c r="K1264" s="33"/>
      <c r="L1264" s="33"/>
    </row>
    <row r="1265" spans="1:12" s="34" customFormat="1" ht="18" x14ac:dyDescent="0.25">
      <c r="A1265" s="42">
        <v>44166</v>
      </c>
      <c r="B1265" s="43" t="s">
        <v>88</v>
      </c>
      <c r="C1265" s="44" t="s">
        <v>1022</v>
      </c>
      <c r="D1265" s="45" t="s">
        <v>21</v>
      </c>
      <c r="E1265" s="46">
        <v>2311</v>
      </c>
      <c r="F1265" s="47">
        <v>300787.20000000001</v>
      </c>
      <c r="G1265" s="48">
        <v>44166</v>
      </c>
      <c r="H1265" s="49">
        <f t="shared" si="84"/>
        <v>0</v>
      </c>
      <c r="I1265" s="50">
        <v>300787.20000000001</v>
      </c>
      <c r="J1265" s="50" t="str">
        <f t="shared" si="85"/>
        <v>ATRASADO</v>
      </c>
      <c r="K1265" s="33"/>
      <c r="L1265" s="33"/>
    </row>
    <row r="1266" spans="1:12" s="34" customFormat="1" ht="18" x14ac:dyDescent="0.25">
      <c r="A1266" s="42">
        <v>44166</v>
      </c>
      <c r="B1266" s="43" t="s">
        <v>1023</v>
      </c>
      <c r="C1266" s="44" t="s">
        <v>1022</v>
      </c>
      <c r="D1266" s="45" t="s">
        <v>21</v>
      </c>
      <c r="E1266" s="46">
        <v>2311</v>
      </c>
      <c r="F1266" s="47">
        <v>103040</v>
      </c>
      <c r="G1266" s="48">
        <v>44166</v>
      </c>
      <c r="H1266" s="49">
        <f t="shared" si="84"/>
        <v>0</v>
      </c>
      <c r="I1266" s="50">
        <v>103040</v>
      </c>
      <c r="J1266" s="50" t="str">
        <f t="shared" si="85"/>
        <v>ATRASADO</v>
      </c>
      <c r="K1266" s="33"/>
      <c r="L1266" s="33"/>
    </row>
    <row r="1267" spans="1:12" s="34" customFormat="1" ht="18" x14ac:dyDescent="0.25">
      <c r="A1267" s="42">
        <v>44198</v>
      </c>
      <c r="B1267" s="43" t="s">
        <v>576</v>
      </c>
      <c r="C1267" s="44" t="s">
        <v>1022</v>
      </c>
      <c r="D1267" s="45" t="s">
        <v>21</v>
      </c>
      <c r="E1267" s="46">
        <v>2311</v>
      </c>
      <c r="F1267" s="47">
        <v>222182.39999999999</v>
      </c>
      <c r="G1267" s="48">
        <v>44198</v>
      </c>
      <c r="H1267" s="49">
        <f t="shared" si="84"/>
        <v>0</v>
      </c>
      <c r="I1267" s="50">
        <v>222182.39999999999</v>
      </c>
      <c r="J1267" s="50" t="str">
        <f t="shared" si="85"/>
        <v>ATRASADO</v>
      </c>
      <c r="K1267" s="33"/>
      <c r="L1267" s="33"/>
    </row>
    <row r="1268" spans="1:12" s="34" customFormat="1" ht="18" x14ac:dyDescent="0.25">
      <c r="A1268" s="42">
        <v>44198</v>
      </c>
      <c r="B1268" s="43" t="s">
        <v>215</v>
      </c>
      <c r="C1268" s="44" t="s">
        <v>1022</v>
      </c>
      <c r="D1268" s="45" t="s">
        <v>21</v>
      </c>
      <c r="E1268" s="46">
        <v>2311</v>
      </c>
      <c r="F1268" s="47">
        <v>107059.2</v>
      </c>
      <c r="G1268" s="48">
        <v>44198</v>
      </c>
      <c r="H1268" s="49">
        <f t="shared" si="84"/>
        <v>0</v>
      </c>
      <c r="I1268" s="50">
        <v>107059.2</v>
      </c>
      <c r="J1268" s="50" t="str">
        <f t="shared" si="85"/>
        <v>ATRASADO</v>
      </c>
      <c r="K1268" s="33"/>
      <c r="L1268" s="33"/>
    </row>
    <row r="1269" spans="1:12" s="34" customFormat="1" ht="18" x14ac:dyDescent="0.25">
      <c r="A1269" s="42">
        <v>44198</v>
      </c>
      <c r="B1269" s="43" t="s">
        <v>204</v>
      </c>
      <c r="C1269" s="44" t="s">
        <v>1022</v>
      </c>
      <c r="D1269" s="45" t="s">
        <v>21</v>
      </c>
      <c r="E1269" s="46">
        <v>2311</v>
      </c>
      <c r="F1269" s="47">
        <v>128000</v>
      </c>
      <c r="G1269" s="48">
        <v>44198</v>
      </c>
      <c r="H1269" s="49">
        <f t="shared" si="84"/>
        <v>0</v>
      </c>
      <c r="I1269" s="50">
        <v>128000</v>
      </c>
      <c r="J1269" s="50" t="str">
        <f t="shared" si="85"/>
        <v>ATRASADO</v>
      </c>
      <c r="K1269" s="33"/>
      <c r="L1269" s="33"/>
    </row>
    <row r="1270" spans="1:12" s="34" customFormat="1" ht="18" x14ac:dyDescent="0.25">
      <c r="A1270" s="42">
        <v>44201</v>
      </c>
      <c r="B1270" s="43" t="s">
        <v>923</v>
      </c>
      <c r="C1270" s="44" t="s">
        <v>1022</v>
      </c>
      <c r="D1270" s="45" t="s">
        <v>21</v>
      </c>
      <c r="E1270" s="46">
        <v>2311</v>
      </c>
      <c r="F1270" s="47">
        <v>92390.399999999994</v>
      </c>
      <c r="G1270" s="48">
        <v>44201</v>
      </c>
      <c r="H1270" s="49">
        <f t="shared" si="84"/>
        <v>0</v>
      </c>
      <c r="I1270" s="50">
        <v>92390.399999999994</v>
      </c>
      <c r="J1270" s="50" t="str">
        <f t="shared" si="85"/>
        <v>ATRASADO</v>
      </c>
      <c r="K1270" s="33"/>
      <c r="L1270" s="33"/>
    </row>
    <row r="1271" spans="1:12" s="34" customFormat="1" ht="18" x14ac:dyDescent="0.25">
      <c r="A1271" s="42">
        <v>44228</v>
      </c>
      <c r="B1271" s="43" t="s">
        <v>209</v>
      </c>
      <c r="C1271" s="44" t="s">
        <v>1022</v>
      </c>
      <c r="D1271" s="45" t="s">
        <v>21</v>
      </c>
      <c r="E1271" s="46">
        <v>2311</v>
      </c>
      <c r="F1271" s="47">
        <v>192000</v>
      </c>
      <c r="G1271" s="48">
        <v>44228</v>
      </c>
      <c r="H1271" s="49">
        <f t="shared" si="84"/>
        <v>0</v>
      </c>
      <c r="I1271" s="50">
        <v>192000</v>
      </c>
      <c r="J1271" s="50" t="str">
        <f t="shared" si="85"/>
        <v>ATRASADO</v>
      </c>
      <c r="K1271" s="33"/>
      <c r="L1271" s="33"/>
    </row>
    <row r="1272" spans="1:12" s="34" customFormat="1" ht="18" x14ac:dyDescent="0.25">
      <c r="A1272" s="42">
        <v>44228</v>
      </c>
      <c r="B1272" s="43" t="s">
        <v>217</v>
      </c>
      <c r="C1272" s="44" t="s">
        <v>1022</v>
      </c>
      <c r="D1272" s="45" t="s">
        <v>21</v>
      </c>
      <c r="E1272" s="46">
        <v>2311</v>
      </c>
      <c r="F1272" s="47">
        <v>204800</v>
      </c>
      <c r="G1272" s="48">
        <v>44228</v>
      </c>
      <c r="H1272" s="49">
        <f t="shared" si="84"/>
        <v>0</v>
      </c>
      <c r="I1272" s="50">
        <v>204800</v>
      </c>
      <c r="J1272" s="50" t="str">
        <f t="shared" si="85"/>
        <v>ATRASADO</v>
      </c>
      <c r="K1272" s="33"/>
      <c r="L1272" s="33"/>
    </row>
    <row r="1273" spans="1:12" s="34" customFormat="1" ht="18" x14ac:dyDescent="0.25">
      <c r="A1273" s="42">
        <v>44228</v>
      </c>
      <c r="B1273" s="43" t="s">
        <v>218</v>
      </c>
      <c r="C1273" s="44" t="s">
        <v>1022</v>
      </c>
      <c r="D1273" s="45" t="s">
        <v>21</v>
      </c>
      <c r="E1273" s="46">
        <v>2311</v>
      </c>
      <c r="F1273" s="47">
        <v>192000</v>
      </c>
      <c r="G1273" s="48">
        <v>44228</v>
      </c>
      <c r="H1273" s="49">
        <f t="shared" si="84"/>
        <v>0</v>
      </c>
      <c r="I1273" s="50">
        <v>192000</v>
      </c>
      <c r="J1273" s="50" t="str">
        <f t="shared" si="85"/>
        <v>ATRASADO</v>
      </c>
      <c r="K1273" s="33"/>
      <c r="L1273" s="33"/>
    </row>
    <row r="1274" spans="1:12" s="34" customFormat="1" ht="18" x14ac:dyDescent="0.25">
      <c r="A1274" s="42">
        <v>44239</v>
      </c>
      <c r="B1274" s="43" t="s">
        <v>584</v>
      </c>
      <c r="C1274" s="44" t="s">
        <v>1022</v>
      </c>
      <c r="D1274" s="45" t="s">
        <v>21</v>
      </c>
      <c r="E1274" s="46">
        <v>2311</v>
      </c>
      <c r="F1274" s="47">
        <v>170880</v>
      </c>
      <c r="G1274" s="48">
        <v>44239</v>
      </c>
      <c r="H1274" s="49">
        <f t="shared" si="84"/>
        <v>0</v>
      </c>
      <c r="I1274" s="50">
        <v>170880</v>
      </c>
      <c r="J1274" s="50" t="str">
        <f t="shared" si="85"/>
        <v>ATRASADO</v>
      </c>
      <c r="K1274" s="33"/>
      <c r="L1274" s="33"/>
    </row>
    <row r="1275" spans="1:12" s="34" customFormat="1" ht="18" x14ac:dyDescent="0.25">
      <c r="A1275" s="42" t="s">
        <v>1024</v>
      </c>
      <c r="B1275" s="43" t="s">
        <v>698</v>
      </c>
      <c r="C1275" s="44" t="s">
        <v>1022</v>
      </c>
      <c r="D1275" s="45" t="s">
        <v>21</v>
      </c>
      <c r="E1275" s="46">
        <v>2311</v>
      </c>
      <c r="F1275" s="47">
        <v>140800</v>
      </c>
      <c r="G1275" s="48" t="s">
        <v>1024</v>
      </c>
      <c r="H1275" s="49">
        <f t="shared" si="84"/>
        <v>0</v>
      </c>
      <c r="I1275" s="50">
        <v>140800</v>
      </c>
      <c r="J1275" s="50" t="str">
        <f t="shared" si="85"/>
        <v>ATRASADO</v>
      </c>
      <c r="K1275" s="33"/>
      <c r="L1275" s="33"/>
    </row>
    <row r="1276" spans="1:12" s="34" customFormat="1" ht="18" x14ac:dyDescent="0.25">
      <c r="A1276" s="42">
        <v>44259</v>
      </c>
      <c r="B1276" s="43" t="s">
        <v>219</v>
      </c>
      <c r="C1276" s="44" t="s">
        <v>1022</v>
      </c>
      <c r="D1276" s="45" t="s">
        <v>21</v>
      </c>
      <c r="E1276" s="46">
        <v>2311</v>
      </c>
      <c r="F1276" s="47">
        <v>144640</v>
      </c>
      <c r="G1276" s="48">
        <v>44259</v>
      </c>
      <c r="H1276" s="49">
        <f t="shared" si="84"/>
        <v>0</v>
      </c>
      <c r="I1276" s="50">
        <v>144640</v>
      </c>
      <c r="J1276" s="50" t="str">
        <f t="shared" si="85"/>
        <v>ATRASADO</v>
      </c>
      <c r="K1276" s="33"/>
      <c r="L1276" s="33"/>
    </row>
    <row r="1277" spans="1:12" s="34" customFormat="1" ht="18" x14ac:dyDescent="0.25">
      <c r="A1277" s="42">
        <v>44264</v>
      </c>
      <c r="B1277" s="43" t="s">
        <v>1013</v>
      </c>
      <c r="C1277" s="44" t="s">
        <v>1022</v>
      </c>
      <c r="D1277" s="45" t="s">
        <v>21</v>
      </c>
      <c r="E1277" s="46">
        <v>2311</v>
      </c>
      <c r="F1277" s="47">
        <v>153600</v>
      </c>
      <c r="G1277" s="48">
        <v>44264</v>
      </c>
      <c r="H1277" s="49">
        <f t="shared" si="84"/>
        <v>0</v>
      </c>
      <c r="I1277" s="50">
        <v>153600</v>
      </c>
      <c r="J1277" s="50" t="str">
        <f t="shared" si="85"/>
        <v>ATRASADO</v>
      </c>
      <c r="K1277" s="33"/>
      <c r="L1277" s="33"/>
    </row>
    <row r="1278" spans="1:12" s="34" customFormat="1" ht="18" x14ac:dyDescent="0.25">
      <c r="A1278" s="42" t="s">
        <v>1025</v>
      </c>
      <c r="B1278" s="43" t="s">
        <v>1026</v>
      </c>
      <c r="C1278" s="44" t="s">
        <v>1022</v>
      </c>
      <c r="D1278" s="45" t="s">
        <v>21</v>
      </c>
      <c r="E1278" s="46">
        <v>2311</v>
      </c>
      <c r="F1278" s="47">
        <v>199040</v>
      </c>
      <c r="G1278" s="48" t="s">
        <v>1025</v>
      </c>
      <c r="H1278" s="49">
        <f t="shared" si="84"/>
        <v>0</v>
      </c>
      <c r="I1278" s="50">
        <v>199040</v>
      </c>
      <c r="J1278" s="50" t="str">
        <f t="shared" si="85"/>
        <v>ATRASADO</v>
      </c>
      <c r="K1278" s="33"/>
      <c r="L1278" s="33"/>
    </row>
    <row r="1279" spans="1:12" s="34" customFormat="1" ht="18" x14ac:dyDescent="0.25">
      <c r="A1279" s="42" t="s">
        <v>1027</v>
      </c>
      <c r="B1279" s="43" t="s">
        <v>1028</v>
      </c>
      <c r="C1279" s="44" t="s">
        <v>1022</v>
      </c>
      <c r="D1279" s="45" t="s">
        <v>21</v>
      </c>
      <c r="E1279" s="46">
        <v>2311</v>
      </c>
      <c r="F1279" s="47">
        <v>139904</v>
      </c>
      <c r="G1279" s="48" t="s">
        <v>1027</v>
      </c>
      <c r="H1279" s="49">
        <f t="shared" si="84"/>
        <v>0</v>
      </c>
      <c r="I1279" s="50">
        <v>139904</v>
      </c>
      <c r="J1279" s="50" t="str">
        <f t="shared" si="85"/>
        <v>ATRASADO</v>
      </c>
      <c r="K1279" s="33"/>
      <c r="L1279" s="33"/>
    </row>
    <row r="1280" spans="1:12" s="34" customFormat="1" ht="18" x14ac:dyDescent="0.25">
      <c r="A1280" s="42">
        <v>44382</v>
      </c>
      <c r="B1280" s="43" t="s">
        <v>1029</v>
      </c>
      <c r="C1280" s="44" t="s">
        <v>1022</v>
      </c>
      <c r="D1280" s="45" t="s">
        <v>21</v>
      </c>
      <c r="E1280" s="46">
        <v>2311</v>
      </c>
      <c r="F1280" s="47">
        <v>192000</v>
      </c>
      <c r="G1280" s="48">
        <v>44382</v>
      </c>
      <c r="H1280" s="49">
        <f t="shared" si="84"/>
        <v>0</v>
      </c>
      <c r="I1280" s="50">
        <v>192000</v>
      </c>
      <c r="J1280" s="50" t="str">
        <f t="shared" si="85"/>
        <v>ATRASADO</v>
      </c>
      <c r="K1280" s="33"/>
      <c r="L1280" s="33"/>
    </row>
    <row r="1281" spans="1:12" s="34" customFormat="1" ht="18" x14ac:dyDescent="0.25">
      <c r="A1281" s="42"/>
      <c r="B1281" s="43"/>
      <c r="C1281" s="44"/>
      <c r="D1281" s="45"/>
      <c r="E1281" s="46"/>
      <c r="F1281" s="47"/>
      <c r="G1281" s="48"/>
      <c r="H1281" s="49"/>
      <c r="I1281" s="50"/>
      <c r="J1281" s="50"/>
      <c r="K1281" s="33"/>
      <c r="L1281" s="33"/>
    </row>
    <row r="1282" spans="1:12" s="34" customFormat="1" ht="18" x14ac:dyDescent="0.25">
      <c r="A1282" s="42">
        <v>40011</v>
      </c>
      <c r="B1282" s="43" t="s">
        <v>1030</v>
      </c>
      <c r="C1282" s="44" t="s">
        <v>1031</v>
      </c>
      <c r="D1282" s="45" t="s">
        <v>62</v>
      </c>
      <c r="E1282" s="46">
        <v>2355</v>
      </c>
      <c r="F1282" s="47">
        <v>86465.24</v>
      </c>
      <c r="G1282" s="48">
        <v>40011</v>
      </c>
      <c r="H1282" s="49">
        <f>IF(F1282&gt;0,0,"")</f>
        <v>0</v>
      </c>
      <c r="I1282" s="50">
        <v>86465.24</v>
      </c>
      <c r="J1282" s="50" t="str">
        <f>IF(I1282&gt;0,"ATRASADO","")</f>
        <v>ATRASADO</v>
      </c>
      <c r="K1282" s="33"/>
      <c r="L1282" s="33"/>
    </row>
    <row r="1283" spans="1:12" s="34" customFormat="1" ht="18" x14ac:dyDescent="0.25">
      <c r="A1283" s="42"/>
      <c r="B1283" s="43"/>
      <c r="C1283" s="44"/>
      <c r="D1283" s="45"/>
      <c r="E1283" s="46"/>
      <c r="F1283" s="47"/>
      <c r="G1283" s="48"/>
      <c r="H1283" s="49"/>
      <c r="I1283" s="50"/>
      <c r="J1283" s="50"/>
      <c r="K1283" s="33"/>
      <c r="L1283" s="33"/>
    </row>
    <row r="1284" spans="1:12" s="34" customFormat="1" ht="18" x14ac:dyDescent="0.25">
      <c r="A1284" s="42">
        <v>46052</v>
      </c>
      <c r="B1284" s="43" t="s">
        <v>50</v>
      </c>
      <c r="C1284" s="44" t="s">
        <v>1032</v>
      </c>
      <c r="D1284" s="45" t="s">
        <v>21</v>
      </c>
      <c r="E1284" s="46">
        <v>2311</v>
      </c>
      <c r="F1284" s="47">
        <v>41300</v>
      </c>
      <c r="G1284" s="48">
        <v>46052</v>
      </c>
      <c r="H1284" s="49">
        <v>0</v>
      </c>
      <c r="I1284" s="50">
        <v>41300</v>
      </c>
      <c r="J1284" s="50" t="s">
        <v>25</v>
      </c>
      <c r="K1284" s="33"/>
      <c r="L1284" s="33"/>
    </row>
    <row r="1285" spans="1:12" s="34" customFormat="1" ht="18" x14ac:dyDescent="0.25">
      <c r="A1285" s="42"/>
      <c r="B1285" s="43"/>
      <c r="C1285" s="44"/>
      <c r="D1285" s="45"/>
      <c r="E1285" s="46"/>
      <c r="F1285" s="47"/>
      <c r="G1285" s="48"/>
      <c r="H1285" s="49"/>
      <c r="I1285" s="50"/>
      <c r="J1285" s="50"/>
      <c r="K1285" s="33"/>
      <c r="L1285" s="33"/>
    </row>
    <row r="1286" spans="1:12" s="34" customFormat="1" ht="18" x14ac:dyDescent="0.25">
      <c r="A1286" s="42">
        <v>41162</v>
      </c>
      <c r="B1286" s="43" t="s">
        <v>1033</v>
      </c>
      <c r="C1286" s="44" t="s">
        <v>1034</v>
      </c>
      <c r="D1286" s="45" t="s">
        <v>96</v>
      </c>
      <c r="E1286" s="46">
        <v>2221</v>
      </c>
      <c r="F1286" s="47">
        <v>26807.599999999999</v>
      </c>
      <c r="G1286" s="48">
        <v>41162</v>
      </c>
      <c r="H1286" s="49">
        <f>IF(F1286&gt;0,0,"")</f>
        <v>0</v>
      </c>
      <c r="I1286" s="50">
        <v>26807.599999999999</v>
      </c>
      <c r="J1286" s="50" t="str">
        <f>IF(I1286&gt;0,"ATRASADO","")</f>
        <v>ATRASADO</v>
      </c>
      <c r="K1286" s="33"/>
      <c r="L1286" s="33"/>
    </row>
    <row r="1287" spans="1:12" s="34" customFormat="1" ht="18" x14ac:dyDescent="0.25">
      <c r="A1287" s="42">
        <v>41275</v>
      </c>
      <c r="B1287" s="43" t="s">
        <v>1035</v>
      </c>
      <c r="C1287" s="44" t="s">
        <v>1034</v>
      </c>
      <c r="D1287" s="45" t="s">
        <v>96</v>
      </c>
      <c r="E1287" s="46">
        <v>2221</v>
      </c>
      <c r="F1287" s="47">
        <v>12470</v>
      </c>
      <c r="G1287" s="48">
        <v>41275</v>
      </c>
      <c r="H1287" s="49">
        <f>IF(F1287&gt;0,0,"")</f>
        <v>0</v>
      </c>
      <c r="I1287" s="50">
        <v>12470</v>
      </c>
      <c r="J1287" s="50" t="str">
        <f>IF(I1287&gt;0,"ATRASADO","")</f>
        <v>ATRASADO</v>
      </c>
      <c r="K1287" s="33"/>
      <c r="L1287" s="33"/>
    </row>
    <row r="1288" spans="1:12" s="34" customFormat="1" ht="18" x14ac:dyDescent="0.25">
      <c r="A1288" s="42">
        <v>41275</v>
      </c>
      <c r="B1288" s="43" t="s">
        <v>1036</v>
      </c>
      <c r="C1288" s="44" t="s">
        <v>1034</v>
      </c>
      <c r="D1288" s="45" t="s">
        <v>96</v>
      </c>
      <c r="E1288" s="46">
        <v>2221</v>
      </c>
      <c r="F1288" s="47">
        <v>11310</v>
      </c>
      <c r="G1288" s="48">
        <v>41275</v>
      </c>
      <c r="H1288" s="49">
        <f>IF(F1288&gt;0,0,"")</f>
        <v>0</v>
      </c>
      <c r="I1288" s="50">
        <v>11310</v>
      </c>
      <c r="J1288" s="50" t="str">
        <f>IF(I1288&gt;0,"ATRASADO","")</f>
        <v>ATRASADO</v>
      </c>
      <c r="K1288" s="33"/>
      <c r="L1288" s="33"/>
    </row>
    <row r="1289" spans="1:12" s="34" customFormat="1" ht="18" x14ac:dyDescent="0.25">
      <c r="A1289" s="42"/>
      <c r="B1289" s="43"/>
      <c r="C1289" s="44"/>
      <c r="D1289" s="45"/>
      <c r="E1289" s="46"/>
      <c r="F1289" s="47"/>
      <c r="G1289" s="48"/>
      <c r="H1289" s="49"/>
      <c r="I1289" s="50"/>
      <c r="J1289" s="50"/>
      <c r="K1289" s="33"/>
      <c r="L1289" s="33"/>
    </row>
    <row r="1290" spans="1:12" s="34" customFormat="1" ht="18" x14ac:dyDescent="0.25">
      <c r="A1290" s="42">
        <v>40550</v>
      </c>
      <c r="B1290" s="43" t="s">
        <v>1037</v>
      </c>
      <c r="C1290" s="44" t="s">
        <v>1038</v>
      </c>
      <c r="D1290" s="45" t="s">
        <v>96</v>
      </c>
      <c r="E1290" s="46">
        <v>2221</v>
      </c>
      <c r="F1290" s="47">
        <v>29000</v>
      </c>
      <c r="G1290" s="48">
        <v>40550</v>
      </c>
      <c r="H1290" s="49">
        <f>IF(F1290&gt;0,0,"")</f>
        <v>0</v>
      </c>
      <c r="I1290" s="50">
        <v>29000</v>
      </c>
      <c r="J1290" s="50" t="str">
        <f>IF(I1290&gt;0,"ATRASADO","")</f>
        <v>ATRASADO</v>
      </c>
      <c r="K1290" s="33"/>
      <c r="L1290" s="33"/>
    </row>
    <row r="1291" spans="1:12" s="34" customFormat="1" ht="18" x14ac:dyDescent="0.25">
      <c r="A1291" s="42">
        <v>40581</v>
      </c>
      <c r="B1291" s="43" t="s">
        <v>1039</v>
      </c>
      <c r="C1291" s="44" t="s">
        <v>1038</v>
      </c>
      <c r="D1291" s="45" t="s">
        <v>96</v>
      </c>
      <c r="E1291" s="46">
        <v>2221</v>
      </c>
      <c r="F1291" s="47">
        <v>29000</v>
      </c>
      <c r="G1291" s="48">
        <v>40581</v>
      </c>
      <c r="H1291" s="49">
        <f>IF(F1291&gt;0,0,"")</f>
        <v>0</v>
      </c>
      <c r="I1291" s="50">
        <v>29000</v>
      </c>
      <c r="J1291" s="50" t="str">
        <f>IF(I1291&gt;0,"ATRASADO","")</f>
        <v>ATRASADO</v>
      </c>
      <c r="K1291" s="33"/>
      <c r="L1291" s="33"/>
    </row>
    <row r="1292" spans="1:12" s="34" customFormat="1" ht="18" x14ac:dyDescent="0.25">
      <c r="A1292" s="42"/>
      <c r="B1292" s="43"/>
      <c r="C1292" s="44"/>
      <c r="D1292" s="45"/>
      <c r="E1292" s="46"/>
      <c r="F1292" s="47"/>
      <c r="G1292" s="48"/>
      <c r="H1292" s="49"/>
      <c r="I1292" s="50"/>
      <c r="J1292" s="50"/>
      <c r="K1292" s="33"/>
      <c r="L1292" s="33"/>
    </row>
    <row r="1293" spans="1:12" s="34" customFormat="1" ht="18" x14ac:dyDescent="0.25">
      <c r="A1293" s="42">
        <v>40451</v>
      </c>
      <c r="B1293" s="43" t="s">
        <v>1040</v>
      </c>
      <c r="C1293" s="44" t="s">
        <v>1041</v>
      </c>
      <c r="D1293" s="45" t="s">
        <v>96</v>
      </c>
      <c r="E1293" s="46">
        <v>2221</v>
      </c>
      <c r="F1293" s="47">
        <v>50000</v>
      </c>
      <c r="G1293" s="48">
        <v>40451</v>
      </c>
      <c r="H1293" s="49">
        <f>IF(F1293&gt;0,0,"")</f>
        <v>0</v>
      </c>
      <c r="I1293" s="50">
        <v>50000</v>
      </c>
      <c r="J1293" s="50" t="str">
        <f>IF(I1293&gt;0,"ATRASADO","")</f>
        <v>ATRASADO</v>
      </c>
      <c r="K1293" s="33"/>
      <c r="L1293" s="33"/>
    </row>
    <row r="1294" spans="1:12" s="34" customFormat="1" ht="18" x14ac:dyDescent="0.25">
      <c r="A1294" s="42"/>
      <c r="B1294" s="43"/>
      <c r="C1294" s="44"/>
      <c r="D1294" s="45"/>
      <c r="E1294" s="46"/>
      <c r="F1294" s="47"/>
      <c r="G1294" s="48"/>
      <c r="H1294" s="49"/>
      <c r="I1294" s="50"/>
      <c r="J1294" s="50"/>
      <c r="K1294" s="33"/>
      <c r="L1294" s="33"/>
    </row>
    <row r="1295" spans="1:12" s="34" customFormat="1" ht="18" x14ac:dyDescent="0.25">
      <c r="A1295" s="42">
        <v>40268</v>
      </c>
      <c r="B1295" s="43" t="s">
        <v>630</v>
      </c>
      <c r="C1295" s="44" t="s">
        <v>1042</v>
      </c>
      <c r="D1295" s="45" t="s">
        <v>96</v>
      </c>
      <c r="E1295" s="46">
        <v>2221</v>
      </c>
      <c r="F1295" s="47">
        <v>23200</v>
      </c>
      <c r="G1295" s="48">
        <v>40268</v>
      </c>
      <c r="H1295" s="49">
        <f t="shared" ref="H1295:H1301" si="86">IF(F1295&gt;0,0,"")</f>
        <v>0</v>
      </c>
      <c r="I1295" s="50">
        <v>23200</v>
      </c>
      <c r="J1295" s="50" t="str">
        <f t="shared" ref="J1295:J1301" si="87">IF(I1295&gt;0,"ATRASADO","")</f>
        <v>ATRASADO</v>
      </c>
      <c r="K1295" s="33"/>
      <c r="L1295" s="33"/>
    </row>
    <row r="1296" spans="1:12" s="34" customFormat="1" ht="18" x14ac:dyDescent="0.25">
      <c r="A1296" s="42">
        <v>40298</v>
      </c>
      <c r="B1296" s="43" t="s">
        <v>631</v>
      </c>
      <c r="C1296" s="44" t="s">
        <v>1042</v>
      </c>
      <c r="D1296" s="45" t="s">
        <v>96</v>
      </c>
      <c r="E1296" s="46">
        <v>2221</v>
      </c>
      <c r="F1296" s="47">
        <v>23200</v>
      </c>
      <c r="G1296" s="48">
        <v>40298</v>
      </c>
      <c r="H1296" s="49">
        <f t="shared" si="86"/>
        <v>0</v>
      </c>
      <c r="I1296" s="50">
        <v>23200</v>
      </c>
      <c r="J1296" s="50" t="str">
        <f t="shared" si="87"/>
        <v>ATRASADO</v>
      </c>
      <c r="K1296" s="33"/>
      <c r="L1296" s="33"/>
    </row>
    <row r="1297" spans="1:12" s="34" customFormat="1" ht="18" x14ac:dyDescent="0.25">
      <c r="A1297" s="42">
        <v>40329</v>
      </c>
      <c r="B1297" s="43" t="s">
        <v>632</v>
      </c>
      <c r="C1297" s="44" t="s">
        <v>1042</v>
      </c>
      <c r="D1297" s="45" t="s">
        <v>96</v>
      </c>
      <c r="E1297" s="46">
        <v>2221</v>
      </c>
      <c r="F1297" s="47">
        <v>23200</v>
      </c>
      <c r="G1297" s="48">
        <v>40329</v>
      </c>
      <c r="H1297" s="49">
        <f t="shared" si="86"/>
        <v>0</v>
      </c>
      <c r="I1297" s="50">
        <v>23200</v>
      </c>
      <c r="J1297" s="50" t="str">
        <f t="shared" si="87"/>
        <v>ATRASADO</v>
      </c>
      <c r="K1297" s="33"/>
      <c r="L1297" s="33"/>
    </row>
    <row r="1298" spans="1:12" s="34" customFormat="1" ht="18" x14ac:dyDescent="0.25">
      <c r="A1298" s="42">
        <v>40359</v>
      </c>
      <c r="B1298" s="43" t="s">
        <v>1043</v>
      </c>
      <c r="C1298" s="44" t="s">
        <v>1042</v>
      </c>
      <c r="D1298" s="45" t="s">
        <v>96</v>
      </c>
      <c r="E1298" s="46">
        <v>2221</v>
      </c>
      <c r="F1298" s="47">
        <v>23200</v>
      </c>
      <c r="G1298" s="48">
        <v>40359</v>
      </c>
      <c r="H1298" s="49">
        <f t="shared" si="86"/>
        <v>0</v>
      </c>
      <c r="I1298" s="50">
        <v>23200</v>
      </c>
      <c r="J1298" s="50" t="str">
        <f t="shared" si="87"/>
        <v>ATRASADO</v>
      </c>
      <c r="K1298" s="33"/>
      <c r="L1298" s="33"/>
    </row>
    <row r="1299" spans="1:12" s="34" customFormat="1" ht="18" x14ac:dyDescent="0.25">
      <c r="A1299" s="42">
        <v>40389</v>
      </c>
      <c r="B1299" s="43" t="s">
        <v>1044</v>
      </c>
      <c r="C1299" s="44" t="s">
        <v>1042</v>
      </c>
      <c r="D1299" s="45" t="s">
        <v>96</v>
      </c>
      <c r="E1299" s="46">
        <v>2221</v>
      </c>
      <c r="F1299" s="47">
        <v>23200</v>
      </c>
      <c r="G1299" s="48">
        <v>40389</v>
      </c>
      <c r="H1299" s="49">
        <f t="shared" si="86"/>
        <v>0</v>
      </c>
      <c r="I1299" s="50">
        <v>23200</v>
      </c>
      <c r="J1299" s="50" t="str">
        <f t="shared" si="87"/>
        <v>ATRASADO</v>
      </c>
      <c r="K1299" s="33"/>
      <c r="L1299" s="33"/>
    </row>
    <row r="1300" spans="1:12" s="34" customFormat="1" ht="18" x14ac:dyDescent="0.25">
      <c r="A1300" s="42">
        <v>40420</v>
      </c>
      <c r="B1300" s="43" t="s">
        <v>1045</v>
      </c>
      <c r="C1300" s="44" t="s">
        <v>1042</v>
      </c>
      <c r="D1300" s="45" t="s">
        <v>96</v>
      </c>
      <c r="E1300" s="46">
        <v>2221</v>
      </c>
      <c r="F1300" s="47">
        <v>23200</v>
      </c>
      <c r="G1300" s="48">
        <v>40420</v>
      </c>
      <c r="H1300" s="49">
        <f t="shared" si="86"/>
        <v>0</v>
      </c>
      <c r="I1300" s="50">
        <v>23200</v>
      </c>
      <c r="J1300" s="50" t="str">
        <f t="shared" si="87"/>
        <v>ATRASADO</v>
      </c>
      <c r="K1300" s="33"/>
      <c r="L1300" s="33"/>
    </row>
    <row r="1301" spans="1:12" s="34" customFormat="1" ht="18" x14ac:dyDescent="0.25">
      <c r="A1301" s="42">
        <v>40451</v>
      </c>
      <c r="B1301" s="43" t="s">
        <v>1046</v>
      </c>
      <c r="C1301" s="44" t="s">
        <v>1042</v>
      </c>
      <c r="D1301" s="45" t="s">
        <v>96</v>
      </c>
      <c r="E1301" s="46">
        <v>2221</v>
      </c>
      <c r="F1301" s="47">
        <v>23200</v>
      </c>
      <c r="G1301" s="48">
        <v>40451</v>
      </c>
      <c r="H1301" s="49">
        <f t="shared" si="86"/>
        <v>0</v>
      </c>
      <c r="I1301" s="50">
        <v>23200</v>
      </c>
      <c r="J1301" s="50" t="str">
        <f t="shared" si="87"/>
        <v>ATRASADO</v>
      </c>
      <c r="K1301" s="33"/>
      <c r="L1301" s="33"/>
    </row>
    <row r="1302" spans="1:12" s="34" customFormat="1" ht="18" x14ac:dyDescent="0.25">
      <c r="A1302" s="42"/>
      <c r="B1302" s="43"/>
      <c r="C1302" s="44"/>
      <c r="D1302" s="45"/>
      <c r="E1302" s="46"/>
      <c r="F1302" s="47"/>
      <c r="G1302" s="48"/>
      <c r="H1302" s="49"/>
      <c r="I1302" s="50"/>
      <c r="J1302" s="50"/>
      <c r="K1302" s="33"/>
      <c r="L1302" s="33"/>
    </row>
    <row r="1303" spans="1:12" s="34" customFormat="1" ht="18" x14ac:dyDescent="0.25">
      <c r="A1303" s="42">
        <v>40576</v>
      </c>
      <c r="B1303" s="43" t="s">
        <v>1047</v>
      </c>
      <c r="C1303" s="44" t="s">
        <v>1048</v>
      </c>
      <c r="D1303" s="45" t="s">
        <v>47</v>
      </c>
      <c r="E1303" s="46">
        <v>2311</v>
      </c>
      <c r="F1303" s="47">
        <v>379400.01</v>
      </c>
      <c r="G1303" s="48">
        <v>40576</v>
      </c>
      <c r="H1303" s="49">
        <f>IF(F1303&gt;0,0,"")</f>
        <v>0</v>
      </c>
      <c r="I1303" s="50">
        <v>379400.01</v>
      </c>
      <c r="J1303" s="50" t="str">
        <f>IF(I1303&gt;0,"ATRASADO","")</f>
        <v>ATRASADO</v>
      </c>
      <c r="K1303" s="33"/>
      <c r="L1303" s="33"/>
    </row>
    <row r="1304" spans="1:12" s="34" customFormat="1" ht="18" x14ac:dyDescent="0.25">
      <c r="A1304" s="42"/>
      <c r="B1304" s="43"/>
      <c r="C1304" s="44"/>
      <c r="D1304" s="45"/>
      <c r="E1304" s="46"/>
      <c r="F1304" s="47"/>
      <c r="G1304" s="48"/>
      <c r="H1304" s="49"/>
      <c r="I1304" s="50"/>
      <c r="J1304" s="50"/>
      <c r="K1304" s="33"/>
      <c r="L1304" s="33"/>
    </row>
    <row r="1305" spans="1:12" s="34" customFormat="1" ht="18" x14ac:dyDescent="0.25">
      <c r="A1305" s="42">
        <v>40381</v>
      </c>
      <c r="B1305" s="43" t="s">
        <v>891</v>
      </c>
      <c r="C1305" s="44" t="s">
        <v>1049</v>
      </c>
      <c r="D1305" s="45" t="s">
        <v>96</v>
      </c>
      <c r="E1305" s="46">
        <v>2221</v>
      </c>
      <c r="F1305" s="47">
        <v>46600</v>
      </c>
      <c r="G1305" s="48">
        <v>40381</v>
      </c>
      <c r="H1305" s="49">
        <f>IF(F1305&gt;0,0,"")</f>
        <v>0</v>
      </c>
      <c r="I1305" s="50">
        <v>46600</v>
      </c>
      <c r="J1305" s="50" t="str">
        <f>IF(I1305&gt;0,"ATRASADO","")</f>
        <v>ATRASADO</v>
      </c>
      <c r="K1305" s="33"/>
      <c r="L1305" s="33"/>
    </row>
    <row r="1306" spans="1:12" s="34" customFormat="1" ht="18" x14ac:dyDescent="0.25">
      <c r="A1306" s="42">
        <v>40381</v>
      </c>
      <c r="B1306" s="43" t="s">
        <v>1050</v>
      </c>
      <c r="C1306" s="44" t="s">
        <v>1049</v>
      </c>
      <c r="D1306" s="45" t="s">
        <v>96</v>
      </c>
      <c r="E1306" s="46">
        <v>2221</v>
      </c>
      <c r="F1306" s="47">
        <v>46600</v>
      </c>
      <c r="G1306" s="48">
        <v>40381</v>
      </c>
      <c r="H1306" s="49">
        <f>IF(F1306&gt;0,0,"")</f>
        <v>0</v>
      </c>
      <c r="I1306" s="50">
        <v>46600</v>
      </c>
      <c r="J1306" s="50" t="str">
        <f>IF(I1306&gt;0,"ATRASADO","")</f>
        <v>ATRASADO</v>
      </c>
      <c r="K1306" s="33"/>
      <c r="L1306" s="33"/>
    </row>
    <row r="1307" spans="1:12" s="34" customFormat="1" ht="18" x14ac:dyDescent="0.25">
      <c r="A1307" s="42">
        <v>40465</v>
      </c>
      <c r="B1307" s="43" t="s">
        <v>1050</v>
      </c>
      <c r="C1307" s="44" t="s">
        <v>1049</v>
      </c>
      <c r="D1307" s="45" t="s">
        <v>96</v>
      </c>
      <c r="E1307" s="46">
        <v>2221</v>
      </c>
      <c r="F1307" s="47">
        <v>139200</v>
      </c>
      <c r="G1307" s="48">
        <v>40465</v>
      </c>
      <c r="H1307" s="49">
        <f>IF(F1307&gt;0,0,"")</f>
        <v>0</v>
      </c>
      <c r="I1307" s="50">
        <v>139200</v>
      </c>
      <c r="J1307" s="50" t="str">
        <f>IF(I1307&gt;0,"ATRASADO","")</f>
        <v>ATRASADO</v>
      </c>
      <c r="K1307" s="33"/>
      <c r="L1307" s="33"/>
    </row>
    <row r="1308" spans="1:12" s="34" customFormat="1" ht="18" x14ac:dyDescent="0.25">
      <c r="A1308" s="42"/>
      <c r="B1308" s="43"/>
      <c r="C1308" s="44"/>
      <c r="D1308" s="45"/>
      <c r="E1308" s="46"/>
      <c r="F1308" s="47"/>
      <c r="G1308" s="48"/>
      <c r="H1308" s="49"/>
      <c r="I1308" s="50"/>
      <c r="J1308" s="50"/>
      <c r="K1308" s="33"/>
      <c r="L1308" s="33"/>
    </row>
    <row r="1309" spans="1:12" s="34" customFormat="1" ht="18" x14ac:dyDescent="0.25">
      <c r="A1309" s="42">
        <v>41340</v>
      </c>
      <c r="B1309" s="43">
        <v>1500000004</v>
      </c>
      <c r="C1309" s="44" t="s">
        <v>1051</v>
      </c>
      <c r="D1309" s="45" t="s">
        <v>1052</v>
      </c>
      <c r="E1309" s="46">
        <v>2311</v>
      </c>
      <c r="F1309" s="47">
        <v>42264</v>
      </c>
      <c r="G1309" s="48">
        <v>41340</v>
      </c>
      <c r="H1309" s="49">
        <f>IF(F1309&gt;0,0,"")</f>
        <v>0</v>
      </c>
      <c r="I1309" s="50">
        <v>42264</v>
      </c>
      <c r="J1309" s="50" t="str">
        <f>IF(I1309&gt;0,"ATRASADO","")</f>
        <v>ATRASADO</v>
      </c>
      <c r="K1309" s="33"/>
      <c r="L1309" s="33"/>
    </row>
    <row r="1310" spans="1:12" s="34" customFormat="1" ht="18" x14ac:dyDescent="0.25">
      <c r="A1310" s="42">
        <v>41341</v>
      </c>
      <c r="B1310" s="43">
        <v>1500000005</v>
      </c>
      <c r="C1310" s="44" t="s">
        <v>1051</v>
      </c>
      <c r="D1310" s="45" t="s">
        <v>1052</v>
      </c>
      <c r="E1310" s="46">
        <v>2311</v>
      </c>
      <c r="F1310" s="47">
        <v>41745</v>
      </c>
      <c r="G1310" s="48">
        <v>41341</v>
      </c>
      <c r="H1310" s="49">
        <f>IF(F1310&gt;0,0,"")</f>
        <v>0</v>
      </c>
      <c r="I1310" s="50">
        <v>41745</v>
      </c>
      <c r="J1310" s="50" t="str">
        <f>IF(I1310&gt;0,"ATRASADO","")</f>
        <v>ATRASADO</v>
      </c>
      <c r="K1310" s="33"/>
      <c r="L1310" s="33"/>
    </row>
    <row r="1311" spans="1:12" s="34" customFormat="1" ht="18" x14ac:dyDescent="0.25">
      <c r="A1311" s="42">
        <v>41341</v>
      </c>
      <c r="B1311" s="43">
        <v>1500000006</v>
      </c>
      <c r="C1311" s="44" t="s">
        <v>1051</v>
      </c>
      <c r="D1311" s="45" t="s">
        <v>1052</v>
      </c>
      <c r="E1311" s="46">
        <v>2311</v>
      </c>
      <c r="F1311" s="47">
        <v>39082.550000000003</v>
      </c>
      <c r="G1311" s="48">
        <v>41341</v>
      </c>
      <c r="H1311" s="49">
        <f>IF(F1311&gt;0,0,"")</f>
        <v>0</v>
      </c>
      <c r="I1311" s="50">
        <v>39082.550000000003</v>
      </c>
      <c r="J1311" s="50" t="str">
        <f>IF(I1311&gt;0,"ATRASADO","")</f>
        <v>ATRASADO</v>
      </c>
      <c r="K1311" s="33"/>
      <c r="L1311" s="33"/>
    </row>
    <row r="1312" spans="1:12" s="34" customFormat="1" ht="18" x14ac:dyDescent="0.25">
      <c r="A1312" s="42"/>
      <c r="B1312" s="43"/>
      <c r="C1312" s="44"/>
      <c r="D1312" s="45"/>
      <c r="E1312" s="46"/>
      <c r="F1312" s="47"/>
      <c r="G1312" s="48"/>
      <c r="H1312" s="49"/>
      <c r="I1312" s="50"/>
      <c r="J1312" s="50"/>
      <c r="K1312" s="33"/>
      <c r="L1312" s="33"/>
    </row>
    <row r="1313" spans="1:12" s="34" customFormat="1" ht="18" x14ac:dyDescent="0.25">
      <c r="A1313" s="42">
        <v>45449</v>
      </c>
      <c r="B1313" s="43" t="s">
        <v>1053</v>
      </c>
      <c r="C1313" s="44" t="s">
        <v>1054</v>
      </c>
      <c r="D1313" s="45" t="s">
        <v>242</v>
      </c>
      <c r="E1313" s="46">
        <v>2253</v>
      </c>
      <c r="F1313" s="47">
        <v>198938.56</v>
      </c>
      <c r="G1313" s="48">
        <v>45449</v>
      </c>
      <c r="H1313" s="49">
        <f>IF(F1313&gt;0,0,"")</f>
        <v>0</v>
      </c>
      <c r="I1313" s="50">
        <v>198938.56</v>
      </c>
      <c r="J1313" s="50" t="str">
        <f>IF(I1313&gt;0,"ATRASADO","")</f>
        <v>ATRASADO</v>
      </c>
      <c r="K1313" s="33"/>
      <c r="L1313" s="33"/>
    </row>
    <row r="1314" spans="1:12" s="34" customFormat="1" ht="18" x14ac:dyDescent="0.25">
      <c r="A1314" s="42">
        <v>45597</v>
      </c>
      <c r="B1314" s="43" t="s">
        <v>662</v>
      </c>
      <c r="C1314" s="44" t="s">
        <v>1054</v>
      </c>
      <c r="D1314" s="45" t="s">
        <v>242</v>
      </c>
      <c r="E1314" s="46">
        <v>2253</v>
      </c>
      <c r="F1314" s="47">
        <v>149601.57999999999</v>
      </c>
      <c r="G1314" s="48">
        <v>45597</v>
      </c>
      <c r="H1314" s="49">
        <f>IF(F1314&gt;0,0,"")</f>
        <v>0</v>
      </c>
      <c r="I1314" s="50">
        <v>149601.57999999999</v>
      </c>
      <c r="J1314" s="50" t="str">
        <f>IF(I1314&gt;0,"ATRASADO","")</f>
        <v>ATRASADO</v>
      </c>
      <c r="K1314" s="33"/>
      <c r="L1314" s="33"/>
    </row>
    <row r="1315" spans="1:12" s="34" customFormat="1" ht="18" x14ac:dyDescent="0.25">
      <c r="A1315" s="42">
        <v>45659</v>
      </c>
      <c r="B1315" s="43" t="s">
        <v>788</v>
      </c>
      <c r="C1315" s="44" t="s">
        <v>1054</v>
      </c>
      <c r="D1315" s="45" t="s">
        <v>242</v>
      </c>
      <c r="E1315" s="46">
        <v>2253</v>
      </c>
      <c r="F1315" s="47">
        <v>157181.9</v>
      </c>
      <c r="G1315" s="48">
        <v>45659</v>
      </c>
      <c r="H1315" s="49">
        <f>IF(F1315&gt;0,0,"")</f>
        <v>0</v>
      </c>
      <c r="I1315" s="50">
        <v>157181.9</v>
      </c>
      <c r="J1315" s="50" t="str">
        <f>IF(I1315&gt;0,"ATRASADO","")</f>
        <v>ATRASADO</v>
      </c>
      <c r="K1315" s="33"/>
      <c r="L1315" s="33"/>
    </row>
    <row r="1316" spans="1:12" s="34" customFormat="1" ht="18" x14ac:dyDescent="0.25">
      <c r="A1316" s="42">
        <v>45659</v>
      </c>
      <c r="B1316" s="43" t="s">
        <v>1055</v>
      </c>
      <c r="C1316" s="44" t="s">
        <v>1054</v>
      </c>
      <c r="D1316" s="45" t="s">
        <v>242</v>
      </c>
      <c r="E1316" s="46">
        <v>2253</v>
      </c>
      <c r="F1316" s="47">
        <v>145445.62</v>
      </c>
      <c r="G1316" s="48">
        <v>45659</v>
      </c>
      <c r="H1316" s="49">
        <f>IF(F1316&gt;0,0,"")</f>
        <v>0</v>
      </c>
      <c r="I1316" s="50">
        <v>145445.62</v>
      </c>
      <c r="J1316" s="50" t="str">
        <f>IF(I1316&gt;0,"ATRASADO","")</f>
        <v>ATRASADO</v>
      </c>
      <c r="K1316" s="33"/>
      <c r="L1316" s="33"/>
    </row>
    <row r="1317" spans="1:12" s="34" customFormat="1" ht="18" x14ac:dyDescent="0.25">
      <c r="A1317" s="42"/>
      <c r="B1317" s="43"/>
      <c r="C1317" s="44"/>
      <c r="D1317" s="45"/>
      <c r="E1317" s="46"/>
      <c r="F1317" s="47"/>
      <c r="G1317" s="48"/>
      <c r="H1317" s="49"/>
      <c r="I1317" s="50"/>
      <c r="J1317" s="50"/>
      <c r="K1317" s="33"/>
      <c r="L1317" s="33"/>
    </row>
    <row r="1318" spans="1:12" s="34" customFormat="1" ht="18" x14ac:dyDescent="0.25">
      <c r="A1318" s="42">
        <v>40671</v>
      </c>
      <c r="B1318" s="43" t="s">
        <v>1056</v>
      </c>
      <c r="C1318" s="44" t="s">
        <v>1057</v>
      </c>
      <c r="D1318" s="45" t="s">
        <v>1058</v>
      </c>
      <c r="E1318" s="46">
        <v>2341</v>
      </c>
      <c r="F1318" s="47">
        <v>52896</v>
      </c>
      <c r="G1318" s="48">
        <v>40671</v>
      </c>
      <c r="H1318" s="49">
        <f>IF(F1318&gt;0,0,"")</f>
        <v>0</v>
      </c>
      <c r="I1318" s="50">
        <v>52896</v>
      </c>
      <c r="J1318" s="50" t="str">
        <f>IF(I1318&gt;0,"ATRASADO","")</f>
        <v>ATRASADO</v>
      </c>
      <c r="K1318" s="33"/>
      <c r="L1318" s="33"/>
    </row>
    <row r="1319" spans="1:12" s="34" customFormat="1" ht="18" x14ac:dyDescent="0.25">
      <c r="A1319" s="42"/>
      <c r="B1319" s="43"/>
      <c r="C1319" s="44"/>
      <c r="D1319" s="45"/>
      <c r="E1319" s="46"/>
      <c r="F1319" s="47"/>
      <c r="G1319" s="48"/>
      <c r="H1319" s="49"/>
      <c r="I1319" s="50"/>
      <c r="J1319" s="50"/>
      <c r="K1319" s="33"/>
      <c r="L1319" s="33"/>
    </row>
    <row r="1320" spans="1:12" s="34" customFormat="1" ht="18" x14ac:dyDescent="0.25">
      <c r="A1320" s="42">
        <v>45505</v>
      </c>
      <c r="B1320" s="43" t="s">
        <v>1059</v>
      </c>
      <c r="C1320" s="44" t="s">
        <v>1060</v>
      </c>
      <c r="D1320" s="45" t="s">
        <v>656</v>
      </c>
      <c r="E1320" s="46">
        <v>2611</v>
      </c>
      <c r="F1320" s="47">
        <v>24426.01</v>
      </c>
      <c r="G1320" s="48">
        <v>45505</v>
      </c>
      <c r="H1320" s="49">
        <f>IF(F1320&gt;0,0,"")</f>
        <v>0</v>
      </c>
      <c r="I1320" s="50">
        <v>24426.01</v>
      </c>
      <c r="J1320" s="50" t="str">
        <f>IF(I1320&gt;0,"ATRASADO","")</f>
        <v>ATRASADO</v>
      </c>
      <c r="K1320" s="33"/>
      <c r="L1320" s="33"/>
    </row>
    <row r="1321" spans="1:12" s="34" customFormat="1" ht="18" x14ac:dyDescent="0.25">
      <c r="A1321" s="42"/>
      <c r="B1321" s="43"/>
      <c r="C1321" s="44"/>
      <c r="D1321" s="45"/>
      <c r="E1321" s="46"/>
      <c r="F1321" s="47"/>
      <c r="G1321" s="48"/>
      <c r="H1321" s="49"/>
      <c r="I1321" s="50"/>
      <c r="J1321" s="50"/>
      <c r="K1321" s="33"/>
      <c r="L1321" s="33"/>
    </row>
    <row r="1322" spans="1:12" s="34" customFormat="1" ht="18" x14ac:dyDescent="0.25">
      <c r="A1322" s="42" t="s">
        <v>1061</v>
      </c>
      <c r="B1322" s="43" t="s">
        <v>129</v>
      </c>
      <c r="C1322" s="44" t="s">
        <v>1062</v>
      </c>
      <c r="D1322" s="45" t="s">
        <v>392</v>
      </c>
      <c r="E1322" s="46">
        <v>2332</v>
      </c>
      <c r="F1322" s="47">
        <v>407876.54</v>
      </c>
      <c r="G1322" s="48" t="s">
        <v>1063</v>
      </c>
      <c r="H1322" s="49">
        <f>IF(F1322&gt;0,0,"")</f>
        <v>0</v>
      </c>
      <c r="I1322" s="50">
        <v>407876.54</v>
      </c>
      <c r="J1322" s="50" t="str">
        <f>IF(I1322&gt;0,"ATRASADO","")</f>
        <v>ATRASADO</v>
      </c>
      <c r="K1322" s="33"/>
      <c r="L1322" s="33"/>
    </row>
    <row r="1323" spans="1:12" s="34" customFormat="1" ht="18" x14ac:dyDescent="0.25">
      <c r="A1323" s="42" t="s">
        <v>657</v>
      </c>
      <c r="B1323" s="43" t="s">
        <v>551</v>
      </c>
      <c r="C1323" s="44" t="s">
        <v>1062</v>
      </c>
      <c r="D1323" s="45" t="s">
        <v>242</v>
      </c>
      <c r="E1323" s="46">
        <v>2253</v>
      </c>
      <c r="F1323" s="47">
        <v>349280</v>
      </c>
      <c r="G1323" s="48">
        <v>45394</v>
      </c>
      <c r="H1323" s="49">
        <f>IF(F1323&gt;0,0,"")</f>
        <v>0</v>
      </c>
      <c r="I1323" s="50">
        <v>349280</v>
      </c>
      <c r="J1323" s="50" t="str">
        <f>IF(I1323&gt;0,"ATRASADO","")</f>
        <v>ATRASADO</v>
      </c>
      <c r="K1323" s="33"/>
      <c r="L1323" s="33"/>
    </row>
    <row r="1324" spans="1:12" s="34" customFormat="1" ht="18" x14ac:dyDescent="0.25">
      <c r="A1324" s="42" t="s">
        <v>1064</v>
      </c>
      <c r="B1324" s="43" t="s">
        <v>85</v>
      </c>
      <c r="C1324" s="44" t="s">
        <v>1062</v>
      </c>
      <c r="D1324" s="45" t="s">
        <v>242</v>
      </c>
      <c r="E1324" s="46">
        <v>2253</v>
      </c>
      <c r="F1324" s="47">
        <v>349280</v>
      </c>
      <c r="G1324" s="48" t="s">
        <v>1065</v>
      </c>
      <c r="H1324" s="49">
        <v>0</v>
      </c>
      <c r="I1324" s="50">
        <v>349280</v>
      </c>
      <c r="J1324" s="50" t="str">
        <f>IF(I1324&gt;0,"ATRASADO","")</f>
        <v>ATRASADO</v>
      </c>
      <c r="K1324" s="33"/>
      <c r="L1324" s="33"/>
    </row>
    <row r="1325" spans="1:12" s="34" customFormat="1" ht="18" x14ac:dyDescent="0.25">
      <c r="A1325" s="42" t="s">
        <v>1066</v>
      </c>
      <c r="B1325" s="43" t="s">
        <v>88</v>
      </c>
      <c r="C1325" s="44" t="s">
        <v>1062</v>
      </c>
      <c r="D1325" s="45" t="s">
        <v>242</v>
      </c>
      <c r="E1325" s="46">
        <v>2253</v>
      </c>
      <c r="F1325" s="47">
        <v>349280</v>
      </c>
      <c r="G1325" s="48" t="s">
        <v>1066</v>
      </c>
      <c r="H1325" s="49">
        <v>0</v>
      </c>
      <c r="I1325" s="50">
        <v>349280</v>
      </c>
      <c r="J1325" s="50" t="str">
        <f>IF(I1325&gt;0,"ATRASADO","")</f>
        <v>ATRASADO</v>
      </c>
      <c r="K1325" s="33"/>
      <c r="L1325" s="33"/>
    </row>
    <row r="1326" spans="1:12" s="34" customFormat="1" ht="18" x14ac:dyDescent="0.25">
      <c r="A1326" s="42"/>
      <c r="B1326" s="43"/>
      <c r="C1326" s="44"/>
      <c r="D1326" s="45"/>
      <c r="E1326" s="46"/>
      <c r="F1326" s="47"/>
      <c r="G1326" s="48"/>
      <c r="H1326" s="49"/>
      <c r="I1326" s="50"/>
      <c r="J1326" s="50"/>
      <c r="K1326" s="33"/>
      <c r="L1326" s="33"/>
    </row>
    <row r="1327" spans="1:12" s="34" customFormat="1" ht="18" x14ac:dyDescent="0.25">
      <c r="A1327" s="42">
        <v>45505</v>
      </c>
      <c r="B1327" s="43" t="s">
        <v>998</v>
      </c>
      <c r="C1327" s="44" t="s">
        <v>1067</v>
      </c>
      <c r="D1327" s="45" t="s">
        <v>96</v>
      </c>
      <c r="E1327" s="46">
        <v>2221</v>
      </c>
      <c r="F1327" s="47">
        <v>29500</v>
      </c>
      <c r="G1327" s="48">
        <v>45505</v>
      </c>
      <c r="H1327" s="49">
        <v>0</v>
      </c>
      <c r="I1327" s="50">
        <v>29500</v>
      </c>
      <c r="J1327" s="50" t="str">
        <f>IF(I1327&gt;0,"ATRASADO","")</f>
        <v>ATRASADO</v>
      </c>
      <c r="K1327" s="33"/>
      <c r="L1327" s="33"/>
    </row>
    <row r="1328" spans="1:12" s="34" customFormat="1" ht="18" x14ac:dyDescent="0.25">
      <c r="A1328" s="42"/>
      <c r="B1328" s="43"/>
      <c r="C1328" s="44"/>
      <c r="D1328" s="45"/>
      <c r="E1328" s="46"/>
      <c r="F1328" s="47"/>
      <c r="G1328" s="48"/>
      <c r="H1328" s="49"/>
      <c r="I1328" s="50"/>
      <c r="J1328" s="50"/>
      <c r="K1328" s="33"/>
      <c r="L1328" s="33"/>
    </row>
    <row r="1329" spans="1:12" s="34" customFormat="1" ht="18" x14ac:dyDescent="0.25">
      <c r="A1329" s="42">
        <v>45261</v>
      </c>
      <c r="B1329" s="43" t="s">
        <v>1068</v>
      </c>
      <c r="C1329" s="44" t="s">
        <v>1069</v>
      </c>
      <c r="D1329" s="45" t="s">
        <v>96</v>
      </c>
      <c r="E1329" s="46">
        <v>2221</v>
      </c>
      <c r="F1329" s="47">
        <v>59000</v>
      </c>
      <c r="G1329" s="48">
        <v>45261</v>
      </c>
      <c r="H1329" s="49">
        <v>0</v>
      </c>
      <c r="I1329" s="50">
        <v>59000</v>
      </c>
      <c r="J1329" s="50" t="str">
        <f>IF(I1329&gt;0,"ATRASADO","")</f>
        <v>ATRASADO</v>
      </c>
      <c r="K1329" s="33"/>
      <c r="L1329" s="33"/>
    </row>
    <row r="1330" spans="1:12" s="34" customFormat="1" ht="18" x14ac:dyDescent="0.25">
      <c r="A1330" s="42">
        <v>45261</v>
      </c>
      <c r="B1330" s="43" t="s">
        <v>669</v>
      </c>
      <c r="C1330" s="44" t="s">
        <v>1069</v>
      </c>
      <c r="D1330" s="45" t="s">
        <v>96</v>
      </c>
      <c r="E1330" s="46">
        <v>2221</v>
      </c>
      <c r="F1330" s="47">
        <v>59000</v>
      </c>
      <c r="G1330" s="48">
        <v>45352</v>
      </c>
      <c r="H1330" s="49">
        <v>0</v>
      </c>
      <c r="I1330" s="50">
        <v>59000</v>
      </c>
      <c r="J1330" s="50" t="str">
        <f>IF(I1330&gt;0,"ATRASADO","")</f>
        <v>ATRASADO</v>
      </c>
      <c r="K1330" s="33"/>
      <c r="L1330" s="33"/>
    </row>
    <row r="1331" spans="1:12" s="34" customFormat="1" ht="18" x14ac:dyDescent="0.25">
      <c r="A1331" s="42">
        <v>45352</v>
      </c>
      <c r="B1331" s="43" t="s">
        <v>670</v>
      </c>
      <c r="C1331" s="44" t="s">
        <v>1069</v>
      </c>
      <c r="D1331" s="45" t="s">
        <v>96</v>
      </c>
      <c r="E1331" s="46">
        <v>2221</v>
      </c>
      <c r="F1331" s="47">
        <v>59000</v>
      </c>
      <c r="G1331" s="48">
        <v>45413</v>
      </c>
      <c r="H1331" s="49">
        <v>0</v>
      </c>
      <c r="I1331" s="50">
        <v>59000</v>
      </c>
      <c r="J1331" s="50" t="str">
        <f>IF(I1331&gt;0,"ATRASADO","")</f>
        <v>ATRASADO</v>
      </c>
      <c r="K1331" s="33"/>
      <c r="L1331" s="33"/>
    </row>
    <row r="1332" spans="1:12" s="34" customFormat="1" ht="18" x14ac:dyDescent="0.25">
      <c r="A1332" s="42">
        <v>45413</v>
      </c>
      <c r="B1332" s="43" t="s">
        <v>1070</v>
      </c>
      <c r="C1332" s="44" t="s">
        <v>1069</v>
      </c>
      <c r="D1332" s="45" t="s">
        <v>96</v>
      </c>
      <c r="E1332" s="46">
        <v>2221</v>
      </c>
      <c r="F1332" s="47">
        <v>59000</v>
      </c>
      <c r="G1332" s="48">
        <v>45413</v>
      </c>
      <c r="H1332" s="49">
        <v>0</v>
      </c>
      <c r="I1332" s="50">
        <v>59000</v>
      </c>
      <c r="J1332" s="50" t="str">
        <f>IF(I1332&gt;0,"ATRASADO","")</f>
        <v>ATRASADO</v>
      </c>
      <c r="K1332" s="33"/>
      <c r="L1332" s="33"/>
    </row>
    <row r="1333" spans="1:12" s="34" customFormat="1" ht="18" x14ac:dyDescent="0.25">
      <c r="A1333" s="42"/>
      <c r="B1333" s="43"/>
      <c r="C1333" s="44"/>
      <c r="D1333" s="45"/>
      <c r="E1333" s="46"/>
      <c r="F1333" s="47"/>
      <c r="G1333" s="48"/>
      <c r="H1333" s="49"/>
      <c r="I1333" s="50"/>
      <c r="J1333" s="50"/>
      <c r="K1333" s="33"/>
      <c r="L1333" s="33"/>
    </row>
    <row r="1334" spans="1:12" s="34" customFormat="1" ht="18" x14ac:dyDescent="0.25">
      <c r="A1334" s="42">
        <v>45413</v>
      </c>
      <c r="B1334" s="43" t="s">
        <v>808</v>
      </c>
      <c r="C1334" s="44" t="s">
        <v>1071</v>
      </c>
      <c r="D1334" s="45" t="s">
        <v>96</v>
      </c>
      <c r="E1334" s="46">
        <v>2221</v>
      </c>
      <c r="F1334" s="47">
        <v>35400</v>
      </c>
      <c r="G1334" s="48">
        <v>45413</v>
      </c>
      <c r="H1334" s="49">
        <f t="shared" ref="H1334:H1342" si="88">IF(F1334&gt;0,0,"")</f>
        <v>0</v>
      </c>
      <c r="I1334" s="50">
        <v>35400</v>
      </c>
      <c r="J1334" s="50" t="str">
        <f t="shared" ref="J1334:J1342" si="89">IF(I1334&gt;0,"ATRASADO","")</f>
        <v>ATRASADO</v>
      </c>
      <c r="K1334" s="33"/>
      <c r="L1334" s="33"/>
    </row>
    <row r="1335" spans="1:12" s="34" customFormat="1" ht="18" x14ac:dyDescent="0.25">
      <c r="A1335" s="42">
        <v>45413</v>
      </c>
      <c r="B1335" s="43" t="s">
        <v>810</v>
      </c>
      <c r="C1335" s="44" t="s">
        <v>1071</v>
      </c>
      <c r="D1335" s="45" t="s">
        <v>96</v>
      </c>
      <c r="E1335" s="46">
        <v>2221</v>
      </c>
      <c r="F1335" s="47">
        <v>35400</v>
      </c>
      <c r="G1335" s="48">
        <v>45413</v>
      </c>
      <c r="H1335" s="49">
        <f t="shared" si="88"/>
        <v>0</v>
      </c>
      <c r="I1335" s="50">
        <v>35400</v>
      </c>
      <c r="J1335" s="50" t="str">
        <f t="shared" si="89"/>
        <v>ATRASADO</v>
      </c>
      <c r="K1335" s="33"/>
      <c r="L1335" s="33"/>
    </row>
    <row r="1336" spans="1:12" s="34" customFormat="1" ht="18" x14ac:dyDescent="0.25">
      <c r="A1336" s="42">
        <v>45474</v>
      </c>
      <c r="B1336" s="43" t="s">
        <v>812</v>
      </c>
      <c r="C1336" s="44" t="s">
        <v>1071</v>
      </c>
      <c r="D1336" s="45" t="s">
        <v>96</v>
      </c>
      <c r="E1336" s="46">
        <v>2221</v>
      </c>
      <c r="F1336" s="47">
        <v>35400</v>
      </c>
      <c r="G1336" s="48">
        <v>45474</v>
      </c>
      <c r="H1336" s="49">
        <f t="shared" si="88"/>
        <v>0</v>
      </c>
      <c r="I1336" s="50">
        <v>35400</v>
      </c>
      <c r="J1336" s="50" t="str">
        <f t="shared" si="89"/>
        <v>ATRASADO</v>
      </c>
      <c r="K1336" s="33"/>
      <c r="L1336" s="33"/>
    </row>
    <row r="1337" spans="1:12" s="34" customFormat="1" ht="18" x14ac:dyDescent="0.25">
      <c r="A1337" s="42">
        <v>45474</v>
      </c>
      <c r="B1337" s="43" t="s">
        <v>1072</v>
      </c>
      <c r="C1337" s="44" t="s">
        <v>1071</v>
      </c>
      <c r="D1337" s="45" t="s">
        <v>96</v>
      </c>
      <c r="E1337" s="46">
        <v>2221</v>
      </c>
      <c r="F1337" s="47">
        <v>35400</v>
      </c>
      <c r="G1337" s="48">
        <v>45474</v>
      </c>
      <c r="H1337" s="49">
        <f t="shared" si="88"/>
        <v>0</v>
      </c>
      <c r="I1337" s="50">
        <v>35400</v>
      </c>
      <c r="J1337" s="50" t="str">
        <f t="shared" si="89"/>
        <v>ATRASADO</v>
      </c>
      <c r="K1337" s="33"/>
      <c r="L1337" s="33"/>
    </row>
    <row r="1338" spans="1:12" s="34" customFormat="1" ht="18" x14ac:dyDescent="0.25">
      <c r="A1338" s="42">
        <v>45536</v>
      </c>
      <c r="B1338" s="43" t="s">
        <v>813</v>
      </c>
      <c r="C1338" s="44" t="s">
        <v>1071</v>
      </c>
      <c r="D1338" s="45" t="s">
        <v>96</v>
      </c>
      <c r="E1338" s="46">
        <v>2221</v>
      </c>
      <c r="F1338" s="47">
        <v>35400</v>
      </c>
      <c r="G1338" s="48">
        <v>45536</v>
      </c>
      <c r="H1338" s="49">
        <f t="shared" si="88"/>
        <v>0</v>
      </c>
      <c r="I1338" s="50">
        <v>35400</v>
      </c>
      <c r="J1338" s="50" t="str">
        <f t="shared" si="89"/>
        <v>ATRASADO</v>
      </c>
      <c r="K1338" s="33"/>
      <c r="L1338" s="33"/>
    </row>
    <row r="1339" spans="1:12" s="34" customFormat="1" ht="18" x14ac:dyDescent="0.25">
      <c r="A1339" s="42">
        <v>45536</v>
      </c>
      <c r="B1339" s="43" t="s">
        <v>1073</v>
      </c>
      <c r="C1339" s="44" t="s">
        <v>1071</v>
      </c>
      <c r="D1339" s="45" t="s">
        <v>96</v>
      </c>
      <c r="E1339" s="46">
        <v>2221</v>
      </c>
      <c r="F1339" s="47">
        <v>35400</v>
      </c>
      <c r="G1339" s="48">
        <v>45536</v>
      </c>
      <c r="H1339" s="49">
        <f t="shared" si="88"/>
        <v>0</v>
      </c>
      <c r="I1339" s="50">
        <v>35400</v>
      </c>
      <c r="J1339" s="50" t="str">
        <f t="shared" si="89"/>
        <v>ATRASADO</v>
      </c>
      <c r="K1339" s="33"/>
      <c r="L1339" s="33"/>
    </row>
    <row r="1340" spans="1:12" s="34" customFormat="1" ht="18" x14ac:dyDescent="0.25">
      <c r="A1340" s="42">
        <v>45537</v>
      </c>
      <c r="B1340" s="43" t="s">
        <v>1074</v>
      </c>
      <c r="C1340" s="44" t="s">
        <v>1071</v>
      </c>
      <c r="D1340" s="45" t="s">
        <v>96</v>
      </c>
      <c r="E1340" s="46">
        <v>2221</v>
      </c>
      <c r="F1340" s="47">
        <v>35400</v>
      </c>
      <c r="G1340" s="48">
        <v>45537</v>
      </c>
      <c r="H1340" s="49">
        <f t="shared" si="88"/>
        <v>0</v>
      </c>
      <c r="I1340" s="50">
        <v>35400</v>
      </c>
      <c r="J1340" s="50" t="str">
        <f t="shared" si="89"/>
        <v>ATRASADO</v>
      </c>
      <c r="K1340" s="33"/>
      <c r="L1340" s="33"/>
    </row>
    <row r="1341" spans="1:12" s="34" customFormat="1" ht="18" x14ac:dyDescent="0.25">
      <c r="A1341" s="42">
        <v>45627</v>
      </c>
      <c r="B1341" s="43" t="s">
        <v>603</v>
      </c>
      <c r="C1341" s="44" t="s">
        <v>1071</v>
      </c>
      <c r="D1341" s="45" t="s">
        <v>96</v>
      </c>
      <c r="E1341" s="46">
        <v>2221</v>
      </c>
      <c r="F1341" s="47">
        <v>35400</v>
      </c>
      <c r="G1341" s="48">
        <v>45627</v>
      </c>
      <c r="H1341" s="49">
        <f t="shared" si="88"/>
        <v>0</v>
      </c>
      <c r="I1341" s="50">
        <v>35400</v>
      </c>
      <c r="J1341" s="50" t="str">
        <f t="shared" si="89"/>
        <v>ATRASADO</v>
      </c>
      <c r="K1341" s="33"/>
      <c r="L1341" s="33"/>
    </row>
    <row r="1342" spans="1:12" s="34" customFormat="1" ht="18" x14ac:dyDescent="0.25">
      <c r="A1342" s="42">
        <v>45627</v>
      </c>
      <c r="B1342" s="43" t="s">
        <v>1015</v>
      </c>
      <c r="C1342" s="44" t="s">
        <v>1071</v>
      </c>
      <c r="D1342" s="45" t="s">
        <v>96</v>
      </c>
      <c r="E1342" s="46">
        <v>2221</v>
      </c>
      <c r="F1342" s="47">
        <v>35400</v>
      </c>
      <c r="G1342" s="48">
        <v>45627</v>
      </c>
      <c r="H1342" s="49">
        <f t="shared" si="88"/>
        <v>0</v>
      </c>
      <c r="I1342" s="50">
        <v>35400</v>
      </c>
      <c r="J1342" s="50" t="str">
        <f t="shared" si="89"/>
        <v>ATRASADO</v>
      </c>
      <c r="K1342" s="33"/>
      <c r="L1342" s="33"/>
    </row>
    <row r="1343" spans="1:12" s="34" customFormat="1" ht="18" x14ac:dyDescent="0.25">
      <c r="A1343" s="42"/>
      <c r="B1343" s="43"/>
      <c r="C1343" s="44"/>
      <c r="D1343" s="45"/>
      <c r="E1343" s="46"/>
      <c r="F1343" s="47"/>
      <c r="G1343" s="48"/>
      <c r="H1343" s="49"/>
      <c r="I1343" s="50"/>
      <c r="J1343" s="50"/>
      <c r="K1343" s="33"/>
      <c r="L1343" s="33"/>
    </row>
    <row r="1344" spans="1:12" s="34" customFormat="1" ht="18" x14ac:dyDescent="0.25">
      <c r="A1344" s="42" t="s">
        <v>1075</v>
      </c>
      <c r="B1344" s="43" t="s">
        <v>1029</v>
      </c>
      <c r="C1344" s="44" t="s">
        <v>1076</v>
      </c>
      <c r="D1344" s="45" t="s">
        <v>21</v>
      </c>
      <c r="E1344" s="46">
        <v>2311</v>
      </c>
      <c r="F1344" s="47">
        <v>3448000</v>
      </c>
      <c r="G1344" s="48" t="s">
        <v>1075</v>
      </c>
      <c r="H1344" s="49">
        <v>0</v>
      </c>
      <c r="I1344" s="50">
        <v>3448000</v>
      </c>
      <c r="J1344" s="50" t="str">
        <f t="shared" ref="J1344:J1350" si="90">IF(I1344&gt;0,"ATRASADO","")</f>
        <v>ATRASADO</v>
      </c>
      <c r="K1344" s="33"/>
      <c r="L1344" s="33"/>
    </row>
    <row r="1345" spans="1:12" s="34" customFormat="1" ht="18" x14ac:dyDescent="0.25">
      <c r="A1345" s="42" t="s">
        <v>145</v>
      </c>
      <c r="B1345" s="43" t="s">
        <v>993</v>
      </c>
      <c r="C1345" s="44" t="s">
        <v>1076</v>
      </c>
      <c r="D1345" s="45" t="s">
        <v>143</v>
      </c>
      <c r="E1345" s="46">
        <v>2242</v>
      </c>
      <c r="F1345" s="47">
        <v>1627346.7</v>
      </c>
      <c r="G1345" s="48" t="s">
        <v>145</v>
      </c>
      <c r="H1345" s="49">
        <v>0</v>
      </c>
      <c r="I1345" s="50">
        <v>1627346.7</v>
      </c>
      <c r="J1345" s="50" t="str">
        <f t="shared" si="90"/>
        <v>ATRASADO</v>
      </c>
      <c r="K1345" s="33"/>
      <c r="L1345" s="33"/>
    </row>
    <row r="1346" spans="1:12" s="34" customFormat="1" ht="18" x14ac:dyDescent="0.25">
      <c r="A1346" s="42" t="s">
        <v>145</v>
      </c>
      <c r="B1346" s="43" t="s">
        <v>994</v>
      </c>
      <c r="C1346" s="44" t="s">
        <v>1076</v>
      </c>
      <c r="D1346" s="45" t="s">
        <v>143</v>
      </c>
      <c r="E1346" s="46">
        <v>2242</v>
      </c>
      <c r="F1346" s="47">
        <v>650938.68000000005</v>
      </c>
      <c r="G1346" s="48" t="s">
        <v>145</v>
      </c>
      <c r="H1346" s="49">
        <v>0</v>
      </c>
      <c r="I1346" s="50">
        <v>650938.68000000005</v>
      </c>
      <c r="J1346" s="50" t="str">
        <f t="shared" si="90"/>
        <v>ATRASADO</v>
      </c>
      <c r="K1346" s="33"/>
      <c r="L1346" s="33"/>
    </row>
    <row r="1347" spans="1:12" s="34" customFormat="1" ht="18" x14ac:dyDescent="0.25">
      <c r="A1347" s="42">
        <v>45572</v>
      </c>
      <c r="B1347" s="43" t="s">
        <v>995</v>
      </c>
      <c r="C1347" s="44" t="s">
        <v>1076</v>
      </c>
      <c r="D1347" s="45" t="s">
        <v>143</v>
      </c>
      <c r="E1347" s="46">
        <v>2242</v>
      </c>
      <c r="F1347" s="47">
        <v>976408.02</v>
      </c>
      <c r="G1347" s="48">
        <v>45572</v>
      </c>
      <c r="H1347" s="49">
        <v>0</v>
      </c>
      <c r="I1347" s="50">
        <v>976408.02</v>
      </c>
      <c r="J1347" s="50" t="str">
        <f t="shared" si="90"/>
        <v>ATRASADO</v>
      </c>
      <c r="K1347" s="33"/>
      <c r="L1347" s="33"/>
    </row>
    <row r="1348" spans="1:12" s="34" customFormat="1" ht="18" x14ac:dyDescent="0.25">
      <c r="A1348" s="42">
        <v>45627</v>
      </c>
      <c r="B1348" s="43" t="s">
        <v>997</v>
      </c>
      <c r="C1348" s="44" t="s">
        <v>1076</v>
      </c>
      <c r="D1348" s="45" t="s">
        <v>143</v>
      </c>
      <c r="E1348" s="46">
        <v>2242</v>
      </c>
      <c r="F1348" s="47">
        <v>1627346.7</v>
      </c>
      <c r="G1348" s="48">
        <v>45627</v>
      </c>
      <c r="H1348" s="49">
        <v>0</v>
      </c>
      <c r="I1348" s="50">
        <v>1627346.7</v>
      </c>
      <c r="J1348" s="50" t="str">
        <f t="shared" si="90"/>
        <v>ATRASADO</v>
      </c>
      <c r="K1348" s="33"/>
      <c r="L1348" s="33"/>
    </row>
    <row r="1349" spans="1:12" s="34" customFormat="1" ht="18" x14ac:dyDescent="0.25">
      <c r="A1349" s="42">
        <v>45632</v>
      </c>
      <c r="B1349" s="43" t="s">
        <v>1077</v>
      </c>
      <c r="C1349" s="44" t="s">
        <v>1076</v>
      </c>
      <c r="D1349" s="45" t="s">
        <v>143</v>
      </c>
      <c r="E1349" s="46">
        <v>2242</v>
      </c>
      <c r="F1349" s="47">
        <v>1627346.7</v>
      </c>
      <c r="G1349" s="48">
        <v>45632</v>
      </c>
      <c r="H1349" s="49">
        <v>0</v>
      </c>
      <c r="I1349" s="50">
        <v>1627346.7</v>
      </c>
      <c r="J1349" s="50" t="str">
        <f t="shared" si="90"/>
        <v>ATRASADO</v>
      </c>
      <c r="K1349" s="33"/>
      <c r="L1349" s="33"/>
    </row>
    <row r="1350" spans="1:12" s="34" customFormat="1" ht="18" x14ac:dyDescent="0.25">
      <c r="A1350" s="42" t="s">
        <v>1078</v>
      </c>
      <c r="B1350" s="43" t="s">
        <v>1079</v>
      </c>
      <c r="C1350" s="44" t="s">
        <v>1076</v>
      </c>
      <c r="D1350" s="45" t="s">
        <v>143</v>
      </c>
      <c r="E1350" s="46">
        <v>2242</v>
      </c>
      <c r="F1350" s="47">
        <v>650938.68000000005</v>
      </c>
      <c r="G1350" s="48" t="s">
        <v>1078</v>
      </c>
      <c r="H1350" s="49">
        <v>0</v>
      </c>
      <c r="I1350" s="50">
        <v>650938.68000000005</v>
      </c>
      <c r="J1350" s="50" t="str">
        <f t="shared" si="90"/>
        <v>ATRASADO</v>
      </c>
      <c r="K1350" s="33"/>
      <c r="L1350" s="33"/>
    </row>
    <row r="1351" spans="1:12" s="34" customFormat="1" ht="18" x14ac:dyDescent="0.25">
      <c r="A1351" s="42"/>
      <c r="B1351" s="43"/>
      <c r="C1351" s="44"/>
      <c r="D1351" s="45"/>
      <c r="E1351" s="46"/>
      <c r="F1351" s="47"/>
      <c r="G1351" s="48"/>
      <c r="H1351" s="49"/>
      <c r="I1351" s="50"/>
      <c r="J1351" s="50"/>
      <c r="K1351" s="33"/>
      <c r="L1351" s="33"/>
    </row>
    <row r="1352" spans="1:12" s="34" customFormat="1" ht="18" x14ac:dyDescent="0.25">
      <c r="A1352" s="42">
        <v>40584</v>
      </c>
      <c r="B1352" s="43" t="s">
        <v>1081</v>
      </c>
      <c r="C1352" s="44" t="s">
        <v>1082</v>
      </c>
      <c r="D1352" s="45" t="s">
        <v>172</v>
      </c>
      <c r="E1352" s="46">
        <v>2251</v>
      </c>
      <c r="F1352" s="47">
        <v>15030</v>
      </c>
      <c r="G1352" s="48">
        <v>40584</v>
      </c>
      <c r="H1352" s="49">
        <f>IF(F1352&gt;0,0,"")</f>
        <v>0</v>
      </c>
      <c r="I1352" s="50">
        <v>15030</v>
      </c>
      <c r="J1352" s="50" t="str">
        <f>IF(I1352&gt;0,"ATRASADO","")</f>
        <v>ATRASADO</v>
      </c>
      <c r="K1352" s="33"/>
      <c r="L1352" s="33"/>
    </row>
    <row r="1353" spans="1:12" s="34" customFormat="1" ht="18" x14ac:dyDescent="0.25">
      <c r="A1353" s="42">
        <v>40584</v>
      </c>
      <c r="B1353" s="43" t="s">
        <v>1083</v>
      </c>
      <c r="C1353" s="44" t="s">
        <v>1082</v>
      </c>
      <c r="D1353" s="45" t="s">
        <v>172</v>
      </c>
      <c r="E1353" s="46">
        <v>2251</v>
      </c>
      <c r="F1353" s="47">
        <v>15030</v>
      </c>
      <c r="G1353" s="48">
        <v>40584</v>
      </c>
      <c r="H1353" s="49">
        <f>IF(F1353&gt;0,0,"")</f>
        <v>0</v>
      </c>
      <c r="I1353" s="50">
        <v>15030</v>
      </c>
      <c r="J1353" s="50" t="str">
        <f>IF(I1353&gt;0,"ATRASADO","")</f>
        <v>ATRASADO</v>
      </c>
      <c r="K1353" s="33"/>
      <c r="L1353" s="33"/>
    </row>
    <row r="1354" spans="1:12" s="34" customFormat="1" ht="18" x14ac:dyDescent="0.25">
      <c r="A1354" s="42">
        <v>40584</v>
      </c>
      <c r="B1354" s="43" t="s">
        <v>1084</v>
      </c>
      <c r="C1354" s="44" t="s">
        <v>1082</v>
      </c>
      <c r="D1354" s="45" t="s">
        <v>172</v>
      </c>
      <c r="E1354" s="46">
        <v>2251</v>
      </c>
      <c r="F1354" s="47">
        <v>15030</v>
      </c>
      <c r="G1354" s="48">
        <v>40584</v>
      </c>
      <c r="H1354" s="49">
        <f>IF(F1354&gt;0,0,"")</f>
        <v>0</v>
      </c>
      <c r="I1354" s="50">
        <v>15030</v>
      </c>
      <c r="J1354" s="50" t="str">
        <f>IF(I1354&gt;0,"ATRASADO","")</f>
        <v>ATRASADO</v>
      </c>
      <c r="K1354" s="33"/>
      <c r="L1354" s="33"/>
    </row>
    <row r="1355" spans="1:12" s="34" customFormat="1" ht="18" x14ac:dyDescent="0.25">
      <c r="A1355" s="42"/>
      <c r="B1355" s="43"/>
      <c r="C1355" s="44"/>
      <c r="D1355" s="45"/>
      <c r="E1355" s="46"/>
      <c r="F1355" s="47"/>
      <c r="G1355" s="48"/>
      <c r="H1355" s="49"/>
      <c r="I1355" s="50"/>
      <c r="J1355" s="50"/>
      <c r="K1355" s="33"/>
      <c r="L1355" s="33"/>
    </row>
    <row r="1356" spans="1:12" s="34" customFormat="1" ht="18" x14ac:dyDescent="0.25">
      <c r="A1356" s="42">
        <v>41517</v>
      </c>
      <c r="B1356" s="43" t="s">
        <v>449</v>
      </c>
      <c r="C1356" s="44" t="s">
        <v>1085</v>
      </c>
      <c r="D1356" s="45" t="s">
        <v>172</v>
      </c>
      <c r="E1356" s="46">
        <v>2251</v>
      </c>
      <c r="F1356" s="47">
        <v>25960</v>
      </c>
      <c r="G1356" s="48">
        <v>41517</v>
      </c>
      <c r="H1356" s="49">
        <f t="shared" ref="H1356:H1380" si="91">IF(F1356&gt;0,0,"")</f>
        <v>0</v>
      </c>
      <c r="I1356" s="50">
        <v>25960</v>
      </c>
      <c r="J1356" s="50" t="str">
        <f t="shared" ref="J1356:J1380" si="92">IF(I1356&gt;0,"ATRASADO","")</f>
        <v>ATRASADO</v>
      </c>
      <c r="K1356" s="33"/>
      <c r="L1356" s="33"/>
    </row>
    <row r="1357" spans="1:12" s="34" customFormat="1" ht="18" x14ac:dyDescent="0.25">
      <c r="A1357" s="42">
        <v>41547</v>
      </c>
      <c r="B1357" s="43" t="s">
        <v>450</v>
      </c>
      <c r="C1357" s="44" t="s">
        <v>1085</v>
      </c>
      <c r="D1357" s="45" t="s">
        <v>172</v>
      </c>
      <c r="E1357" s="46">
        <v>2251</v>
      </c>
      <c r="F1357" s="47">
        <v>25960</v>
      </c>
      <c r="G1357" s="48">
        <v>41547</v>
      </c>
      <c r="H1357" s="49">
        <f t="shared" si="91"/>
        <v>0</v>
      </c>
      <c r="I1357" s="50">
        <v>25960</v>
      </c>
      <c r="J1357" s="50" t="str">
        <f t="shared" si="92"/>
        <v>ATRASADO</v>
      </c>
      <c r="K1357" s="33"/>
      <c r="L1357" s="33"/>
    </row>
    <row r="1358" spans="1:12" s="34" customFormat="1" ht="18" x14ac:dyDescent="0.25">
      <c r="A1358" s="42">
        <v>41577</v>
      </c>
      <c r="B1358" s="43" t="s">
        <v>451</v>
      </c>
      <c r="C1358" s="44" t="s">
        <v>1085</v>
      </c>
      <c r="D1358" s="45" t="s">
        <v>172</v>
      </c>
      <c r="E1358" s="46">
        <v>2251</v>
      </c>
      <c r="F1358" s="47">
        <v>25960</v>
      </c>
      <c r="G1358" s="48">
        <v>41577</v>
      </c>
      <c r="H1358" s="49">
        <f t="shared" si="91"/>
        <v>0</v>
      </c>
      <c r="I1358" s="50">
        <v>25960</v>
      </c>
      <c r="J1358" s="50" t="str">
        <f t="shared" si="92"/>
        <v>ATRASADO</v>
      </c>
      <c r="K1358" s="33"/>
      <c r="L1358" s="33"/>
    </row>
    <row r="1359" spans="1:12" s="34" customFormat="1" ht="18" x14ac:dyDescent="0.25">
      <c r="A1359" s="42">
        <v>41608</v>
      </c>
      <c r="B1359" s="43" t="s">
        <v>855</v>
      </c>
      <c r="C1359" s="44" t="s">
        <v>1085</v>
      </c>
      <c r="D1359" s="45" t="s">
        <v>172</v>
      </c>
      <c r="E1359" s="46">
        <v>2251</v>
      </c>
      <c r="F1359" s="47">
        <v>25960</v>
      </c>
      <c r="G1359" s="48">
        <v>41608</v>
      </c>
      <c r="H1359" s="49">
        <f t="shared" si="91"/>
        <v>0</v>
      </c>
      <c r="I1359" s="50">
        <v>25960</v>
      </c>
      <c r="J1359" s="50" t="str">
        <f t="shared" si="92"/>
        <v>ATRASADO</v>
      </c>
      <c r="K1359" s="33"/>
      <c r="L1359" s="33"/>
    </row>
    <row r="1360" spans="1:12" s="34" customFormat="1" ht="18" x14ac:dyDescent="0.25">
      <c r="A1360" s="42">
        <v>41638</v>
      </c>
      <c r="B1360" s="43" t="s">
        <v>856</v>
      </c>
      <c r="C1360" s="44" t="s">
        <v>1085</v>
      </c>
      <c r="D1360" s="45" t="s">
        <v>172</v>
      </c>
      <c r="E1360" s="46">
        <v>2251</v>
      </c>
      <c r="F1360" s="47">
        <v>25960</v>
      </c>
      <c r="G1360" s="48">
        <v>41638</v>
      </c>
      <c r="H1360" s="49">
        <f t="shared" si="91"/>
        <v>0</v>
      </c>
      <c r="I1360" s="50">
        <v>25960</v>
      </c>
      <c r="J1360" s="50" t="str">
        <f t="shared" si="92"/>
        <v>ATRASADO</v>
      </c>
      <c r="K1360" s="33"/>
      <c r="L1360" s="33"/>
    </row>
    <row r="1361" spans="1:12" s="34" customFormat="1" ht="18" x14ac:dyDescent="0.25">
      <c r="A1361" s="42">
        <v>41670</v>
      </c>
      <c r="B1361" s="43" t="s">
        <v>857</v>
      </c>
      <c r="C1361" s="44" t="s">
        <v>1085</v>
      </c>
      <c r="D1361" s="45" t="s">
        <v>172</v>
      </c>
      <c r="E1361" s="46">
        <v>2251</v>
      </c>
      <c r="F1361" s="47">
        <v>25960</v>
      </c>
      <c r="G1361" s="48">
        <v>41670</v>
      </c>
      <c r="H1361" s="49">
        <f t="shared" si="91"/>
        <v>0</v>
      </c>
      <c r="I1361" s="50">
        <v>25960</v>
      </c>
      <c r="J1361" s="50" t="str">
        <f t="shared" si="92"/>
        <v>ATRASADO</v>
      </c>
      <c r="K1361" s="33"/>
      <c r="L1361" s="33"/>
    </row>
    <row r="1362" spans="1:12" s="34" customFormat="1" ht="18" x14ac:dyDescent="0.25">
      <c r="A1362" s="42">
        <v>41698</v>
      </c>
      <c r="B1362" s="43" t="s">
        <v>858</v>
      </c>
      <c r="C1362" s="44" t="s">
        <v>1085</v>
      </c>
      <c r="D1362" s="45" t="s">
        <v>172</v>
      </c>
      <c r="E1362" s="46">
        <v>2251</v>
      </c>
      <c r="F1362" s="47">
        <v>25960</v>
      </c>
      <c r="G1362" s="48">
        <v>41698</v>
      </c>
      <c r="H1362" s="49">
        <f t="shared" si="91"/>
        <v>0</v>
      </c>
      <c r="I1362" s="50">
        <v>25960</v>
      </c>
      <c r="J1362" s="50" t="str">
        <f t="shared" si="92"/>
        <v>ATRASADO</v>
      </c>
      <c r="K1362" s="33"/>
      <c r="L1362" s="33"/>
    </row>
    <row r="1363" spans="1:12" s="34" customFormat="1" ht="18" x14ac:dyDescent="0.25">
      <c r="A1363" s="42">
        <v>41729</v>
      </c>
      <c r="B1363" s="43" t="s">
        <v>859</v>
      </c>
      <c r="C1363" s="44" t="s">
        <v>1085</v>
      </c>
      <c r="D1363" s="45" t="s">
        <v>172</v>
      </c>
      <c r="E1363" s="46">
        <v>2251</v>
      </c>
      <c r="F1363" s="47">
        <v>25960</v>
      </c>
      <c r="G1363" s="48">
        <v>41729</v>
      </c>
      <c r="H1363" s="49">
        <f t="shared" si="91"/>
        <v>0</v>
      </c>
      <c r="I1363" s="50">
        <v>25960</v>
      </c>
      <c r="J1363" s="50" t="str">
        <f t="shared" si="92"/>
        <v>ATRASADO</v>
      </c>
      <c r="K1363" s="33"/>
      <c r="L1363" s="33"/>
    </row>
    <row r="1364" spans="1:12" s="34" customFormat="1" ht="18" x14ac:dyDescent="0.25">
      <c r="A1364" s="42">
        <v>41759</v>
      </c>
      <c r="B1364" s="43" t="s">
        <v>860</v>
      </c>
      <c r="C1364" s="44" t="s">
        <v>1085</v>
      </c>
      <c r="D1364" s="45" t="s">
        <v>172</v>
      </c>
      <c r="E1364" s="46">
        <v>2251</v>
      </c>
      <c r="F1364" s="47">
        <v>25960</v>
      </c>
      <c r="G1364" s="48">
        <v>41759</v>
      </c>
      <c r="H1364" s="49">
        <f t="shared" si="91"/>
        <v>0</v>
      </c>
      <c r="I1364" s="50">
        <v>25960</v>
      </c>
      <c r="J1364" s="50" t="str">
        <f t="shared" si="92"/>
        <v>ATRASADO</v>
      </c>
      <c r="K1364" s="33"/>
      <c r="L1364" s="33"/>
    </row>
    <row r="1365" spans="1:12" s="34" customFormat="1" ht="18" x14ac:dyDescent="0.25">
      <c r="A1365" s="42">
        <v>41790</v>
      </c>
      <c r="B1365" s="43" t="s">
        <v>861</v>
      </c>
      <c r="C1365" s="44" t="s">
        <v>1085</v>
      </c>
      <c r="D1365" s="45" t="s">
        <v>172</v>
      </c>
      <c r="E1365" s="46">
        <v>2251</v>
      </c>
      <c r="F1365" s="47">
        <v>25960</v>
      </c>
      <c r="G1365" s="48">
        <v>41790</v>
      </c>
      <c r="H1365" s="49">
        <f t="shared" si="91"/>
        <v>0</v>
      </c>
      <c r="I1365" s="50">
        <v>25960</v>
      </c>
      <c r="J1365" s="50" t="str">
        <f t="shared" si="92"/>
        <v>ATRASADO</v>
      </c>
      <c r="K1365" s="33"/>
      <c r="L1365" s="33"/>
    </row>
    <row r="1366" spans="1:12" s="34" customFormat="1" ht="18" x14ac:dyDescent="0.25">
      <c r="A1366" s="42">
        <v>41820</v>
      </c>
      <c r="B1366" s="43" t="s">
        <v>862</v>
      </c>
      <c r="C1366" s="44" t="s">
        <v>1085</v>
      </c>
      <c r="D1366" s="45" t="s">
        <v>172</v>
      </c>
      <c r="E1366" s="46">
        <v>2251</v>
      </c>
      <c r="F1366" s="47">
        <v>25960</v>
      </c>
      <c r="G1366" s="48">
        <v>41820</v>
      </c>
      <c r="H1366" s="49">
        <f t="shared" si="91"/>
        <v>0</v>
      </c>
      <c r="I1366" s="50">
        <v>25960</v>
      </c>
      <c r="J1366" s="50" t="str">
        <f t="shared" si="92"/>
        <v>ATRASADO</v>
      </c>
      <c r="K1366" s="33"/>
      <c r="L1366" s="33"/>
    </row>
    <row r="1367" spans="1:12" s="34" customFormat="1" ht="18" x14ac:dyDescent="0.25">
      <c r="A1367" s="42">
        <v>41850</v>
      </c>
      <c r="B1367" s="43" t="s">
        <v>863</v>
      </c>
      <c r="C1367" s="44" t="s">
        <v>1085</v>
      </c>
      <c r="D1367" s="45" t="s">
        <v>172</v>
      </c>
      <c r="E1367" s="46">
        <v>2251</v>
      </c>
      <c r="F1367" s="47">
        <v>25960</v>
      </c>
      <c r="G1367" s="48">
        <v>41850</v>
      </c>
      <c r="H1367" s="49">
        <f t="shared" si="91"/>
        <v>0</v>
      </c>
      <c r="I1367" s="50">
        <v>25960</v>
      </c>
      <c r="J1367" s="50" t="str">
        <f t="shared" si="92"/>
        <v>ATRASADO</v>
      </c>
      <c r="K1367" s="33"/>
      <c r="L1367" s="33"/>
    </row>
    <row r="1368" spans="1:12" s="34" customFormat="1" ht="18" x14ac:dyDescent="0.25">
      <c r="A1368" s="42">
        <v>41881</v>
      </c>
      <c r="B1368" s="43" t="s">
        <v>864</v>
      </c>
      <c r="C1368" s="44" t="s">
        <v>1085</v>
      </c>
      <c r="D1368" s="45" t="s">
        <v>172</v>
      </c>
      <c r="E1368" s="46">
        <v>2251</v>
      </c>
      <c r="F1368" s="47">
        <v>25960</v>
      </c>
      <c r="G1368" s="48">
        <v>41881</v>
      </c>
      <c r="H1368" s="49">
        <f t="shared" si="91"/>
        <v>0</v>
      </c>
      <c r="I1368" s="50">
        <v>25960</v>
      </c>
      <c r="J1368" s="50" t="str">
        <f t="shared" si="92"/>
        <v>ATRASADO</v>
      </c>
      <c r="K1368" s="33"/>
      <c r="L1368" s="33"/>
    </row>
    <row r="1369" spans="1:12" s="34" customFormat="1" ht="18" x14ac:dyDescent="0.25">
      <c r="A1369" s="42">
        <v>41912</v>
      </c>
      <c r="B1369" s="43" t="s">
        <v>865</v>
      </c>
      <c r="C1369" s="44" t="s">
        <v>1085</v>
      </c>
      <c r="D1369" s="45" t="s">
        <v>172</v>
      </c>
      <c r="E1369" s="46">
        <v>2251</v>
      </c>
      <c r="F1369" s="47">
        <v>28556</v>
      </c>
      <c r="G1369" s="48">
        <v>41912</v>
      </c>
      <c r="H1369" s="49">
        <f t="shared" si="91"/>
        <v>0</v>
      </c>
      <c r="I1369" s="50">
        <v>28556</v>
      </c>
      <c r="J1369" s="50" t="str">
        <f t="shared" si="92"/>
        <v>ATRASADO</v>
      </c>
      <c r="K1369" s="33"/>
      <c r="L1369" s="33"/>
    </row>
    <row r="1370" spans="1:12" s="34" customFormat="1" ht="18" x14ac:dyDescent="0.25">
      <c r="A1370" s="42">
        <v>41943</v>
      </c>
      <c r="B1370" s="43" t="s">
        <v>866</v>
      </c>
      <c r="C1370" s="44" t="s">
        <v>1085</v>
      </c>
      <c r="D1370" s="45" t="s">
        <v>172</v>
      </c>
      <c r="E1370" s="46">
        <v>2251</v>
      </c>
      <c r="F1370" s="47">
        <v>28556</v>
      </c>
      <c r="G1370" s="48">
        <v>41943</v>
      </c>
      <c r="H1370" s="49">
        <f t="shared" si="91"/>
        <v>0</v>
      </c>
      <c r="I1370" s="50">
        <v>28556</v>
      </c>
      <c r="J1370" s="50" t="str">
        <f t="shared" si="92"/>
        <v>ATRASADO</v>
      </c>
      <c r="K1370" s="33"/>
      <c r="L1370" s="33"/>
    </row>
    <row r="1371" spans="1:12" s="34" customFormat="1" ht="18" x14ac:dyDescent="0.25">
      <c r="A1371" s="42">
        <v>41973</v>
      </c>
      <c r="B1371" s="43" t="s">
        <v>867</v>
      </c>
      <c r="C1371" s="44" t="s">
        <v>1085</v>
      </c>
      <c r="D1371" s="45" t="s">
        <v>172</v>
      </c>
      <c r="E1371" s="46">
        <v>2251</v>
      </c>
      <c r="F1371" s="47">
        <v>28556</v>
      </c>
      <c r="G1371" s="48">
        <v>41973</v>
      </c>
      <c r="H1371" s="49">
        <f t="shared" si="91"/>
        <v>0</v>
      </c>
      <c r="I1371" s="50">
        <v>28556</v>
      </c>
      <c r="J1371" s="50" t="str">
        <f t="shared" si="92"/>
        <v>ATRASADO</v>
      </c>
      <c r="K1371" s="33"/>
      <c r="L1371" s="33"/>
    </row>
    <row r="1372" spans="1:12" s="34" customFormat="1" ht="18" x14ac:dyDescent="0.25">
      <c r="A1372" s="42">
        <v>42004</v>
      </c>
      <c r="B1372" s="43" t="s">
        <v>868</v>
      </c>
      <c r="C1372" s="44" t="s">
        <v>1085</v>
      </c>
      <c r="D1372" s="45" t="s">
        <v>172</v>
      </c>
      <c r="E1372" s="46">
        <v>2251</v>
      </c>
      <c r="F1372" s="47">
        <v>28556</v>
      </c>
      <c r="G1372" s="48">
        <v>42004</v>
      </c>
      <c r="H1372" s="49">
        <f t="shared" si="91"/>
        <v>0</v>
      </c>
      <c r="I1372" s="50">
        <v>28556</v>
      </c>
      <c r="J1372" s="50" t="str">
        <f t="shared" si="92"/>
        <v>ATRASADO</v>
      </c>
      <c r="K1372" s="33"/>
      <c r="L1372" s="33"/>
    </row>
    <row r="1373" spans="1:12" s="34" customFormat="1" ht="18" x14ac:dyDescent="0.25">
      <c r="A1373" s="42">
        <v>42035</v>
      </c>
      <c r="B1373" s="43" t="s">
        <v>1086</v>
      </c>
      <c r="C1373" s="44" t="s">
        <v>1085</v>
      </c>
      <c r="D1373" s="45" t="s">
        <v>172</v>
      </c>
      <c r="E1373" s="46">
        <v>2251</v>
      </c>
      <c r="F1373" s="47">
        <v>28556</v>
      </c>
      <c r="G1373" s="48">
        <v>42035</v>
      </c>
      <c r="H1373" s="49">
        <f t="shared" si="91"/>
        <v>0</v>
      </c>
      <c r="I1373" s="50">
        <v>28556</v>
      </c>
      <c r="J1373" s="50" t="str">
        <f t="shared" si="92"/>
        <v>ATRASADO</v>
      </c>
      <c r="K1373" s="33"/>
      <c r="L1373" s="33"/>
    </row>
    <row r="1374" spans="1:12" s="34" customFormat="1" ht="18" x14ac:dyDescent="0.25">
      <c r="A1374" s="42">
        <v>42063</v>
      </c>
      <c r="B1374" s="43" t="s">
        <v>1087</v>
      </c>
      <c r="C1374" s="44" t="s">
        <v>1085</v>
      </c>
      <c r="D1374" s="45" t="s">
        <v>172</v>
      </c>
      <c r="E1374" s="46">
        <v>2251</v>
      </c>
      <c r="F1374" s="47">
        <v>28556</v>
      </c>
      <c r="G1374" s="48">
        <v>42063</v>
      </c>
      <c r="H1374" s="49">
        <f t="shared" si="91"/>
        <v>0</v>
      </c>
      <c r="I1374" s="50">
        <v>28556</v>
      </c>
      <c r="J1374" s="50" t="str">
        <f t="shared" si="92"/>
        <v>ATRASADO</v>
      </c>
      <c r="K1374" s="33"/>
      <c r="L1374" s="33"/>
    </row>
    <row r="1375" spans="1:12" s="34" customFormat="1" ht="18" x14ac:dyDescent="0.25">
      <c r="A1375" s="42">
        <v>42082</v>
      </c>
      <c r="B1375" s="43" t="s">
        <v>1088</v>
      </c>
      <c r="C1375" s="44" t="s">
        <v>1085</v>
      </c>
      <c r="D1375" s="45" t="s">
        <v>172</v>
      </c>
      <c r="E1375" s="46">
        <v>2251</v>
      </c>
      <c r="F1375" s="47">
        <v>28556</v>
      </c>
      <c r="G1375" s="48">
        <v>42082</v>
      </c>
      <c r="H1375" s="49">
        <f t="shared" si="91"/>
        <v>0</v>
      </c>
      <c r="I1375" s="50">
        <v>28556</v>
      </c>
      <c r="J1375" s="50" t="str">
        <f t="shared" si="92"/>
        <v>ATRASADO</v>
      </c>
      <c r="K1375" s="33"/>
      <c r="L1375" s="33"/>
    </row>
    <row r="1376" spans="1:12" s="34" customFormat="1" ht="18" x14ac:dyDescent="0.25">
      <c r="A1376" s="42">
        <v>42113</v>
      </c>
      <c r="B1376" s="43" t="s">
        <v>1089</v>
      </c>
      <c r="C1376" s="44" t="s">
        <v>1085</v>
      </c>
      <c r="D1376" s="45" t="s">
        <v>172</v>
      </c>
      <c r="E1376" s="46">
        <v>2251</v>
      </c>
      <c r="F1376" s="47">
        <v>28556</v>
      </c>
      <c r="G1376" s="48">
        <v>42113</v>
      </c>
      <c r="H1376" s="49">
        <f t="shared" si="91"/>
        <v>0</v>
      </c>
      <c r="I1376" s="50">
        <v>28556</v>
      </c>
      <c r="J1376" s="50" t="str">
        <f t="shared" si="92"/>
        <v>ATRASADO</v>
      </c>
      <c r="K1376" s="33"/>
      <c r="L1376" s="33"/>
    </row>
    <row r="1377" spans="1:12" s="34" customFormat="1" ht="18" x14ac:dyDescent="0.25">
      <c r="A1377" s="42">
        <v>42143</v>
      </c>
      <c r="B1377" s="43" t="s">
        <v>1090</v>
      </c>
      <c r="C1377" s="44" t="s">
        <v>1085</v>
      </c>
      <c r="D1377" s="45" t="s">
        <v>172</v>
      </c>
      <c r="E1377" s="46">
        <v>2251</v>
      </c>
      <c r="F1377" s="47">
        <v>28556</v>
      </c>
      <c r="G1377" s="48">
        <v>42143</v>
      </c>
      <c r="H1377" s="49">
        <f t="shared" si="91"/>
        <v>0</v>
      </c>
      <c r="I1377" s="50">
        <v>28556</v>
      </c>
      <c r="J1377" s="50" t="str">
        <f t="shared" si="92"/>
        <v>ATRASADO</v>
      </c>
      <c r="K1377" s="33"/>
      <c r="L1377" s="33"/>
    </row>
    <row r="1378" spans="1:12" s="34" customFormat="1" ht="18" x14ac:dyDescent="0.25">
      <c r="A1378" s="42">
        <v>42174</v>
      </c>
      <c r="B1378" s="43" t="s">
        <v>1091</v>
      </c>
      <c r="C1378" s="44" t="s">
        <v>1085</v>
      </c>
      <c r="D1378" s="45" t="s">
        <v>172</v>
      </c>
      <c r="E1378" s="46">
        <v>2251</v>
      </c>
      <c r="F1378" s="47">
        <v>28556</v>
      </c>
      <c r="G1378" s="48">
        <v>42174</v>
      </c>
      <c r="H1378" s="49">
        <f t="shared" si="91"/>
        <v>0</v>
      </c>
      <c r="I1378" s="50">
        <v>28556</v>
      </c>
      <c r="J1378" s="50" t="str">
        <f t="shared" si="92"/>
        <v>ATRASADO</v>
      </c>
      <c r="K1378" s="33"/>
      <c r="L1378" s="33"/>
    </row>
    <row r="1379" spans="1:12" s="34" customFormat="1" ht="18" x14ac:dyDescent="0.25">
      <c r="A1379" s="42">
        <v>42200</v>
      </c>
      <c r="B1379" s="43" t="s">
        <v>1092</v>
      </c>
      <c r="C1379" s="44" t="s">
        <v>1085</v>
      </c>
      <c r="D1379" s="45" t="s">
        <v>172</v>
      </c>
      <c r="E1379" s="46">
        <v>2251</v>
      </c>
      <c r="F1379" s="47">
        <v>28556</v>
      </c>
      <c r="G1379" s="48">
        <v>42200</v>
      </c>
      <c r="H1379" s="49">
        <f t="shared" si="91"/>
        <v>0</v>
      </c>
      <c r="I1379" s="50">
        <v>28556</v>
      </c>
      <c r="J1379" s="50" t="str">
        <f t="shared" si="92"/>
        <v>ATRASADO</v>
      </c>
      <c r="K1379" s="33"/>
      <c r="L1379" s="33"/>
    </row>
    <row r="1380" spans="1:12" s="34" customFormat="1" ht="18" x14ac:dyDescent="0.25">
      <c r="A1380" s="42">
        <v>42231</v>
      </c>
      <c r="B1380" s="43" t="s">
        <v>1093</v>
      </c>
      <c r="C1380" s="44" t="s">
        <v>1085</v>
      </c>
      <c r="D1380" s="45" t="s">
        <v>172</v>
      </c>
      <c r="E1380" s="46">
        <v>2251</v>
      </c>
      <c r="F1380" s="47">
        <v>28556</v>
      </c>
      <c r="G1380" s="48">
        <v>42231</v>
      </c>
      <c r="H1380" s="49">
        <f t="shared" si="91"/>
        <v>0</v>
      </c>
      <c r="I1380" s="50">
        <v>28556</v>
      </c>
      <c r="J1380" s="50" t="str">
        <f t="shared" si="92"/>
        <v>ATRASADO</v>
      </c>
      <c r="K1380" s="33"/>
      <c r="L1380" s="33"/>
    </row>
    <row r="1381" spans="1:12" s="34" customFormat="1" ht="18" x14ac:dyDescent="0.25">
      <c r="A1381" s="42"/>
      <c r="B1381" s="43"/>
      <c r="C1381" s="44"/>
      <c r="D1381" s="45"/>
      <c r="E1381" s="46"/>
      <c r="F1381" s="47"/>
      <c r="G1381" s="48"/>
      <c r="H1381" s="49"/>
      <c r="I1381" s="50"/>
      <c r="J1381" s="50"/>
      <c r="K1381" s="33"/>
      <c r="L1381" s="33"/>
    </row>
    <row r="1382" spans="1:12" s="34" customFormat="1" ht="18" x14ac:dyDescent="0.25">
      <c r="A1382" s="42">
        <v>41061</v>
      </c>
      <c r="B1382" s="43" t="s">
        <v>1094</v>
      </c>
      <c r="C1382" s="44" t="s">
        <v>1095</v>
      </c>
      <c r="D1382" s="45" t="s">
        <v>454</v>
      </c>
      <c r="E1382" s="46">
        <v>2287</v>
      </c>
      <c r="F1382" s="47">
        <v>20880</v>
      </c>
      <c r="G1382" s="48">
        <v>41061</v>
      </c>
      <c r="H1382" s="49">
        <f>IF(F1382&gt;0,0,"")</f>
        <v>0</v>
      </c>
      <c r="I1382" s="50">
        <v>20880</v>
      </c>
      <c r="J1382" s="50" t="str">
        <f>IF(I1382&gt;0,"ATRASADO","")</f>
        <v>ATRASADO</v>
      </c>
      <c r="K1382" s="33"/>
      <c r="L1382" s="33"/>
    </row>
    <row r="1383" spans="1:12" s="34" customFormat="1" ht="18" x14ac:dyDescent="0.25">
      <c r="A1383" s="42"/>
      <c r="B1383" s="43"/>
      <c r="C1383" s="44"/>
      <c r="D1383" s="45"/>
      <c r="E1383" s="46"/>
      <c r="F1383" s="47"/>
      <c r="G1383" s="48"/>
      <c r="H1383" s="49"/>
      <c r="I1383" s="50"/>
      <c r="J1383" s="50"/>
      <c r="K1383" s="33"/>
      <c r="L1383" s="33"/>
    </row>
    <row r="1384" spans="1:12" s="34" customFormat="1" ht="18" x14ac:dyDescent="0.25">
      <c r="A1384" s="42">
        <v>39997</v>
      </c>
      <c r="B1384" s="43" t="s">
        <v>1096</v>
      </c>
      <c r="C1384" s="44" t="s">
        <v>1097</v>
      </c>
      <c r="D1384" s="45" t="s">
        <v>47</v>
      </c>
      <c r="E1384" s="46">
        <v>2311</v>
      </c>
      <c r="F1384" s="47">
        <v>835488</v>
      </c>
      <c r="G1384" s="48">
        <v>39997</v>
      </c>
      <c r="H1384" s="49">
        <f>IF(F1384&gt;0,0,"")</f>
        <v>0</v>
      </c>
      <c r="I1384" s="50">
        <v>835488</v>
      </c>
      <c r="J1384" s="50" t="str">
        <f>IF(I1384&gt;0,"ATRASADO","")</f>
        <v>ATRASADO</v>
      </c>
      <c r="K1384" s="33"/>
      <c r="L1384" s="33"/>
    </row>
    <row r="1385" spans="1:12" s="34" customFormat="1" ht="18" x14ac:dyDescent="0.25">
      <c r="A1385" s="42"/>
      <c r="B1385" s="43"/>
      <c r="C1385" s="44"/>
      <c r="D1385" s="45"/>
      <c r="E1385" s="46"/>
      <c r="F1385" s="47"/>
      <c r="G1385" s="48"/>
      <c r="H1385" s="49"/>
      <c r="I1385" s="50"/>
      <c r="J1385" s="50"/>
      <c r="K1385" s="33"/>
      <c r="L1385" s="33"/>
    </row>
    <row r="1386" spans="1:12" s="34" customFormat="1" ht="18" x14ac:dyDescent="0.25">
      <c r="A1386" s="42">
        <v>40323</v>
      </c>
      <c r="B1386" s="43" t="s">
        <v>1098</v>
      </c>
      <c r="C1386" s="44" t="s">
        <v>1099</v>
      </c>
      <c r="D1386" s="45" t="s">
        <v>1100</v>
      </c>
      <c r="E1386" s="46">
        <v>2272</v>
      </c>
      <c r="F1386" s="47">
        <v>124932</v>
      </c>
      <c r="G1386" s="48">
        <v>40323</v>
      </c>
      <c r="H1386" s="49">
        <f>IF(F1386&gt;0,0,"")</f>
        <v>0</v>
      </c>
      <c r="I1386" s="50">
        <v>124932</v>
      </c>
      <c r="J1386" s="50" t="str">
        <f>IF(I1386&gt;0,"ATRASADO","")</f>
        <v>ATRASADO</v>
      </c>
      <c r="K1386" s="33"/>
      <c r="L1386" s="33"/>
    </row>
    <row r="1387" spans="1:12" s="34" customFormat="1" ht="18" x14ac:dyDescent="0.25">
      <c r="A1387" s="42"/>
      <c r="B1387" s="43"/>
      <c r="C1387" s="44"/>
      <c r="D1387" s="45"/>
      <c r="E1387" s="46"/>
      <c r="F1387" s="47"/>
      <c r="G1387" s="48"/>
      <c r="H1387" s="49"/>
      <c r="I1387" s="50"/>
      <c r="J1387" s="50"/>
      <c r="K1387" s="33"/>
      <c r="L1387" s="33"/>
    </row>
    <row r="1388" spans="1:12" s="34" customFormat="1" ht="18" x14ac:dyDescent="0.25">
      <c r="A1388" s="42">
        <v>46010</v>
      </c>
      <c r="B1388" s="43" t="s">
        <v>994</v>
      </c>
      <c r="C1388" s="44" t="s">
        <v>1101</v>
      </c>
      <c r="D1388" s="45" t="s">
        <v>52</v>
      </c>
      <c r="E1388" s="46">
        <v>2311</v>
      </c>
      <c r="F1388" s="47">
        <v>33750000</v>
      </c>
      <c r="G1388" s="48">
        <v>46010</v>
      </c>
      <c r="H1388" s="49">
        <v>0</v>
      </c>
      <c r="I1388" s="50">
        <v>33750000</v>
      </c>
      <c r="J1388" s="50" t="s">
        <v>25</v>
      </c>
      <c r="K1388" s="33"/>
      <c r="L1388" s="33"/>
    </row>
    <row r="1389" spans="1:12" s="34" customFormat="1" ht="18" x14ac:dyDescent="0.25">
      <c r="A1389" s="42">
        <v>46121</v>
      </c>
      <c r="B1389" s="43" t="s">
        <v>1079</v>
      </c>
      <c r="C1389" s="44" t="s">
        <v>1101</v>
      </c>
      <c r="D1389" s="45" t="s">
        <v>52</v>
      </c>
      <c r="E1389" s="46">
        <v>2311</v>
      </c>
      <c r="F1389" s="47">
        <v>4079200</v>
      </c>
      <c r="G1389" s="48">
        <v>45756</v>
      </c>
      <c r="H1389" s="49">
        <v>0</v>
      </c>
      <c r="I1389" s="50">
        <v>4079200</v>
      </c>
      <c r="J1389" s="50" t="s">
        <v>25</v>
      </c>
      <c r="K1389" s="33"/>
      <c r="L1389" s="33"/>
    </row>
    <row r="1390" spans="1:12" s="34" customFormat="1" ht="18" x14ac:dyDescent="0.25">
      <c r="A1390" s="42"/>
      <c r="B1390" s="43"/>
      <c r="C1390" s="44"/>
      <c r="D1390" s="45"/>
      <c r="E1390" s="46"/>
      <c r="F1390" s="47"/>
      <c r="G1390" s="48"/>
      <c r="H1390" s="49"/>
      <c r="I1390" s="50"/>
      <c r="J1390" s="50"/>
      <c r="K1390" s="33"/>
      <c r="L1390" s="33"/>
    </row>
    <row r="1391" spans="1:12" s="34" customFormat="1" ht="18" x14ac:dyDescent="0.25">
      <c r="A1391" s="42">
        <v>40148</v>
      </c>
      <c r="B1391" s="43" t="s">
        <v>1102</v>
      </c>
      <c r="C1391" s="44" t="s">
        <v>1103</v>
      </c>
      <c r="D1391" s="45" t="s">
        <v>62</v>
      </c>
      <c r="E1391" s="46">
        <v>2355</v>
      </c>
      <c r="F1391" s="47">
        <v>87193.600000000006</v>
      </c>
      <c r="G1391" s="48">
        <v>40148</v>
      </c>
      <c r="H1391" s="49">
        <f t="shared" ref="H1391:H1396" si="93">IF(F1391&gt;0,0,"")</f>
        <v>0</v>
      </c>
      <c r="I1391" s="50">
        <v>87193.600000000006</v>
      </c>
      <c r="J1391" s="50" t="str">
        <f t="shared" ref="J1391:J1396" si="94">IF(I1391&gt;0,"ATRASADO","")</f>
        <v>ATRASADO</v>
      </c>
      <c r="K1391" s="33"/>
      <c r="L1391" s="33"/>
    </row>
    <row r="1392" spans="1:12" s="34" customFormat="1" ht="18" x14ac:dyDescent="0.25">
      <c r="A1392" s="42">
        <v>40154</v>
      </c>
      <c r="B1392" s="43" t="s">
        <v>1104</v>
      </c>
      <c r="C1392" s="44" t="s">
        <v>1103</v>
      </c>
      <c r="D1392" s="45" t="s">
        <v>62</v>
      </c>
      <c r="E1392" s="46">
        <v>2355</v>
      </c>
      <c r="F1392" s="47">
        <v>16008</v>
      </c>
      <c r="G1392" s="48">
        <v>40154</v>
      </c>
      <c r="H1392" s="49">
        <f t="shared" si="93"/>
        <v>0</v>
      </c>
      <c r="I1392" s="50">
        <v>16008</v>
      </c>
      <c r="J1392" s="50" t="str">
        <f t="shared" si="94"/>
        <v>ATRASADO</v>
      </c>
      <c r="K1392" s="33"/>
      <c r="L1392" s="33"/>
    </row>
    <row r="1393" spans="1:12" s="34" customFormat="1" ht="18" x14ac:dyDescent="0.25">
      <c r="A1393" s="42">
        <v>40154</v>
      </c>
      <c r="B1393" s="43" t="s">
        <v>1105</v>
      </c>
      <c r="C1393" s="44" t="s">
        <v>1103</v>
      </c>
      <c r="D1393" s="45" t="s">
        <v>62</v>
      </c>
      <c r="E1393" s="46">
        <v>2355</v>
      </c>
      <c r="F1393" s="47">
        <v>162400</v>
      </c>
      <c r="G1393" s="48">
        <v>40154</v>
      </c>
      <c r="H1393" s="49">
        <f t="shared" si="93"/>
        <v>0</v>
      </c>
      <c r="I1393" s="50">
        <v>162400</v>
      </c>
      <c r="J1393" s="50" t="str">
        <f t="shared" si="94"/>
        <v>ATRASADO</v>
      </c>
      <c r="K1393" s="33"/>
      <c r="L1393" s="33"/>
    </row>
    <row r="1394" spans="1:12" s="34" customFormat="1" ht="18" x14ac:dyDescent="0.25">
      <c r="A1394" s="42">
        <v>40219</v>
      </c>
      <c r="B1394" s="43" t="s">
        <v>1106</v>
      </c>
      <c r="C1394" s="44" t="s">
        <v>1103</v>
      </c>
      <c r="D1394" s="45" t="s">
        <v>62</v>
      </c>
      <c r="E1394" s="46">
        <v>2355</v>
      </c>
      <c r="F1394" s="47">
        <v>45448.800000000003</v>
      </c>
      <c r="G1394" s="48">
        <v>40219</v>
      </c>
      <c r="H1394" s="49">
        <f t="shared" si="93"/>
        <v>0</v>
      </c>
      <c r="I1394" s="50">
        <v>45448.800000000003</v>
      </c>
      <c r="J1394" s="50" t="str">
        <f t="shared" si="94"/>
        <v>ATRASADO</v>
      </c>
      <c r="K1394" s="33"/>
      <c r="L1394" s="33"/>
    </row>
    <row r="1395" spans="1:12" s="34" customFormat="1" ht="18" x14ac:dyDescent="0.25">
      <c r="A1395" s="42">
        <v>40224</v>
      </c>
      <c r="B1395" s="43" t="s">
        <v>1107</v>
      </c>
      <c r="C1395" s="44" t="s">
        <v>1103</v>
      </c>
      <c r="D1395" s="45" t="s">
        <v>62</v>
      </c>
      <c r="E1395" s="46">
        <v>2355</v>
      </c>
      <c r="F1395" s="47">
        <v>40368</v>
      </c>
      <c r="G1395" s="48">
        <v>40224</v>
      </c>
      <c r="H1395" s="49">
        <f t="shared" si="93"/>
        <v>0</v>
      </c>
      <c r="I1395" s="50">
        <v>40368</v>
      </c>
      <c r="J1395" s="50" t="str">
        <f t="shared" si="94"/>
        <v>ATRASADO</v>
      </c>
      <c r="K1395" s="33"/>
      <c r="L1395" s="33"/>
    </row>
    <row r="1396" spans="1:12" s="34" customFormat="1" ht="18" x14ac:dyDescent="0.25">
      <c r="A1396" s="42">
        <v>40249</v>
      </c>
      <c r="B1396" s="43" t="s">
        <v>1108</v>
      </c>
      <c r="C1396" s="44" t="s">
        <v>1103</v>
      </c>
      <c r="D1396" s="45" t="s">
        <v>62</v>
      </c>
      <c r="E1396" s="46">
        <v>2355</v>
      </c>
      <c r="F1396" s="47">
        <v>162400</v>
      </c>
      <c r="G1396" s="48">
        <v>40249</v>
      </c>
      <c r="H1396" s="49">
        <f t="shared" si="93"/>
        <v>0</v>
      </c>
      <c r="I1396" s="50">
        <v>162400</v>
      </c>
      <c r="J1396" s="50" t="str">
        <f t="shared" si="94"/>
        <v>ATRASADO</v>
      </c>
      <c r="K1396" s="33"/>
      <c r="L1396" s="33"/>
    </row>
    <row r="1397" spans="1:12" s="34" customFormat="1" ht="18" x14ac:dyDescent="0.25">
      <c r="A1397" s="42"/>
      <c r="B1397" s="43"/>
      <c r="C1397" s="44"/>
      <c r="D1397" s="45"/>
      <c r="E1397" s="46"/>
      <c r="F1397" s="47"/>
      <c r="G1397" s="48"/>
      <c r="H1397" s="49"/>
      <c r="I1397" s="50"/>
      <c r="J1397" s="50"/>
      <c r="K1397" s="33"/>
      <c r="L1397" s="33"/>
    </row>
    <row r="1398" spans="1:12" s="34" customFormat="1" ht="18" x14ac:dyDescent="0.25">
      <c r="A1398" s="42">
        <v>45474</v>
      </c>
      <c r="B1398" s="43" t="s">
        <v>1006</v>
      </c>
      <c r="C1398" s="44" t="s">
        <v>1109</v>
      </c>
      <c r="D1398" s="45" t="s">
        <v>96</v>
      </c>
      <c r="E1398" s="46">
        <v>2221</v>
      </c>
      <c r="F1398" s="47">
        <v>23600</v>
      </c>
      <c r="G1398" s="48">
        <v>45474</v>
      </c>
      <c r="H1398" s="49">
        <f>IF(F1398&gt;0,0,"")</f>
        <v>0</v>
      </c>
      <c r="I1398" s="50">
        <v>23600</v>
      </c>
      <c r="J1398" s="50" t="str">
        <f>IF(I1398&gt;0,"ATRASADO","")</f>
        <v>ATRASADO</v>
      </c>
      <c r="K1398" s="33"/>
      <c r="L1398" s="33"/>
    </row>
    <row r="1399" spans="1:12" s="34" customFormat="1" ht="18" x14ac:dyDescent="0.25">
      <c r="A1399" s="42">
        <v>45413</v>
      </c>
      <c r="B1399" s="43" t="s">
        <v>150</v>
      </c>
      <c r="C1399" s="44" t="s">
        <v>1110</v>
      </c>
      <c r="D1399" s="45" t="s">
        <v>96</v>
      </c>
      <c r="E1399" s="46">
        <v>2221</v>
      </c>
      <c r="F1399" s="47">
        <v>23600</v>
      </c>
      <c r="G1399" s="48">
        <v>45413</v>
      </c>
      <c r="H1399" s="49">
        <f>IF(F1399&gt;0,0,"")</f>
        <v>0</v>
      </c>
      <c r="I1399" s="50">
        <v>23600</v>
      </c>
      <c r="J1399" s="50" t="str">
        <f>IF(I1399&gt;0,"ATRASADO","")</f>
        <v>ATRASADO</v>
      </c>
      <c r="K1399" s="33"/>
      <c r="L1399" s="33"/>
    </row>
    <row r="1400" spans="1:12" s="34" customFormat="1" ht="18" x14ac:dyDescent="0.25">
      <c r="A1400" s="42">
        <v>45413</v>
      </c>
      <c r="B1400" s="43" t="s">
        <v>151</v>
      </c>
      <c r="C1400" s="44" t="s">
        <v>1110</v>
      </c>
      <c r="D1400" s="45" t="s">
        <v>96</v>
      </c>
      <c r="E1400" s="46">
        <v>2221</v>
      </c>
      <c r="F1400" s="47">
        <v>23600</v>
      </c>
      <c r="G1400" s="48">
        <v>45413</v>
      </c>
      <c r="H1400" s="49">
        <f>IF(F1400&gt;0,0,"")</f>
        <v>0</v>
      </c>
      <c r="I1400" s="50">
        <v>23600</v>
      </c>
      <c r="J1400" s="50" t="str">
        <f>IF(I1400&gt;0,"ATRASADO","")</f>
        <v>ATRASADO</v>
      </c>
      <c r="K1400" s="33"/>
      <c r="L1400" s="33"/>
    </row>
    <row r="1401" spans="1:12" s="34" customFormat="1" ht="18" x14ac:dyDescent="0.25">
      <c r="A1401" s="42"/>
      <c r="B1401" s="43"/>
      <c r="C1401" s="44"/>
      <c r="D1401" s="45"/>
      <c r="E1401" s="46"/>
      <c r="F1401" s="47"/>
      <c r="G1401" s="48"/>
      <c r="H1401" s="49"/>
      <c r="I1401" s="50"/>
      <c r="J1401" s="50"/>
      <c r="K1401" s="33"/>
      <c r="L1401" s="33"/>
    </row>
    <row r="1402" spans="1:12" s="34" customFormat="1" ht="18" x14ac:dyDescent="0.25">
      <c r="A1402" s="42">
        <v>46050</v>
      </c>
      <c r="B1402" s="43" t="s">
        <v>19</v>
      </c>
      <c r="C1402" s="44" t="s">
        <v>1111</v>
      </c>
      <c r="D1402" s="45" t="s">
        <v>1112</v>
      </c>
      <c r="E1402" s="46">
        <v>2218</v>
      </c>
      <c r="F1402" s="47">
        <v>40000</v>
      </c>
      <c r="G1402" s="48">
        <v>46050</v>
      </c>
      <c r="H1402" s="49">
        <v>0</v>
      </c>
      <c r="I1402" s="50">
        <v>40000</v>
      </c>
      <c r="J1402" s="50" t="s">
        <v>25</v>
      </c>
      <c r="K1402" s="33"/>
      <c r="L1402" s="33"/>
    </row>
    <row r="1403" spans="1:12" s="34" customFormat="1" ht="18" x14ac:dyDescent="0.25">
      <c r="A1403" s="42">
        <v>46078</v>
      </c>
      <c r="B1403" s="43" t="s">
        <v>1113</v>
      </c>
      <c r="C1403" s="44" t="s">
        <v>1111</v>
      </c>
      <c r="D1403" s="45" t="s">
        <v>1112</v>
      </c>
      <c r="E1403" s="46">
        <v>2218</v>
      </c>
      <c r="F1403" s="47">
        <v>40000</v>
      </c>
      <c r="G1403" s="48">
        <v>46078</v>
      </c>
      <c r="H1403" s="49">
        <v>0</v>
      </c>
      <c r="I1403" s="50">
        <v>40000</v>
      </c>
      <c r="J1403" s="50" t="s">
        <v>25</v>
      </c>
      <c r="K1403" s="33"/>
      <c r="L1403" s="33"/>
    </row>
    <row r="1404" spans="1:12" s="34" customFormat="1" ht="18" x14ac:dyDescent="0.25">
      <c r="A1404" s="42">
        <v>46104</v>
      </c>
      <c r="B1404" s="43" t="s">
        <v>1372</v>
      </c>
      <c r="C1404" s="44" t="s">
        <v>1111</v>
      </c>
      <c r="D1404" s="45" t="s">
        <v>1112</v>
      </c>
      <c r="E1404" s="46">
        <v>2218</v>
      </c>
      <c r="F1404" s="47">
        <v>40000</v>
      </c>
      <c r="G1404" s="48">
        <v>46104</v>
      </c>
      <c r="H1404" s="49">
        <v>0</v>
      </c>
      <c r="I1404" s="50">
        <v>40000</v>
      </c>
      <c r="J1404" s="50" t="s">
        <v>25</v>
      </c>
      <c r="K1404" s="33"/>
      <c r="L1404" s="33"/>
    </row>
    <row r="1405" spans="1:12" s="34" customFormat="1" ht="18" x14ac:dyDescent="0.25">
      <c r="A1405" s="42">
        <v>46142</v>
      </c>
      <c r="B1405" s="43" t="s">
        <v>1373</v>
      </c>
      <c r="C1405" s="44" t="s">
        <v>1111</v>
      </c>
      <c r="D1405" s="45" t="s">
        <v>1112</v>
      </c>
      <c r="E1405" s="46">
        <v>2218</v>
      </c>
      <c r="F1405" s="47">
        <v>40000</v>
      </c>
      <c r="G1405" s="48">
        <v>46142</v>
      </c>
      <c r="H1405" s="49">
        <v>0</v>
      </c>
      <c r="I1405" s="50">
        <v>40000</v>
      </c>
      <c r="J1405" s="50" t="s">
        <v>25</v>
      </c>
      <c r="K1405" s="33"/>
      <c r="L1405" s="33"/>
    </row>
    <row r="1406" spans="1:12" s="34" customFormat="1" ht="18" x14ac:dyDescent="0.25">
      <c r="A1406" s="42"/>
      <c r="B1406" s="43"/>
      <c r="C1406" s="44"/>
      <c r="D1406" s="45"/>
      <c r="E1406" s="46"/>
      <c r="F1406" s="47"/>
      <c r="G1406" s="48"/>
      <c r="H1406" s="49"/>
      <c r="I1406" s="50"/>
      <c r="J1406" s="50"/>
      <c r="K1406" s="33"/>
      <c r="L1406" s="33"/>
    </row>
    <row r="1407" spans="1:12" s="34" customFormat="1" ht="18" x14ac:dyDescent="0.25">
      <c r="A1407" s="42">
        <v>45294</v>
      </c>
      <c r="B1407" s="43" t="s">
        <v>551</v>
      </c>
      <c r="C1407" s="44" t="s">
        <v>1114</v>
      </c>
      <c r="D1407" s="45" t="s">
        <v>550</v>
      </c>
      <c r="E1407" s="46">
        <v>2611</v>
      </c>
      <c r="F1407" s="47">
        <v>205178.4</v>
      </c>
      <c r="G1407" s="48">
        <v>45294</v>
      </c>
      <c r="H1407" s="49">
        <v>0</v>
      </c>
      <c r="I1407" s="50">
        <v>205178.4</v>
      </c>
      <c r="J1407" s="50" t="str">
        <f>IF(I1407&gt;0,"ATRASADO","")</f>
        <v>ATRASADO</v>
      </c>
      <c r="K1407" s="33"/>
      <c r="L1407" s="33"/>
    </row>
    <row r="1408" spans="1:12" s="34" customFormat="1" ht="18" x14ac:dyDescent="0.25">
      <c r="A1408" s="42">
        <v>45358</v>
      </c>
      <c r="B1408" s="43" t="s">
        <v>85</v>
      </c>
      <c r="C1408" s="44" t="s">
        <v>1114</v>
      </c>
      <c r="D1408" s="45" t="s">
        <v>1115</v>
      </c>
      <c r="E1408" s="46">
        <v>2323</v>
      </c>
      <c r="F1408" s="47">
        <v>58410</v>
      </c>
      <c r="G1408" s="48">
        <v>45388</v>
      </c>
      <c r="H1408" s="49">
        <v>0</v>
      </c>
      <c r="I1408" s="50">
        <v>58410</v>
      </c>
      <c r="J1408" s="50" t="str">
        <f>IF(I1408&gt;0,"ATRASADO","")</f>
        <v>ATRASADO</v>
      </c>
      <c r="K1408" s="33"/>
      <c r="L1408" s="33"/>
    </row>
    <row r="1409" spans="1:12" s="34" customFormat="1" ht="18" x14ac:dyDescent="0.25">
      <c r="A1409" s="42"/>
      <c r="B1409" s="43"/>
      <c r="C1409" s="44"/>
      <c r="D1409" s="45"/>
      <c r="E1409" s="46"/>
      <c r="F1409" s="47"/>
      <c r="G1409" s="48"/>
      <c r="H1409" s="49"/>
      <c r="I1409" s="50"/>
      <c r="J1409" s="50"/>
      <c r="K1409" s="33"/>
      <c r="L1409" s="33"/>
    </row>
    <row r="1410" spans="1:12" s="34" customFormat="1" ht="18" x14ac:dyDescent="0.25">
      <c r="A1410" s="42">
        <v>46133</v>
      </c>
      <c r="B1410" s="51" t="s">
        <v>88</v>
      </c>
      <c r="C1410" s="43" t="s">
        <v>1116</v>
      </c>
      <c r="D1410" s="45" t="s">
        <v>52</v>
      </c>
      <c r="E1410" s="46">
        <v>2311</v>
      </c>
      <c r="F1410" s="47">
        <v>1678229.2</v>
      </c>
      <c r="G1410" s="48">
        <v>46133</v>
      </c>
      <c r="H1410" s="49">
        <v>0</v>
      </c>
      <c r="I1410" s="50">
        <v>1678229.2</v>
      </c>
      <c r="J1410" s="50" t="s">
        <v>25</v>
      </c>
      <c r="K1410" s="33"/>
      <c r="L1410" s="33"/>
    </row>
    <row r="1411" spans="1:12" s="34" customFormat="1" ht="18" x14ac:dyDescent="0.25">
      <c r="A1411" s="42">
        <v>46133</v>
      </c>
      <c r="B1411" s="51" t="s">
        <v>85</v>
      </c>
      <c r="C1411" s="43" t="s">
        <v>1116</v>
      </c>
      <c r="D1411" s="45" t="s">
        <v>52</v>
      </c>
      <c r="E1411" s="46">
        <v>2311</v>
      </c>
      <c r="F1411" s="47">
        <v>1000000</v>
      </c>
      <c r="G1411" s="48">
        <v>46133</v>
      </c>
      <c r="H1411" s="49">
        <v>0</v>
      </c>
      <c r="I1411" s="50">
        <v>1000000</v>
      </c>
      <c r="J1411" s="50" t="s">
        <v>25</v>
      </c>
      <c r="K1411" s="33"/>
      <c r="L1411" s="33"/>
    </row>
    <row r="1412" spans="1:12" s="34" customFormat="1" ht="18" x14ac:dyDescent="0.25">
      <c r="A1412" s="42"/>
      <c r="B1412" s="43"/>
      <c r="C1412" s="44"/>
      <c r="D1412" s="45"/>
      <c r="E1412" s="46"/>
      <c r="F1412" s="47"/>
      <c r="G1412" s="48"/>
      <c r="H1412" s="49"/>
      <c r="I1412" s="50"/>
      <c r="J1412" s="50"/>
      <c r="K1412" s="33"/>
      <c r="L1412" s="33"/>
    </row>
    <row r="1413" spans="1:12" s="34" customFormat="1" ht="18" x14ac:dyDescent="0.25">
      <c r="A1413" s="42">
        <v>45231</v>
      </c>
      <c r="B1413" s="43" t="s">
        <v>993</v>
      </c>
      <c r="C1413" s="44" t="s">
        <v>1117</v>
      </c>
      <c r="D1413" s="45" t="s">
        <v>392</v>
      </c>
      <c r="E1413" s="46">
        <v>2332</v>
      </c>
      <c r="F1413" s="47">
        <v>379278.64</v>
      </c>
      <c r="G1413" s="48">
        <v>45231</v>
      </c>
      <c r="H1413" s="49">
        <v>0</v>
      </c>
      <c r="I1413" s="50">
        <v>379278.64</v>
      </c>
      <c r="J1413" s="50" t="str">
        <f>IF(I1413&gt;0,"ATRASADO","")</f>
        <v>ATRASADO</v>
      </c>
      <c r="K1413" s="33"/>
      <c r="L1413" s="33"/>
    </row>
    <row r="1414" spans="1:12" s="34" customFormat="1" ht="18" x14ac:dyDescent="0.25">
      <c r="A1414" s="42"/>
      <c r="B1414" s="43"/>
      <c r="C1414" s="44"/>
      <c r="D1414" s="45"/>
      <c r="E1414" s="46"/>
      <c r="F1414" s="47"/>
      <c r="G1414" s="48"/>
      <c r="H1414" s="49"/>
      <c r="I1414" s="50"/>
      <c r="J1414" s="50"/>
      <c r="K1414" s="33"/>
      <c r="L1414" s="33"/>
    </row>
    <row r="1415" spans="1:12" s="34" customFormat="1" ht="18" x14ac:dyDescent="0.25">
      <c r="A1415" s="42">
        <v>42241</v>
      </c>
      <c r="B1415" s="43">
        <v>1502430208</v>
      </c>
      <c r="C1415" s="44" t="s">
        <v>1118</v>
      </c>
      <c r="D1415" s="45" t="s">
        <v>96</v>
      </c>
      <c r="E1415" s="46">
        <v>2221</v>
      </c>
      <c r="F1415" s="47">
        <v>14160</v>
      </c>
      <c r="G1415" s="48">
        <v>42241</v>
      </c>
      <c r="H1415" s="49">
        <f>IF(F1415&gt;0,0,"")</f>
        <v>0</v>
      </c>
      <c r="I1415" s="50">
        <v>14160</v>
      </c>
      <c r="J1415" s="50" t="str">
        <f>IF(I1415&gt;0,"ATRASADO","")</f>
        <v>ATRASADO</v>
      </c>
      <c r="K1415" s="33"/>
      <c r="L1415" s="33"/>
    </row>
    <row r="1416" spans="1:12" s="34" customFormat="1" ht="18" x14ac:dyDescent="0.25">
      <c r="A1416" s="42"/>
      <c r="B1416" s="43"/>
      <c r="C1416" s="44"/>
      <c r="D1416" s="45"/>
      <c r="E1416" s="46"/>
      <c r="F1416" s="47"/>
      <c r="G1416" s="48"/>
      <c r="H1416" s="49"/>
      <c r="I1416" s="50"/>
      <c r="J1416" s="50"/>
      <c r="K1416" s="33"/>
      <c r="L1416" s="33"/>
    </row>
    <row r="1417" spans="1:12" s="34" customFormat="1" ht="18" x14ac:dyDescent="0.25">
      <c r="A1417" s="42">
        <v>45413</v>
      </c>
      <c r="B1417" s="43" t="s">
        <v>1119</v>
      </c>
      <c r="C1417" s="44" t="s">
        <v>1120</v>
      </c>
      <c r="D1417" s="45" t="s">
        <v>96</v>
      </c>
      <c r="E1417" s="46">
        <v>2221</v>
      </c>
      <c r="F1417" s="47">
        <v>59000</v>
      </c>
      <c r="G1417" s="48">
        <v>45413</v>
      </c>
      <c r="H1417" s="49">
        <f>IF(F1417&gt;0,0,"")</f>
        <v>0</v>
      </c>
      <c r="I1417" s="50">
        <v>59000</v>
      </c>
      <c r="J1417" s="50" t="str">
        <f>IF(I1417&gt;0,"ATRASADO","")</f>
        <v>ATRASADO</v>
      </c>
      <c r="K1417" s="33"/>
      <c r="L1417" s="33"/>
    </row>
    <row r="1418" spans="1:12" s="34" customFormat="1" ht="18" x14ac:dyDescent="0.25">
      <c r="A1418" s="42">
        <v>45413</v>
      </c>
      <c r="B1418" s="43" t="s">
        <v>1121</v>
      </c>
      <c r="C1418" s="44" t="s">
        <v>1120</v>
      </c>
      <c r="D1418" s="45" t="s">
        <v>96</v>
      </c>
      <c r="E1418" s="46">
        <v>2221</v>
      </c>
      <c r="F1418" s="47">
        <v>59000</v>
      </c>
      <c r="G1418" s="48">
        <v>45413</v>
      </c>
      <c r="H1418" s="49">
        <f>IF(F1418&gt;0,0,"")</f>
        <v>0</v>
      </c>
      <c r="I1418" s="50">
        <v>59000</v>
      </c>
      <c r="J1418" s="50" t="str">
        <f>IF(I1418&gt;0,"ATRASADO","")</f>
        <v>ATRASADO</v>
      </c>
      <c r="K1418" s="33"/>
      <c r="L1418" s="33"/>
    </row>
    <row r="1419" spans="1:12" s="34" customFormat="1" ht="18" x14ac:dyDescent="0.25">
      <c r="A1419" s="42"/>
      <c r="B1419" s="43"/>
      <c r="C1419" s="44"/>
      <c r="D1419" s="45"/>
      <c r="E1419" s="46"/>
      <c r="F1419" s="47"/>
      <c r="G1419" s="48"/>
      <c r="H1419" s="49"/>
      <c r="I1419" s="50"/>
      <c r="J1419" s="50"/>
      <c r="K1419" s="33"/>
      <c r="L1419" s="33"/>
    </row>
    <row r="1420" spans="1:12" s="34" customFormat="1" ht="18" x14ac:dyDescent="0.25">
      <c r="A1420" s="42">
        <v>41486</v>
      </c>
      <c r="B1420" s="43" t="s">
        <v>448</v>
      </c>
      <c r="C1420" s="44" t="s">
        <v>1122</v>
      </c>
      <c r="D1420" s="45" t="s">
        <v>1123</v>
      </c>
      <c r="E1420" s="46">
        <v>2254</v>
      </c>
      <c r="F1420" s="47">
        <v>130000</v>
      </c>
      <c r="G1420" s="48">
        <v>41486</v>
      </c>
      <c r="H1420" s="49">
        <f>IF(F1420&gt;0,0,"")</f>
        <v>0</v>
      </c>
      <c r="I1420" s="50">
        <v>130000</v>
      </c>
      <c r="J1420" s="50" t="str">
        <f>IF(I1420&gt;0,"ATRASADO","")</f>
        <v>ATRASADO</v>
      </c>
      <c r="K1420" s="33"/>
      <c r="L1420" s="33"/>
    </row>
    <row r="1421" spans="1:12" s="34" customFormat="1" ht="18" x14ac:dyDescent="0.25">
      <c r="A1421" s="42">
        <v>41517</v>
      </c>
      <c r="B1421" s="43" t="s">
        <v>449</v>
      </c>
      <c r="C1421" s="44" t="s">
        <v>1122</v>
      </c>
      <c r="D1421" s="45" t="s">
        <v>1123</v>
      </c>
      <c r="E1421" s="46">
        <v>2254</v>
      </c>
      <c r="F1421" s="47">
        <v>130000</v>
      </c>
      <c r="G1421" s="48">
        <v>41517</v>
      </c>
      <c r="H1421" s="49">
        <f>IF(F1421&gt;0,0,"")</f>
        <v>0</v>
      </c>
      <c r="I1421" s="50">
        <v>130000</v>
      </c>
      <c r="J1421" s="50" t="str">
        <f>IF(I1421&gt;0,"ATRASADO","")</f>
        <v>ATRASADO</v>
      </c>
      <c r="K1421" s="33"/>
      <c r="L1421" s="33"/>
    </row>
    <row r="1422" spans="1:12" s="34" customFormat="1" ht="18" x14ac:dyDescent="0.25">
      <c r="A1422" s="42">
        <v>41547</v>
      </c>
      <c r="B1422" s="43" t="s">
        <v>450</v>
      </c>
      <c r="C1422" s="44" t="s">
        <v>1122</v>
      </c>
      <c r="D1422" s="45" t="s">
        <v>1123</v>
      </c>
      <c r="E1422" s="46">
        <v>2254</v>
      </c>
      <c r="F1422" s="47">
        <v>130000</v>
      </c>
      <c r="G1422" s="48">
        <v>41547</v>
      </c>
      <c r="H1422" s="49">
        <f>IF(F1422&gt;0,0,"")</f>
        <v>0</v>
      </c>
      <c r="I1422" s="50">
        <v>130000</v>
      </c>
      <c r="J1422" s="50" t="str">
        <f>IF(I1422&gt;0,"ATRASADO","")</f>
        <v>ATRASADO</v>
      </c>
      <c r="K1422" s="33"/>
      <c r="L1422" s="33"/>
    </row>
    <row r="1423" spans="1:12" s="34" customFormat="1" ht="18" x14ac:dyDescent="0.25">
      <c r="A1423" s="42">
        <v>44203</v>
      </c>
      <c r="B1423" s="43" t="s">
        <v>447</v>
      </c>
      <c r="C1423" s="44" t="s">
        <v>1122</v>
      </c>
      <c r="D1423" s="45" t="s">
        <v>1123</v>
      </c>
      <c r="E1423" s="46">
        <v>2254</v>
      </c>
      <c r="F1423" s="47">
        <v>130000</v>
      </c>
      <c r="G1423" s="48">
        <v>41455</v>
      </c>
      <c r="H1423" s="49">
        <f>IF(F1423&gt;0,0,"")</f>
        <v>0</v>
      </c>
      <c r="I1423" s="50">
        <v>130000</v>
      </c>
      <c r="J1423" s="50" t="str">
        <f>IF(I1423&gt;0,"ATRASADO","")</f>
        <v>ATRASADO</v>
      </c>
      <c r="K1423" s="33"/>
      <c r="L1423" s="33"/>
    </row>
    <row r="1424" spans="1:12" s="34" customFormat="1" ht="18" x14ac:dyDescent="0.25">
      <c r="A1424" s="42"/>
      <c r="B1424" s="43"/>
      <c r="C1424" s="44"/>
      <c r="D1424" s="45"/>
      <c r="E1424" s="46"/>
      <c r="F1424" s="47"/>
      <c r="G1424" s="48"/>
      <c r="H1424" s="49"/>
      <c r="I1424" s="50"/>
      <c r="J1424" s="50"/>
      <c r="K1424" s="33"/>
      <c r="L1424" s="33"/>
    </row>
    <row r="1425" spans="1:12" s="34" customFormat="1" ht="18" x14ac:dyDescent="0.25">
      <c r="A1425" s="42">
        <v>40245</v>
      </c>
      <c r="B1425" s="43" t="s">
        <v>1124</v>
      </c>
      <c r="C1425" s="44" t="s">
        <v>1125</v>
      </c>
      <c r="D1425" s="45" t="s">
        <v>1126</v>
      </c>
      <c r="E1425" s="46">
        <v>2611</v>
      </c>
      <c r="F1425" s="47">
        <v>33872</v>
      </c>
      <c r="G1425" s="48">
        <v>40261</v>
      </c>
      <c r="H1425" s="49">
        <f>IF(F1425&gt;0,0,"")</f>
        <v>0</v>
      </c>
      <c r="I1425" s="50">
        <v>33872</v>
      </c>
      <c r="J1425" s="50" t="str">
        <f>IF(I1425&gt;0,"ATRASADO","")</f>
        <v>ATRASADO</v>
      </c>
      <c r="K1425" s="33"/>
      <c r="L1425" s="33"/>
    </row>
    <row r="1426" spans="1:12" s="34" customFormat="1" ht="18" x14ac:dyDescent="0.25">
      <c r="A1426" s="42"/>
      <c r="B1426" s="43"/>
      <c r="C1426" s="44"/>
      <c r="D1426" s="45"/>
      <c r="E1426" s="46"/>
      <c r="F1426" s="47"/>
      <c r="G1426" s="48"/>
      <c r="H1426" s="49"/>
      <c r="I1426" s="50"/>
      <c r="J1426" s="50"/>
      <c r="K1426" s="33"/>
      <c r="L1426" s="33"/>
    </row>
    <row r="1427" spans="1:12" s="34" customFormat="1" ht="18" x14ac:dyDescent="0.25">
      <c r="A1427" s="42">
        <v>46139</v>
      </c>
      <c r="B1427" s="51" t="s">
        <v>1374</v>
      </c>
      <c r="C1427" s="43" t="s">
        <v>1375</v>
      </c>
      <c r="D1427" s="45" t="s">
        <v>533</v>
      </c>
      <c r="E1427" s="46">
        <v>2272</v>
      </c>
      <c r="F1427" s="47">
        <v>568240.89</v>
      </c>
      <c r="G1427" s="48">
        <v>46139</v>
      </c>
      <c r="H1427" s="49">
        <v>0</v>
      </c>
      <c r="I1427" s="50">
        <v>568240.89</v>
      </c>
      <c r="J1427" s="50" t="s">
        <v>25</v>
      </c>
      <c r="K1427" s="33"/>
      <c r="L1427" s="33"/>
    </row>
    <row r="1428" spans="1:12" s="34" customFormat="1" ht="18" x14ac:dyDescent="0.25">
      <c r="A1428" s="42"/>
      <c r="B1428" s="43"/>
      <c r="C1428" s="44"/>
      <c r="D1428" s="45"/>
      <c r="E1428" s="46"/>
      <c r="F1428" s="47"/>
      <c r="G1428" s="48"/>
      <c r="H1428" s="49"/>
      <c r="I1428" s="50"/>
      <c r="J1428" s="50"/>
      <c r="K1428" s="33"/>
      <c r="L1428" s="33"/>
    </row>
    <row r="1429" spans="1:12" s="34" customFormat="1" ht="18" x14ac:dyDescent="0.25">
      <c r="A1429" s="42">
        <v>42012</v>
      </c>
      <c r="B1429" s="43">
        <v>1500001395</v>
      </c>
      <c r="C1429" s="44" t="s">
        <v>1127</v>
      </c>
      <c r="D1429" s="45" t="s">
        <v>289</v>
      </c>
      <c r="E1429" s="46">
        <v>2254</v>
      </c>
      <c r="F1429" s="47">
        <v>534600</v>
      </c>
      <c r="G1429" s="48">
        <v>42012</v>
      </c>
      <c r="H1429" s="49">
        <f>IF(F1429&gt;0,0,"")</f>
        <v>0</v>
      </c>
      <c r="I1429" s="50">
        <v>534600</v>
      </c>
      <c r="J1429" s="50" t="str">
        <f>IF(I1429&gt;0,"ATRASADO","")</f>
        <v>ATRASADO</v>
      </c>
      <c r="K1429" s="33"/>
      <c r="L1429" s="33"/>
    </row>
    <row r="1430" spans="1:12" s="34" customFormat="1" ht="18" x14ac:dyDescent="0.25">
      <c r="A1430" s="42">
        <v>42107</v>
      </c>
      <c r="B1430" s="43">
        <v>1500001399</v>
      </c>
      <c r="C1430" s="44" t="s">
        <v>1127</v>
      </c>
      <c r="D1430" s="45" t="s">
        <v>289</v>
      </c>
      <c r="E1430" s="46">
        <v>2254</v>
      </c>
      <c r="F1430" s="47">
        <v>534600</v>
      </c>
      <c r="G1430" s="48">
        <v>42107</v>
      </c>
      <c r="H1430" s="49">
        <f>IF(F1430&gt;0,0,"")</f>
        <v>0</v>
      </c>
      <c r="I1430" s="50">
        <v>534600</v>
      </c>
      <c r="J1430" s="50" t="str">
        <f>IF(I1430&gt;0,"ATRASADO","")</f>
        <v>ATRASADO</v>
      </c>
      <c r="K1430" s="33"/>
      <c r="L1430" s="33"/>
    </row>
    <row r="1431" spans="1:12" s="34" customFormat="1" ht="18" x14ac:dyDescent="0.25">
      <c r="A1431" s="42">
        <v>42517</v>
      </c>
      <c r="B1431" s="43">
        <v>1500001417</v>
      </c>
      <c r="C1431" s="44" t="s">
        <v>1127</v>
      </c>
      <c r="D1431" s="45" t="s">
        <v>289</v>
      </c>
      <c r="E1431" s="46">
        <v>2254</v>
      </c>
      <c r="F1431" s="47">
        <v>414030.5</v>
      </c>
      <c r="G1431" s="48">
        <v>42517</v>
      </c>
      <c r="H1431" s="49">
        <f>IF(F1431&gt;0,0,"")</f>
        <v>0</v>
      </c>
      <c r="I1431" s="50">
        <v>414030.5</v>
      </c>
      <c r="J1431" s="50" t="str">
        <f>IF(I1431&gt;0,"ATRASADO","")</f>
        <v>ATRASADO</v>
      </c>
      <c r="K1431" s="33"/>
      <c r="L1431" s="33"/>
    </row>
    <row r="1432" spans="1:12" s="34" customFormat="1" ht="18" x14ac:dyDescent="0.25">
      <c r="A1432" s="42">
        <v>46042</v>
      </c>
      <c r="B1432" s="43" t="s">
        <v>1128</v>
      </c>
      <c r="C1432" s="44" t="s">
        <v>1127</v>
      </c>
      <c r="D1432" s="45" t="s">
        <v>289</v>
      </c>
      <c r="E1432" s="46">
        <v>2254</v>
      </c>
      <c r="F1432" s="47">
        <v>1208000</v>
      </c>
      <c r="G1432" s="48">
        <v>46042</v>
      </c>
      <c r="H1432" s="49">
        <f>IF(F1432&gt;0,0,"")</f>
        <v>0</v>
      </c>
      <c r="I1432" s="50">
        <v>1208000</v>
      </c>
      <c r="J1432" s="50" t="str">
        <f>IF(I1432&gt;0,"ATRASADO","")</f>
        <v>ATRASADO</v>
      </c>
      <c r="K1432" s="33"/>
      <c r="L1432" s="33"/>
    </row>
    <row r="1433" spans="1:12" s="34" customFormat="1" ht="18" x14ac:dyDescent="0.25">
      <c r="A1433" s="42">
        <v>46113</v>
      </c>
      <c r="B1433" s="43" t="s">
        <v>1376</v>
      </c>
      <c r="C1433" s="44" t="s">
        <v>1127</v>
      </c>
      <c r="D1433" s="45" t="s">
        <v>289</v>
      </c>
      <c r="E1433" s="46">
        <v>2254</v>
      </c>
      <c r="F1433" s="47">
        <v>603999.98</v>
      </c>
      <c r="G1433" s="48">
        <v>46113</v>
      </c>
      <c r="H1433" s="49">
        <f>IF(F1433&gt;0,0,"")</f>
        <v>0</v>
      </c>
      <c r="I1433" s="50">
        <v>603999.98</v>
      </c>
      <c r="J1433" s="50" t="s">
        <v>25</v>
      </c>
      <c r="K1433" s="33"/>
      <c r="L1433" s="33"/>
    </row>
    <row r="1434" spans="1:12" s="34" customFormat="1" ht="18" x14ac:dyDescent="0.25">
      <c r="A1434" s="42"/>
      <c r="B1434" s="43"/>
      <c r="C1434" s="44"/>
      <c r="D1434" s="45"/>
      <c r="E1434" s="46"/>
      <c r="F1434" s="47"/>
      <c r="G1434" s="48"/>
      <c r="H1434" s="49"/>
      <c r="I1434" s="50"/>
      <c r="J1434" s="50"/>
      <c r="K1434" s="33"/>
      <c r="L1434" s="33"/>
    </row>
    <row r="1435" spans="1:12" s="34" customFormat="1" ht="18" x14ac:dyDescent="0.25">
      <c r="A1435" s="42">
        <v>40231</v>
      </c>
      <c r="B1435" s="43" t="s">
        <v>1044</v>
      </c>
      <c r="C1435" s="44" t="s">
        <v>1129</v>
      </c>
      <c r="D1435" s="45" t="s">
        <v>1130</v>
      </c>
      <c r="E1435" s="46">
        <v>2287</v>
      </c>
      <c r="F1435" s="47">
        <v>17928.900000000001</v>
      </c>
      <c r="G1435" s="48">
        <v>40231</v>
      </c>
      <c r="H1435" s="49">
        <f>IF(F1435&gt;0,0,"")</f>
        <v>0</v>
      </c>
      <c r="I1435" s="50">
        <v>17928.900000000001</v>
      </c>
      <c r="J1435" s="50" t="str">
        <f>IF(I1435&gt;0,"ATRASADO","")</f>
        <v>ATRASADO</v>
      </c>
      <c r="K1435" s="33"/>
      <c r="L1435" s="33"/>
    </row>
    <row r="1436" spans="1:12" s="34" customFormat="1" ht="18" x14ac:dyDescent="0.25">
      <c r="A1436" s="42">
        <v>40261</v>
      </c>
      <c r="B1436" s="43" t="s">
        <v>1045</v>
      </c>
      <c r="C1436" s="44" t="s">
        <v>1129</v>
      </c>
      <c r="D1436" s="45" t="s">
        <v>1130</v>
      </c>
      <c r="E1436" s="46">
        <v>2287</v>
      </c>
      <c r="F1436" s="47">
        <v>19849.900000000001</v>
      </c>
      <c r="G1436" s="48">
        <v>40261</v>
      </c>
      <c r="H1436" s="49">
        <f>IF(F1436&gt;0,0,"")</f>
        <v>0</v>
      </c>
      <c r="I1436" s="50">
        <v>19849.900000000001</v>
      </c>
      <c r="J1436" s="50" t="str">
        <f>IF(I1436&gt;0,"ATRASADO","")</f>
        <v>ATRASADO</v>
      </c>
      <c r="K1436" s="33"/>
      <c r="L1436" s="33"/>
    </row>
    <row r="1437" spans="1:12" s="34" customFormat="1" ht="18" x14ac:dyDescent="0.25">
      <c r="A1437" s="42">
        <v>40291</v>
      </c>
      <c r="B1437" s="43" t="s">
        <v>1046</v>
      </c>
      <c r="C1437" s="44" t="s">
        <v>1129</v>
      </c>
      <c r="D1437" s="45" t="s">
        <v>1130</v>
      </c>
      <c r="E1437" s="46">
        <v>2287</v>
      </c>
      <c r="F1437" s="47">
        <v>19209.599999999999</v>
      </c>
      <c r="G1437" s="48">
        <v>40291</v>
      </c>
      <c r="H1437" s="49">
        <f>IF(F1437&gt;0,0,"")</f>
        <v>0</v>
      </c>
      <c r="I1437" s="50">
        <v>19209.599999999999</v>
      </c>
      <c r="J1437" s="50" t="str">
        <f>IF(I1437&gt;0,"ATRASADO","")</f>
        <v>ATRASADO</v>
      </c>
      <c r="K1437" s="33"/>
      <c r="L1437" s="33"/>
    </row>
    <row r="1438" spans="1:12" s="34" customFormat="1" ht="18" x14ac:dyDescent="0.25">
      <c r="A1438" s="42">
        <v>40322</v>
      </c>
      <c r="B1438" s="43" t="s">
        <v>1131</v>
      </c>
      <c r="C1438" s="44" t="s">
        <v>1129</v>
      </c>
      <c r="D1438" s="45" t="s">
        <v>1130</v>
      </c>
      <c r="E1438" s="46">
        <v>2287</v>
      </c>
      <c r="F1438" s="47">
        <v>19849.919999999998</v>
      </c>
      <c r="G1438" s="48">
        <v>40322</v>
      </c>
      <c r="H1438" s="49">
        <f>IF(F1438&gt;0,0,"")</f>
        <v>0</v>
      </c>
      <c r="I1438" s="50">
        <v>19849.919999999998</v>
      </c>
      <c r="J1438" s="50" t="str">
        <f>IF(I1438&gt;0,"ATRASADO","")</f>
        <v>ATRASADO</v>
      </c>
      <c r="K1438" s="33"/>
      <c r="L1438" s="33"/>
    </row>
    <row r="1439" spans="1:12" s="34" customFormat="1" ht="18" x14ac:dyDescent="0.25">
      <c r="A1439" s="42">
        <v>40353</v>
      </c>
      <c r="B1439" s="43" t="s">
        <v>1132</v>
      </c>
      <c r="C1439" s="44" t="s">
        <v>1129</v>
      </c>
      <c r="D1439" s="45" t="s">
        <v>1130</v>
      </c>
      <c r="E1439" s="46">
        <v>2287</v>
      </c>
      <c r="F1439" s="47">
        <v>19209.599999999999</v>
      </c>
      <c r="G1439" s="48">
        <v>40353</v>
      </c>
      <c r="H1439" s="49">
        <f>IF(F1439&gt;0,0,"")</f>
        <v>0</v>
      </c>
      <c r="I1439" s="50">
        <v>19209.599999999999</v>
      </c>
      <c r="J1439" s="50" t="str">
        <f>IF(I1439&gt;0,"ATRASADO","")</f>
        <v>ATRASADO</v>
      </c>
      <c r="K1439" s="33"/>
      <c r="L1439" s="33"/>
    </row>
    <row r="1440" spans="1:12" s="34" customFormat="1" ht="18" x14ac:dyDescent="0.25">
      <c r="A1440" s="42"/>
      <c r="B1440" s="43"/>
      <c r="C1440" s="44"/>
      <c r="D1440" s="45"/>
      <c r="E1440" s="46"/>
      <c r="F1440" s="47"/>
      <c r="G1440" s="48"/>
      <c r="H1440" s="49"/>
      <c r="I1440" s="50"/>
      <c r="J1440" s="50"/>
      <c r="K1440" s="33"/>
      <c r="L1440" s="33"/>
    </row>
    <row r="1441" spans="1:12" s="34" customFormat="1" ht="18" x14ac:dyDescent="0.25">
      <c r="A1441" s="42">
        <v>40298</v>
      </c>
      <c r="B1441" s="43" t="s">
        <v>1133</v>
      </c>
      <c r="C1441" s="44" t="s">
        <v>1134</v>
      </c>
      <c r="D1441" s="45" t="s">
        <v>1100</v>
      </c>
      <c r="E1441" s="46">
        <v>2272</v>
      </c>
      <c r="F1441" s="47">
        <v>22457.599999999999</v>
      </c>
      <c r="G1441" s="48">
        <v>40298</v>
      </c>
      <c r="H1441" s="49">
        <f>IF(F1441&gt;0,0,"")</f>
        <v>0</v>
      </c>
      <c r="I1441" s="50">
        <v>22457.599999999999</v>
      </c>
      <c r="J1441" s="50" t="str">
        <f>IF(I1441&gt;0,"ATRASADO","")</f>
        <v>ATRASADO</v>
      </c>
      <c r="K1441" s="33"/>
      <c r="L1441" s="33"/>
    </row>
    <row r="1442" spans="1:12" s="34" customFormat="1" ht="18" x14ac:dyDescent="0.25">
      <c r="A1442" s="42">
        <v>40318</v>
      </c>
      <c r="B1442" s="43" t="s">
        <v>1135</v>
      </c>
      <c r="C1442" s="44" t="s">
        <v>1134</v>
      </c>
      <c r="D1442" s="45" t="s">
        <v>1100</v>
      </c>
      <c r="E1442" s="46">
        <v>2272</v>
      </c>
      <c r="F1442" s="47">
        <v>152656</v>
      </c>
      <c r="G1442" s="48">
        <v>40318</v>
      </c>
      <c r="H1442" s="49">
        <f>IF(F1442&gt;0,0,"")</f>
        <v>0</v>
      </c>
      <c r="I1442" s="50">
        <v>152656</v>
      </c>
      <c r="J1442" s="50" t="str">
        <f>IF(I1442&gt;0,"ATRASADO","")</f>
        <v>ATRASADO</v>
      </c>
      <c r="K1442" s="33"/>
      <c r="L1442" s="33"/>
    </row>
    <row r="1443" spans="1:12" s="34" customFormat="1" ht="18" x14ac:dyDescent="0.25">
      <c r="A1443" s="42"/>
      <c r="B1443" s="43"/>
      <c r="C1443" s="44"/>
      <c r="D1443" s="45"/>
      <c r="E1443" s="46"/>
      <c r="F1443" s="47"/>
      <c r="G1443" s="48"/>
      <c r="H1443" s="49"/>
      <c r="I1443" s="50"/>
      <c r="J1443" s="50"/>
      <c r="K1443" s="33"/>
      <c r="L1443" s="33"/>
    </row>
    <row r="1444" spans="1:12" s="34" customFormat="1" ht="18" x14ac:dyDescent="0.25">
      <c r="A1444" s="42">
        <v>45323</v>
      </c>
      <c r="B1444" s="43" t="s">
        <v>215</v>
      </c>
      <c r="C1444" s="44" t="s">
        <v>1136</v>
      </c>
      <c r="D1444" s="45" t="s">
        <v>656</v>
      </c>
      <c r="E1444" s="46">
        <v>2611</v>
      </c>
      <c r="F1444" s="47">
        <v>200600</v>
      </c>
      <c r="G1444" s="48">
        <v>45323</v>
      </c>
      <c r="H1444" s="49">
        <f>IF(F1444&gt;0,0,"")</f>
        <v>0</v>
      </c>
      <c r="I1444" s="50">
        <v>200600</v>
      </c>
      <c r="J1444" s="50" t="str">
        <f>IF(I1444&gt;0,"ATRASADO","")</f>
        <v>ATRASADO</v>
      </c>
      <c r="K1444" s="33"/>
      <c r="L1444" s="33"/>
    </row>
    <row r="1445" spans="1:12" s="34" customFormat="1" ht="18" x14ac:dyDescent="0.25">
      <c r="A1445" s="42"/>
      <c r="B1445" s="43"/>
      <c r="C1445" s="44"/>
      <c r="D1445" s="45"/>
      <c r="E1445" s="46"/>
      <c r="F1445" s="47"/>
      <c r="G1445" s="48"/>
      <c r="H1445" s="49"/>
      <c r="I1445" s="50"/>
      <c r="J1445" s="50"/>
      <c r="K1445" s="33"/>
      <c r="L1445" s="33"/>
    </row>
    <row r="1446" spans="1:12" s="34" customFormat="1" ht="18" x14ac:dyDescent="0.25">
      <c r="A1446" s="42">
        <v>40273</v>
      </c>
      <c r="B1446" s="43" t="s">
        <v>1137</v>
      </c>
      <c r="C1446" s="44" t="s">
        <v>1138</v>
      </c>
      <c r="D1446" s="45" t="s">
        <v>1139</v>
      </c>
      <c r="E1446" s="46">
        <v>2262</v>
      </c>
      <c r="F1446" s="47">
        <v>719347.47</v>
      </c>
      <c r="G1446" s="48">
        <v>40273</v>
      </c>
      <c r="H1446" s="49">
        <f>IF(F1446&gt;0,0,"")</f>
        <v>0</v>
      </c>
      <c r="I1446" s="50">
        <v>719347.47</v>
      </c>
      <c r="J1446" s="50" t="str">
        <f>IF(I1446&gt;0,"ATRASADO","")</f>
        <v>ATRASADO</v>
      </c>
      <c r="K1446" s="33"/>
      <c r="L1446" s="33"/>
    </row>
    <row r="1447" spans="1:12" s="34" customFormat="1" ht="18" x14ac:dyDescent="0.25">
      <c r="A1447" s="42">
        <v>40358</v>
      </c>
      <c r="B1447" s="43" t="s">
        <v>1140</v>
      </c>
      <c r="C1447" s="44" t="s">
        <v>1138</v>
      </c>
      <c r="D1447" s="45" t="s">
        <v>1139</v>
      </c>
      <c r="E1447" s="46">
        <v>2262</v>
      </c>
      <c r="F1447" s="47">
        <v>229093.72</v>
      </c>
      <c r="G1447" s="48">
        <v>40358</v>
      </c>
      <c r="H1447" s="49">
        <f>IF(F1447&gt;0,0,"")</f>
        <v>0</v>
      </c>
      <c r="I1447" s="50">
        <v>229093.72</v>
      </c>
      <c r="J1447" s="50" t="str">
        <f>IF(I1447&gt;0,"ATRASADO","")</f>
        <v>ATRASADO</v>
      </c>
      <c r="K1447" s="33"/>
      <c r="L1447" s="33"/>
    </row>
    <row r="1448" spans="1:12" s="34" customFormat="1" ht="18" x14ac:dyDescent="0.25">
      <c r="A1448" s="42"/>
      <c r="B1448" s="43"/>
      <c r="C1448" s="44"/>
      <c r="D1448" s="45"/>
      <c r="E1448" s="46"/>
      <c r="F1448" s="47"/>
      <c r="G1448" s="48"/>
      <c r="H1448" s="49"/>
      <c r="I1448" s="50"/>
      <c r="J1448" s="50"/>
      <c r="K1448" s="33"/>
      <c r="L1448" s="33"/>
    </row>
    <row r="1449" spans="1:12" s="34" customFormat="1" ht="18" x14ac:dyDescent="0.25">
      <c r="A1449" s="42">
        <v>46099</v>
      </c>
      <c r="B1449" s="43" t="s">
        <v>1141</v>
      </c>
      <c r="C1449" s="44" t="s">
        <v>1142</v>
      </c>
      <c r="D1449" s="45" t="s">
        <v>593</v>
      </c>
      <c r="E1449" s="46">
        <v>2263</v>
      </c>
      <c r="F1449" s="47">
        <v>3635</v>
      </c>
      <c r="G1449" s="48">
        <v>46099</v>
      </c>
      <c r="H1449" s="49">
        <v>0</v>
      </c>
      <c r="I1449" s="50">
        <v>3635</v>
      </c>
      <c r="J1449" s="50" t="s">
        <v>25</v>
      </c>
      <c r="K1449" s="33"/>
      <c r="L1449" s="33"/>
    </row>
    <row r="1450" spans="1:12" s="34" customFormat="1" ht="18" x14ac:dyDescent="0.25">
      <c r="A1450" s="42">
        <v>46133</v>
      </c>
      <c r="B1450" s="43" t="s">
        <v>1377</v>
      </c>
      <c r="C1450" s="44" t="s">
        <v>1142</v>
      </c>
      <c r="D1450" s="45" t="s">
        <v>593</v>
      </c>
      <c r="E1450" s="46">
        <v>2263</v>
      </c>
      <c r="F1450" s="47">
        <f>148694-129548</f>
        <v>19146</v>
      </c>
      <c r="G1450" s="48">
        <v>46133</v>
      </c>
      <c r="H1450" s="49">
        <v>0</v>
      </c>
      <c r="I1450" s="50">
        <v>19146</v>
      </c>
      <c r="J1450" s="50" t="s">
        <v>25</v>
      </c>
      <c r="K1450" s="33"/>
      <c r="L1450" s="33"/>
    </row>
    <row r="1451" spans="1:12" s="34" customFormat="1" ht="18" x14ac:dyDescent="0.25">
      <c r="A1451" s="42"/>
      <c r="B1451" s="43"/>
      <c r="C1451" s="44"/>
      <c r="D1451" s="45"/>
      <c r="E1451" s="46"/>
      <c r="F1451" s="47"/>
      <c r="G1451" s="48"/>
      <c r="H1451" s="49"/>
      <c r="I1451" s="50"/>
      <c r="J1451" s="50"/>
      <c r="K1451" s="33"/>
      <c r="L1451" s="33"/>
    </row>
    <row r="1452" spans="1:12" s="34" customFormat="1" ht="18" x14ac:dyDescent="0.25">
      <c r="A1452" s="42" t="s">
        <v>1143</v>
      </c>
      <c r="B1452" s="43" t="s">
        <v>1144</v>
      </c>
      <c r="C1452" s="44" t="s">
        <v>1145</v>
      </c>
      <c r="D1452" s="45" t="s">
        <v>96</v>
      </c>
      <c r="E1452" s="46">
        <v>2221</v>
      </c>
      <c r="F1452" s="47">
        <v>17700</v>
      </c>
      <c r="G1452" s="48" t="s">
        <v>1143</v>
      </c>
      <c r="H1452" s="49">
        <f>IF(F1452&gt;0,0,"")</f>
        <v>0</v>
      </c>
      <c r="I1452" s="50">
        <v>17700</v>
      </c>
      <c r="J1452" s="50" t="str">
        <f>IF(I1452&gt;0,"ATRASADO","")</f>
        <v>ATRASADO</v>
      </c>
      <c r="K1452" s="33"/>
      <c r="L1452" s="33"/>
    </row>
    <row r="1453" spans="1:12" s="34" customFormat="1" ht="18" x14ac:dyDescent="0.25">
      <c r="A1453" s="42"/>
      <c r="B1453" s="43"/>
      <c r="C1453" s="44"/>
      <c r="D1453" s="45"/>
      <c r="E1453" s="46"/>
      <c r="F1453" s="47"/>
      <c r="G1453" s="48"/>
      <c r="H1453" s="49"/>
      <c r="I1453" s="50"/>
      <c r="J1453" s="50"/>
      <c r="K1453" s="33"/>
      <c r="L1453" s="33"/>
    </row>
    <row r="1454" spans="1:12" s="34" customFormat="1" ht="18" x14ac:dyDescent="0.25">
      <c r="A1454" s="42">
        <v>45383</v>
      </c>
      <c r="B1454" s="43" t="s">
        <v>925</v>
      </c>
      <c r="C1454" s="44" t="s">
        <v>1146</v>
      </c>
      <c r="D1454" s="45" t="s">
        <v>96</v>
      </c>
      <c r="E1454" s="46">
        <v>2221</v>
      </c>
      <c r="F1454" s="47">
        <v>47200</v>
      </c>
      <c r="G1454" s="48">
        <v>45383</v>
      </c>
      <c r="H1454" s="49">
        <f t="shared" ref="H1454:H1459" si="95">IF(F1454&gt;0,0,"")</f>
        <v>0</v>
      </c>
      <c r="I1454" s="50">
        <v>47200</v>
      </c>
      <c r="J1454" s="50" t="str">
        <f t="shared" ref="J1454:J1459" si="96">IF(I1454&gt;0,"ATRASADO","")</f>
        <v>ATRASADO</v>
      </c>
      <c r="K1454" s="33"/>
      <c r="L1454" s="33"/>
    </row>
    <row r="1455" spans="1:12" s="34" customFormat="1" ht="18" x14ac:dyDescent="0.25">
      <c r="A1455" s="42">
        <v>45413</v>
      </c>
      <c r="B1455" s="43" t="s">
        <v>901</v>
      </c>
      <c r="C1455" s="44" t="s">
        <v>1146</v>
      </c>
      <c r="D1455" s="45" t="s">
        <v>96</v>
      </c>
      <c r="E1455" s="46">
        <v>2221</v>
      </c>
      <c r="F1455" s="47">
        <v>47200</v>
      </c>
      <c r="G1455" s="48">
        <v>45413</v>
      </c>
      <c r="H1455" s="49">
        <f t="shared" si="95"/>
        <v>0</v>
      </c>
      <c r="I1455" s="50">
        <v>47200</v>
      </c>
      <c r="J1455" s="50" t="str">
        <f t="shared" si="96"/>
        <v>ATRASADO</v>
      </c>
      <c r="K1455" s="33"/>
      <c r="L1455" s="33"/>
    </row>
    <row r="1456" spans="1:12" s="34" customFormat="1" ht="18" x14ac:dyDescent="0.25">
      <c r="A1456" s="42">
        <v>45505</v>
      </c>
      <c r="B1456" s="43" t="s">
        <v>903</v>
      </c>
      <c r="C1456" s="44" t="s">
        <v>1146</v>
      </c>
      <c r="D1456" s="45" t="s">
        <v>96</v>
      </c>
      <c r="E1456" s="46">
        <v>2221</v>
      </c>
      <c r="F1456" s="47">
        <v>47200</v>
      </c>
      <c r="G1456" s="48">
        <v>45505</v>
      </c>
      <c r="H1456" s="49">
        <f t="shared" si="95"/>
        <v>0</v>
      </c>
      <c r="I1456" s="50">
        <v>47200</v>
      </c>
      <c r="J1456" s="50" t="str">
        <f t="shared" si="96"/>
        <v>ATRASADO</v>
      </c>
      <c r="K1456" s="33"/>
      <c r="L1456" s="33"/>
    </row>
    <row r="1457" spans="1:12" s="34" customFormat="1" ht="18" x14ac:dyDescent="0.25">
      <c r="A1457" s="42">
        <v>45566</v>
      </c>
      <c r="B1457" s="43" t="s">
        <v>905</v>
      </c>
      <c r="C1457" s="44" t="s">
        <v>1146</v>
      </c>
      <c r="D1457" s="45" t="s">
        <v>96</v>
      </c>
      <c r="E1457" s="46">
        <v>2221</v>
      </c>
      <c r="F1457" s="47">
        <v>47200</v>
      </c>
      <c r="G1457" s="48">
        <v>45566</v>
      </c>
      <c r="H1457" s="49">
        <f t="shared" si="95"/>
        <v>0</v>
      </c>
      <c r="I1457" s="50">
        <v>47200</v>
      </c>
      <c r="J1457" s="50" t="str">
        <f t="shared" si="96"/>
        <v>ATRASADO</v>
      </c>
      <c r="K1457" s="33"/>
      <c r="L1457" s="33"/>
    </row>
    <row r="1458" spans="1:12" s="34" customFormat="1" ht="18" x14ac:dyDescent="0.25">
      <c r="A1458" s="42">
        <v>45566</v>
      </c>
      <c r="B1458" s="43" t="s">
        <v>134</v>
      </c>
      <c r="C1458" s="44" t="s">
        <v>1146</v>
      </c>
      <c r="D1458" s="45" t="s">
        <v>96</v>
      </c>
      <c r="E1458" s="46">
        <v>2221</v>
      </c>
      <c r="F1458" s="47">
        <v>47200</v>
      </c>
      <c r="G1458" s="48">
        <v>45566</v>
      </c>
      <c r="H1458" s="49">
        <f t="shared" si="95"/>
        <v>0</v>
      </c>
      <c r="I1458" s="50">
        <v>47200</v>
      </c>
      <c r="J1458" s="50" t="str">
        <f t="shared" si="96"/>
        <v>ATRASADO</v>
      </c>
      <c r="K1458" s="33"/>
      <c r="L1458" s="33"/>
    </row>
    <row r="1459" spans="1:12" s="34" customFormat="1" ht="18" x14ac:dyDescent="0.25">
      <c r="A1459" s="42">
        <v>45566</v>
      </c>
      <c r="B1459" s="43" t="s">
        <v>144</v>
      </c>
      <c r="C1459" s="44" t="s">
        <v>1146</v>
      </c>
      <c r="D1459" s="45" t="s">
        <v>96</v>
      </c>
      <c r="E1459" s="46">
        <v>2221</v>
      </c>
      <c r="F1459" s="47">
        <v>47200</v>
      </c>
      <c r="G1459" s="48">
        <v>45566</v>
      </c>
      <c r="H1459" s="49">
        <f t="shared" si="95"/>
        <v>0</v>
      </c>
      <c r="I1459" s="50">
        <v>47200</v>
      </c>
      <c r="J1459" s="50" t="str">
        <f t="shared" si="96"/>
        <v>ATRASADO</v>
      </c>
      <c r="K1459" s="33"/>
      <c r="L1459" s="33"/>
    </row>
    <row r="1460" spans="1:12" s="34" customFormat="1" ht="18" x14ac:dyDescent="0.25">
      <c r="A1460" s="42"/>
      <c r="B1460" s="43"/>
      <c r="C1460" s="44"/>
      <c r="D1460" s="45"/>
      <c r="E1460" s="46"/>
      <c r="F1460" s="47"/>
      <c r="G1460" s="48"/>
      <c r="H1460" s="49"/>
      <c r="I1460" s="50"/>
      <c r="J1460" s="50"/>
      <c r="K1460" s="33"/>
      <c r="L1460" s="33"/>
    </row>
    <row r="1461" spans="1:12" s="34" customFormat="1" ht="18" x14ac:dyDescent="0.25">
      <c r="A1461" s="42" t="s">
        <v>1147</v>
      </c>
      <c r="B1461" s="43" t="s">
        <v>88</v>
      </c>
      <c r="C1461" s="44" t="s">
        <v>1148</v>
      </c>
      <c r="D1461" s="45" t="s">
        <v>1149</v>
      </c>
      <c r="E1461" s="46">
        <v>2272</v>
      </c>
      <c r="F1461" s="47">
        <v>1484994.65</v>
      </c>
      <c r="G1461" s="48" t="s">
        <v>464</v>
      </c>
      <c r="H1461" s="49">
        <f>IF(F1461&gt;0,0,"")</f>
        <v>0</v>
      </c>
      <c r="I1461" s="50">
        <v>1484994.65</v>
      </c>
      <c r="J1461" s="50" t="str">
        <f>IF(I1461&gt;0,"ATRASADO","")</f>
        <v>ATRASADO</v>
      </c>
      <c r="K1461" s="33"/>
      <c r="L1461" s="33"/>
    </row>
    <row r="1462" spans="1:12" s="34" customFormat="1" ht="18" x14ac:dyDescent="0.25">
      <c r="A1462" s="42"/>
      <c r="B1462" s="43"/>
      <c r="C1462" s="44"/>
      <c r="D1462" s="45"/>
      <c r="E1462" s="46"/>
      <c r="F1462" s="47"/>
      <c r="G1462" s="48"/>
      <c r="H1462" s="49"/>
      <c r="I1462" s="50"/>
      <c r="J1462" s="50"/>
      <c r="K1462" s="33"/>
      <c r="L1462" s="33"/>
    </row>
    <row r="1463" spans="1:12" s="34" customFormat="1" ht="18" x14ac:dyDescent="0.25">
      <c r="A1463" s="42">
        <v>40792</v>
      </c>
      <c r="B1463" s="43" t="s">
        <v>1150</v>
      </c>
      <c r="C1463" s="44" t="s">
        <v>1151</v>
      </c>
      <c r="D1463" s="45" t="s">
        <v>1152</v>
      </c>
      <c r="E1463" s="46">
        <v>2254</v>
      </c>
      <c r="F1463" s="47">
        <v>335000</v>
      </c>
      <c r="G1463" s="48">
        <v>40792</v>
      </c>
      <c r="H1463" s="49">
        <f>IF(F1463&gt;0,0,"")</f>
        <v>0</v>
      </c>
      <c r="I1463" s="50">
        <v>335000</v>
      </c>
      <c r="J1463" s="50" t="str">
        <f>IF(I1463&gt;0,"ATRASADO","")</f>
        <v>ATRASADO</v>
      </c>
      <c r="K1463" s="33"/>
      <c r="L1463" s="33"/>
    </row>
    <row r="1464" spans="1:12" s="34" customFormat="1" ht="18" x14ac:dyDescent="0.25">
      <c r="A1464" s="42">
        <v>40792</v>
      </c>
      <c r="B1464" s="43" t="s">
        <v>1153</v>
      </c>
      <c r="C1464" s="44" t="s">
        <v>1151</v>
      </c>
      <c r="D1464" s="45" t="s">
        <v>1152</v>
      </c>
      <c r="E1464" s="46">
        <v>2254</v>
      </c>
      <c r="F1464" s="47">
        <v>335000</v>
      </c>
      <c r="G1464" s="48">
        <v>40792</v>
      </c>
      <c r="H1464" s="49">
        <f>IF(F1464&gt;0,0,"")</f>
        <v>0</v>
      </c>
      <c r="I1464" s="50">
        <v>335000</v>
      </c>
      <c r="J1464" s="50" t="str">
        <f>IF(I1464&gt;0,"ATRASADO","")</f>
        <v>ATRASADO</v>
      </c>
      <c r="K1464" s="33"/>
      <c r="L1464" s="33"/>
    </row>
    <row r="1465" spans="1:12" s="34" customFormat="1" ht="18" x14ac:dyDescent="0.25">
      <c r="A1465" s="42"/>
      <c r="B1465" s="43"/>
      <c r="C1465" s="44"/>
      <c r="D1465" s="45"/>
      <c r="E1465" s="46"/>
      <c r="F1465" s="47"/>
      <c r="G1465" s="48"/>
      <c r="H1465" s="49"/>
      <c r="I1465" s="50"/>
      <c r="J1465" s="50"/>
      <c r="K1465" s="33"/>
      <c r="L1465" s="33"/>
    </row>
    <row r="1466" spans="1:12" s="34" customFormat="1" ht="18" x14ac:dyDescent="0.25">
      <c r="A1466" s="42" t="s">
        <v>1154</v>
      </c>
      <c r="B1466" s="43" t="s">
        <v>1155</v>
      </c>
      <c r="C1466" s="44" t="s">
        <v>1156</v>
      </c>
      <c r="D1466" s="45" t="s">
        <v>1157</v>
      </c>
      <c r="E1466" s="46">
        <v>2611</v>
      </c>
      <c r="F1466" s="47">
        <v>353646</v>
      </c>
      <c r="G1466" s="48" t="s">
        <v>1158</v>
      </c>
      <c r="H1466" s="49">
        <f>IF(F1466&gt;0,0,"")</f>
        <v>0</v>
      </c>
      <c r="I1466" s="50">
        <v>353646</v>
      </c>
      <c r="J1466" s="50" t="str">
        <f>IF(I1466&gt;0,"ATRASADO","")</f>
        <v>ATRASADO</v>
      </c>
      <c r="K1466" s="33"/>
      <c r="L1466" s="33"/>
    </row>
    <row r="1467" spans="1:12" s="34" customFormat="1" ht="18" x14ac:dyDescent="0.25">
      <c r="A1467" s="42"/>
      <c r="B1467" s="43"/>
      <c r="C1467" s="44"/>
      <c r="D1467" s="45"/>
      <c r="E1467" s="46"/>
      <c r="F1467" s="47"/>
      <c r="G1467" s="48"/>
      <c r="H1467" s="49"/>
      <c r="I1467" s="50"/>
      <c r="J1467" s="50"/>
      <c r="K1467" s="33"/>
      <c r="L1467" s="33"/>
    </row>
    <row r="1468" spans="1:12" s="34" customFormat="1" ht="18" x14ac:dyDescent="0.25">
      <c r="A1468" s="42" t="s">
        <v>1159</v>
      </c>
      <c r="B1468" s="43" t="s">
        <v>1160</v>
      </c>
      <c r="C1468" s="44" t="s">
        <v>1161</v>
      </c>
      <c r="D1468" s="45" t="s">
        <v>656</v>
      </c>
      <c r="E1468" s="46">
        <v>2611</v>
      </c>
      <c r="F1468" s="47">
        <v>415832</v>
      </c>
      <c r="G1468" s="48" t="s">
        <v>1159</v>
      </c>
      <c r="H1468" s="49">
        <f>IF(F1468&gt;0,0,"")</f>
        <v>0</v>
      </c>
      <c r="I1468" s="50">
        <v>415832</v>
      </c>
      <c r="J1468" s="50" t="str">
        <f>IF(I1468&gt;0,"ATRASADO","")</f>
        <v>ATRASADO</v>
      </c>
      <c r="K1468" s="33"/>
      <c r="L1468" s="33"/>
    </row>
    <row r="1469" spans="1:12" s="34" customFormat="1" ht="18" x14ac:dyDescent="0.25">
      <c r="A1469" s="42">
        <v>45383</v>
      </c>
      <c r="B1469" s="43" t="s">
        <v>1162</v>
      </c>
      <c r="C1469" s="44" t="s">
        <v>1161</v>
      </c>
      <c r="D1469" s="45" t="s">
        <v>24</v>
      </c>
      <c r="E1469" s="46">
        <v>2286</v>
      </c>
      <c r="F1469" s="47">
        <v>1319999.92</v>
      </c>
      <c r="G1469" s="48">
        <v>45383</v>
      </c>
      <c r="H1469" s="49">
        <f>IF(F1469&gt;0,0,"")</f>
        <v>0</v>
      </c>
      <c r="I1469" s="50">
        <v>1319999.92</v>
      </c>
      <c r="J1469" s="50" t="str">
        <f>IF(I1469&gt;0,"ATRASADO","")</f>
        <v>ATRASADO</v>
      </c>
      <c r="K1469" s="33"/>
      <c r="L1469" s="33"/>
    </row>
    <row r="1470" spans="1:12" s="34" customFormat="1" ht="18" x14ac:dyDescent="0.25">
      <c r="A1470" s="42"/>
      <c r="B1470" s="43"/>
      <c r="C1470" s="44"/>
      <c r="D1470" s="45"/>
      <c r="E1470" s="46"/>
      <c r="F1470" s="47"/>
      <c r="G1470" s="48"/>
      <c r="H1470" s="49"/>
      <c r="I1470" s="50"/>
      <c r="J1470" s="50"/>
      <c r="K1470" s="33"/>
      <c r="L1470" s="33"/>
    </row>
    <row r="1471" spans="1:12" s="34" customFormat="1" ht="18" x14ac:dyDescent="0.25">
      <c r="A1471" s="42">
        <v>45383</v>
      </c>
      <c r="B1471" s="43" t="s">
        <v>88</v>
      </c>
      <c r="C1471" s="44" t="s">
        <v>1163</v>
      </c>
      <c r="D1471" s="45" t="s">
        <v>540</v>
      </c>
      <c r="E1471" s="46">
        <v>2396</v>
      </c>
      <c r="F1471" s="47">
        <v>39024.49</v>
      </c>
      <c r="G1471" s="48">
        <v>45383</v>
      </c>
      <c r="H1471" s="49">
        <f>IF(F1471&gt;0,0,"")</f>
        <v>0</v>
      </c>
      <c r="I1471" s="50">
        <v>39024.49</v>
      </c>
      <c r="J1471" s="50" t="str">
        <f>IF(I1471&gt;0,"ATRASADO","")</f>
        <v>ATRASADO</v>
      </c>
      <c r="K1471" s="33"/>
      <c r="L1471" s="33"/>
    </row>
    <row r="1472" spans="1:12" s="34" customFormat="1" ht="18" x14ac:dyDescent="0.25">
      <c r="A1472" s="42">
        <v>45386</v>
      </c>
      <c r="B1472" s="43" t="s">
        <v>85</v>
      </c>
      <c r="C1472" s="44" t="s">
        <v>1163</v>
      </c>
      <c r="D1472" s="45" t="s">
        <v>540</v>
      </c>
      <c r="E1472" s="46">
        <v>2396</v>
      </c>
      <c r="F1472" s="47">
        <v>196352</v>
      </c>
      <c r="G1472" s="48">
        <v>45415</v>
      </c>
      <c r="H1472" s="49">
        <f>IF(F1472&gt;0,0,"")</f>
        <v>0</v>
      </c>
      <c r="I1472" s="50">
        <v>196352</v>
      </c>
      <c r="J1472" s="50" t="str">
        <f>IF(I1472&gt;0,"ATRASADO","")</f>
        <v>ATRASADO</v>
      </c>
      <c r="K1472" s="33"/>
      <c r="L1472" s="33"/>
    </row>
    <row r="1473" spans="1:12" s="34" customFormat="1" ht="18" x14ac:dyDescent="0.25">
      <c r="A1473" s="42"/>
      <c r="B1473" s="43"/>
      <c r="C1473" s="44"/>
      <c r="D1473" s="45"/>
      <c r="E1473" s="46"/>
      <c r="F1473" s="47"/>
      <c r="G1473" s="48"/>
      <c r="H1473" s="49"/>
      <c r="I1473" s="50"/>
      <c r="J1473" s="50"/>
      <c r="K1473" s="33"/>
      <c r="L1473" s="33"/>
    </row>
    <row r="1474" spans="1:12" s="34" customFormat="1" ht="18" x14ac:dyDescent="0.25">
      <c r="A1474" s="42">
        <v>45536</v>
      </c>
      <c r="B1474" s="43" t="s">
        <v>129</v>
      </c>
      <c r="C1474" s="44" t="s">
        <v>1164</v>
      </c>
      <c r="D1474" s="45" t="s">
        <v>1165</v>
      </c>
      <c r="E1474" s="46">
        <v>2396</v>
      </c>
      <c r="F1474" s="47">
        <v>47473.760000000002</v>
      </c>
      <c r="G1474" s="48">
        <v>45536</v>
      </c>
      <c r="H1474" s="49">
        <f>IF(F1474&gt;0,0,"")</f>
        <v>0</v>
      </c>
      <c r="I1474" s="50">
        <v>47473.760000000002</v>
      </c>
      <c r="J1474" s="50" t="str">
        <f>IF(I1474&gt;0,"ATRASADO","")</f>
        <v>ATRASADO</v>
      </c>
      <c r="K1474" s="33"/>
      <c r="L1474" s="33"/>
    </row>
    <row r="1475" spans="1:12" s="34" customFormat="1" ht="18" x14ac:dyDescent="0.25">
      <c r="A1475" s="42"/>
      <c r="B1475" s="43"/>
      <c r="C1475" s="44"/>
      <c r="D1475" s="45"/>
      <c r="E1475" s="46"/>
      <c r="F1475" s="47"/>
      <c r="G1475" s="48"/>
      <c r="H1475" s="49"/>
      <c r="I1475" s="50"/>
      <c r="J1475" s="50"/>
      <c r="K1475" s="33"/>
      <c r="L1475" s="33"/>
    </row>
    <row r="1476" spans="1:12" s="34" customFormat="1" ht="18" x14ac:dyDescent="0.25">
      <c r="A1476" s="42">
        <v>45271</v>
      </c>
      <c r="B1476" s="43" t="s">
        <v>1028</v>
      </c>
      <c r="C1476" s="44" t="s">
        <v>1166</v>
      </c>
      <c r="D1476" s="45" t="s">
        <v>1167</v>
      </c>
      <c r="E1476" s="46">
        <v>2252</v>
      </c>
      <c r="F1476" s="47">
        <v>549939</v>
      </c>
      <c r="G1476" s="48">
        <v>45271</v>
      </c>
      <c r="H1476" s="49">
        <f>IF(F1476&gt;0,0,"")</f>
        <v>0</v>
      </c>
      <c r="I1476" s="50">
        <v>549939</v>
      </c>
      <c r="J1476" s="50" t="str">
        <f>IF(I1476&gt;0,"ATRASADO","")</f>
        <v>ATRASADO</v>
      </c>
      <c r="K1476" s="33"/>
      <c r="L1476" s="33"/>
    </row>
    <row r="1477" spans="1:12" s="34" customFormat="1" ht="18" x14ac:dyDescent="0.25">
      <c r="A1477" s="42">
        <v>45323</v>
      </c>
      <c r="B1477" s="43" t="s">
        <v>551</v>
      </c>
      <c r="C1477" s="44" t="s">
        <v>1166</v>
      </c>
      <c r="D1477" s="45" t="s">
        <v>1167</v>
      </c>
      <c r="E1477" s="46">
        <v>2252</v>
      </c>
      <c r="F1477" s="47">
        <v>549939</v>
      </c>
      <c r="G1477" s="48">
        <v>45323</v>
      </c>
      <c r="H1477" s="49">
        <f>IF(F1477&gt;0,0,"")</f>
        <v>0</v>
      </c>
      <c r="I1477" s="50">
        <v>549939</v>
      </c>
      <c r="J1477" s="50" t="str">
        <f>IF(I1477&gt;0,"ATRASADO","")</f>
        <v>ATRASADO</v>
      </c>
      <c r="K1477" s="33"/>
      <c r="L1477" s="33"/>
    </row>
    <row r="1478" spans="1:12" s="34" customFormat="1" ht="18" x14ac:dyDescent="0.25">
      <c r="A1478" s="42">
        <v>45334</v>
      </c>
      <c r="B1478" s="43" t="s">
        <v>1029</v>
      </c>
      <c r="C1478" s="44" t="s">
        <v>1166</v>
      </c>
      <c r="D1478" s="45" t="s">
        <v>1167</v>
      </c>
      <c r="E1478" s="46">
        <v>2252</v>
      </c>
      <c r="F1478" s="47">
        <v>549939</v>
      </c>
      <c r="G1478" s="48" t="s">
        <v>657</v>
      </c>
      <c r="H1478" s="49">
        <f>IF(F1478&gt;0,0,"")</f>
        <v>0</v>
      </c>
      <c r="I1478" s="50">
        <v>549939</v>
      </c>
      <c r="J1478" s="50" t="str">
        <f>IF(I1478&gt;0,"ATRASADO","")</f>
        <v>ATRASADO</v>
      </c>
      <c r="K1478" s="33"/>
      <c r="L1478" s="33"/>
    </row>
    <row r="1479" spans="1:12" s="34" customFormat="1" ht="18" x14ac:dyDescent="0.25">
      <c r="A1479" s="42"/>
      <c r="B1479" s="43"/>
      <c r="C1479" s="44"/>
      <c r="D1479" s="45"/>
      <c r="E1479" s="46"/>
      <c r="F1479" s="47"/>
      <c r="G1479" s="48"/>
      <c r="H1479" s="49"/>
      <c r="I1479" s="50"/>
      <c r="J1479" s="50"/>
      <c r="K1479" s="33"/>
      <c r="L1479" s="33"/>
    </row>
    <row r="1480" spans="1:12" s="34" customFormat="1" ht="18" x14ac:dyDescent="0.25">
      <c r="A1480" s="42">
        <v>44208</v>
      </c>
      <c r="B1480" s="43" t="s">
        <v>129</v>
      </c>
      <c r="C1480" s="44" t="s">
        <v>1168</v>
      </c>
      <c r="D1480" s="45" t="s">
        <v>988</v>
      </c>
      <c r="E1480" s="46">
        <v>2341</v>
      </c>
      <c r="F1480" s="47">
        <v>77400</v>
      </c>
      <c r="G1480" s="48">
        <v>44208</v>
      </c>
      <c r="H1480" s="49">
        <f>IF(F1480&gt;0,0,"")</f>
        <v>0</v>
      </c>
      <c r="I1480" s="50">
        <v>77400</v>
      </c>
      <c r="J1480" s="50" t="str">
        <f>IF(I1480&gt;0,"ATRASADO","")</f>
        <v>ATRASADO</v>
      </c>
      <c r="K1480" s="33"/>
      <c r="L1480" s="33"/>
    </row>
    <row r="1481" spans="1:12" s="34" customFormat="1" ht="18" x14ac:dyDescent="0.25">
      <c r="A1481" s="42"/>
      <c r="B1481" s="43"/>
      <c r="C1481" s="44"/>
      <c r="D1481" s="45"/>
      <c r="E1481" s="46"/>
      <c r="F1481" s="47"/>
      <c r="G1481" s="48"/>
      <c r="H1481" s="49"/>
      <c r="I1481" s="50"/>
      <c r="J1481" s="50"/>
      <c r="K1481" s="33"/>
      <c r="L1481" s="33"/>
    </row>
    <row r="1482" spans="1:12" s="34" customFormat="1" ht="18" x14ac:dyDescent="0.25">
      <c r="A1482" s="42">
        <v>40233</v>
      </c>
      <c r="B1482" s="43" t="s">
        <v>1169</v>
      </c>
      <c r="C1482" s="44" t="s">
        <v>1170</v>
      </c>
      <c r="D1482" s="45" t="s">
        <v>1157</v>
      </c>
      <c r="E1482" s="46">
        <v>2611</v>
      </c>
      <c r="F1482" s="47">
        <v>61998.98</v>
      </c>
      <c r="G1482" s="48">
        <v>40233</v>
      </c>
      <c r="H1482" s="49">
        <f>IF(F1482&gt;0,0,"")</f>
        <v>0</v>
      </c>
      <c r="I1482" s="50">
        <v>61998.98</v>
      </c>
      <c r="J1482" s="50" t="str">
        <f>IF(I1482&gt;0,"ATRASADO","")</f>
        <v>ATRASADO</v>
      </c>
      <c r="K1482" s="33"/>
      <c r="L1482" s="33"/>
    </row>
    <row r="1483" spans="1:12" s="34" customFormat="1" ht="18" x14ac:dyDescent="0.25">
      <c r="A1483" s="42"/>
      <c r="B1483" s="43"/>
      <c r="C1483" s="44"/>
      <c r="D1483" s="45"/>
      <c r="E1483" s="46"/>
      <c r="F1483" s="47"/>
      <c r="G1483" s="48"/>
      <c r="H1483" s="49"/>
      <c r="I1483" s="50"/>
      <c r="J1483" s="50"/>
      <c r="K1483" s="33"/>
      <c r="L1483" s="33"/>
    </row>
    <row r="1484" spans="1:12" s="34" customFormat="1" ht="18" x14ac:dyDescent="0.25">
      <c r="A1484" s="42">
        <v>42117</v>
      </c>
      <c r="B1484" s="43">
        <v>1500000158</v>
      </c>
      <c r="C1484" s="44" t="s">
        <v>1171</v>
      </c>
      <c r="D1484" s="45" t="s">
        <v>626</v>
      </c>
      <c r="E1484" s="46">
        <v>2286</v>
      </c>
      <c r="F1484" s="47">
        <v>41536</v>
      </c>
      <c r="G1484" s="48">
        <v>42117</v>
      </c>
      <c r="H1484" s="49">
        <f>IF(F1484&gt;0,0,"")</f>
        <v>0</v>
      </c>
      <c r="I1484" s="50">
        <v>41536</v>
      </c>
      <c r="J1484" s="50" t="str">
        <f>IF(I1484&gt;0,"ATRASADO","")</f>
        <v>ATRASADO</v>
      </c>
      <c r="K1484" s="33"/>
      <c r="L1484" s="33"/>
    </row>
    <row r="1485" spans="1:12" s="34" customFormat="1" ht="18" x14ac:dyDescent="0.25">
      <c r="A1485" s="42"/>
      <c r="B1485" s="43"/>
      <c r="C1485" s="44"/>
      <c r="D1485" s="45"/>
      <c r="E1485" s="46"/>
      <c r="F1485" s="47"/>
      <c r="G1485" s="48"/>
      <c r="H1485" s="49"/>
      <c r="I1485" s="50"/>
      <c r="J1485" s="50"/>
      <c r="K1485" s="33"/>
      <c r="L1485" s="33"/>
    </row>
    <row r="1486" spans="1:12" s="34" customFormat="1" ht="18" x14ac:dyDescent="0.25">
      <c r="A1486" s="42" t="s">
        <v>928</v>
      </c>
      <c r="B1486" s="43" t="s">
        <v>1172</v>
      </c>
      <c r="C1486" s="44" t="s">
        <v>1173</v>
      </c>
      <c r="D1486" s="45" t="s">
        <v>96</v>
      </c>
      <c r="E1486" s="46">
        <v>2221</v>
      </c>
      <c r="F1486" s="47">
        <v>47200</v>
      </c>
      <c r="G1486" s="48" t="s">
        <v>928</v>
      </c>
      <c r="H1486" s="49">
        <f t="shared" ref="H1486:H1492" si="97">IF(F1486&gt;0,0,"")</f>
        <v>0</v>
      </c>
      <c r="I1486" s="50">
        <v>47200</v>
      </c>
      <c r="J1486" s="50" t="str">
        <f t="shared" ref="J1486:J1492" si="98">IF(I1486&gt;0,"ATRASADO","")</f>
        <v>ATRASADO</v>
      </c>
      <c r="K1486" s="33"/>
      <c r="L1486" s="33"/>
    </row>
    <row r="1487" spans="1:12" s="34" customFormat="1" ht="18" x14ac:dyDescent="0.25">
      <c r="A1487" s="42">
        <v>45383</v>
      </c>
      <c r="B1487" s="43" t="s">
        <v>1174</v>
      </c>
      <c r="C1487" s="44" t="s">
        <v>1173</v>
      </c>
      <c r="D1487" s="45" t="s">
        <v>96</v>
      </c>
      <c r="E1487" s="46">
        <v>2221</v>
      </c>
      <c r="F1487" s="47">
        <v>47200</v>
      </c>
      <c r="G1487" s="48">
        <v>45383</v>
      </c>
      <c r="H1487" s="49">
        <f t="shared" si="97"/>
        <v>0</v>
      </c>
      <c r="I1487" s="50">
        <v>47200</v>
      </c>
      <c r="J1487" s="50" t="str">
        <f t="shared" si="98"/>
        <v>ATRASADO</v>
      </c>
      <c r="K1487" s="33"/>
      <c r="L1487" s="33"/>
    </row>
    <row r="1488" spans="1:12" s="34" customFormat="1" ht="18" x14ac:dyDescent="0.25">
      <c r="A1488" s="42">
        <v>45383</v>
      </c>
      <c r="B1488" s="43" t="s">
        <v>1175</v>
      </c>
      <c r="C1488" s="44" t="s">
        <v>1173</v>
      </c>
      <c r="D1488" s="45" t="s">
        <v>96</v>
      </c>
      <c r="E1488" s="46">
        <v>2221</v>
      </c>
      <c r="F1488" s="47">
        <v>47200</v>
      </c>
      <c r="G1488" s="48">
        <v>45383</v>
      </c>
      <c r="H1488" s="49">
        <f t="shared" si="97"/>
        <v>0</v>
      </c>
      <c r="I1488" s="50">
        <v>47200</v>
      </c>
      <c r="J1488" s="50" t="str">
        <f t="shared" si="98"/>
        <v>ATRASADO</v>
      </c>
      <c r="K1488" s="33"/>
      <c r="L1488" s="33"/>
    </row>
    <row r="1489" spans="1:12" s="34" customFormat="1" ht="18" x14ac:dyDescent="0.25">
      <c r="A1489" s="42">
        <v>45505</v>
      </c>
      <c r="B1489" s="43" t="s">
        <v>1176</v>
      </c>
      <c r="C1489" s="44" t="s">
        <v>1173</v>
      </c>
      <c r="D1489" s="45" t="s">
        <v>96</v>
      </c>
      <c r="E1489" s="46">
        <v>2221</v>
      </c>
      <c r="F1489" s="47">
        <v>47200</v>
      </c>
      <c r="G1489" s="48">
        <v>45505</v>
      </c>
      <c r="H1489" s="49">
        <f t="shared" si="97"/>
        <v>0</v>
      </c>
      <c r="I1489" s="50">
        <v>47200</v>
      </c>
      <c r="J1489" s="50" t="str">
        <f t="shared" si="98"/>
        <v>ATRASADO</v>
      </c>
      <c r="K1489" s="33"/>
      <c r="L1489" s="33"/>
    </row>
    <row r="1490" spans="1:12" s="34" customFormat="1" ht="18" x14ac:dyDescent="0.25">
      <c r="A1490" s="42">
        <v>45536</v>
      </c>
      <c r="B1490" s="43" t="s">
        <v>1177</v>
      </c>
      <c r="C1490" s="44" t="s">
        <v>1173</v>
      </c>
      <c r="D1490" s="45" t="s">
        <v>96</v>
      </c>
      <c r="E1490" s="46">
        <v>2221</v>
      </c>
      <c r="F1490" s="47">
        <v>47200</v>
      </c>
      <c r="G1490" s="48">
        <v>45536</v>
      </c>
      <c r="H1490" s="49">
        <f t="shared" si="97"/>
        <v>0</v>
      </c>
      <c r="I1490" s="50">
        <v>47200</v>
      </c>
      <c r="J1490" s="50" t="str">
        <f t="shared" si="98"/>
        <v>ATRASADO</v>
      </c>
      <c r="K1490" s="33"/>
      <c r="L1490" s="33"/>
    </row>
    <row r="1491" spans="1:12" s="34" customFormat="1" ht="18" x14ac:dyDescent="0.25">
      <c r="A1491" s="42">
        <v>45627</v>
      </c>
      <c r="B1491" s="43" t="s">
        <v>1178</v>
      </c>
      <c r="C1491" s="44" t="s">
        <v>1173</v>
      </c>
      <c r="D1491" s="45" t="s">
        <v>96</v>
      </c>
      <c r="E1491" s="46">
        <v>2221</v>
      </c>
      <c r="F1491" s="47">
        <v>47200</v>
      </c>
      <c r="G1491" s="48">
        <v>45627</v>
      </c>
      <c r="H1491" s="49">
        <f t="shared" si="97"/>
        <v>0</v>
      </c>
      <c r="I1491" s="50">
        <v>47200</v>
      </c>
      <c r="J1491" s="50" t="str">
        <f t="shared" si="98"/>
        <v>ATRASADO</v>
      </c>
      <c r="K1491" s="33"/>
      <c r="L1491" s="33"/>
    </row>
    <row r="1492" spans="1:12" s="34" customFormat="1" ht="18" x14ac:dyDescent="0.25">
      <c r="A1492" s="42">
        <v>45630</v>
      </c>
      <c r="B1492" s="43" t="s">
        <v>1179</v>
      </c>
      <c r="C1492" s="44" t="s">
        <v>1173</v>
      </c>
      <c r="D1492" s="45" t="s">
        <v>96</v>
      </c>
      <c r="E1492" s="46">
        <v>2221</v>
      </c>
      <c r="F1492" s="47">
        <v>47200</v>
      </c>
      <c r="G1492" s="48">
        <v>45630</v>
      </c>
      <c r="H1492" s="49">
        <f t="shared" si="97"/>
        <v>0</v>
      </c>
      <c r="I1492" s="50">
        <v>47200</v>
      </c>
      <c r="J1492" s="50" t="str">
        <f t="shared" si="98"/>
        <v>ATRASADO</v>
      </c>
      <c r="K1492" s="33"/>
      <c r="L1492" s="33"/>
    </row>
    <row r="1493" spans="1:12" s="34" customFormat="1" ht="18" x14ac:dyDescent="0.25">
      <c r="A1493" s="42"/>
      <c r="B1493" s="43"/>
      <c r="C1493" s="44"/>
      <c r="D1493" s="45"/>
      <c r="E1493" s="46"/>
      <c r="F1493" s="47"/>
      <c r="G1493" s="48"/>
      <c r="H1493" s="49"/>
      <c r="I1493" s="50"/>
      <c r="J1493" s="50"/>
      <c r="K1493" s="33"/>
      <c r="L1493" s="33"/>
    </row>
    <row r="1494" spans="1:12" s="34" customFormat="1" ht="18" x14ac:dyDescent="0.25">
      <c r="A1494" s="42">
        <v>45201</v>
      </c>
      <c r="B1494" s="43" t="s">
        <v>1053</v>
      </c>
      <c r="C1494" s="44" t="s">
        <v>1180</v>
      </c>
      <c r="D1494" s="45" t="s">
        <v>21</v>
      </c>
      <c r="E1494" s="46">
        <v>2311</v>
      </c>
      <c r="F1494" s="47">
        <v>375003.01</v>
      </c>
      <c r="G1494" s="48">
        <v>45201</v>
      </c>
      <c r="H1494" s="49">
        <f>IF(F1494&gt;0,0,"")</f>
        <v>0</v>
      </c>
      <c r="I1494" s="50">
        <v>375003.01</v>
      </c>
      <c r="J1494" s="50" t="str">
        <f>IF(I1494&gt;0,"ATRASADO","")</f>
        <v>ATRASADO</v>
      </c>
      <c r="K1494" s="33"/>
      <c r="L1494" s="33"/>
    </row>
    <row r="1495" spans="1:12" s="34" customFormat="1" ht="18" x14ac:dyDescent="0.25">
      <c r="A1495" s="42"/>
      <c r="B1495" s="43"/>
      <c r="C1495" s="44"/>
      <c r="D1495" s="45"/>
      <c r="E1495" s="46"/>
      <c r="F1495" s="47"/>
      <c r="G1495" s="48"/>
      <c r="H1495" s="49"/>
      <c r="I1495" s="50"/>
      <c r="J1495" s="50"/>
      <c r="K1495" s="33"/>
      <c r="L1495" s="33"/>
    </row>
    <row r="1496" spans="1:12" s="34" customFormat="1" ht="18" x14ac:dyDescent="0.25">
      <c r="A1496" s="42">
        <v>41374</v>
      </c>
      <c r="B1496" s="43">
        <v>1500000002</v>
      </c>
      <c r="C1496" s="44" t="s">
        <v>1181</v>
      </c>
      <c r="D1496" s="45" t="s">
        <v>1182</v>
      </c>
      <c r="E1496" s="46">
        <v>2311</v>
      </c>
      <c r="F1496" s="47">
        <v>251207.79</v>
      </c>
      <c r="G1496" s="48">
        <v>41374</v>
      </c>
      <c r="H1496" s="49">
        <f>IF(F1496&gt;0,0,"")</f>
        <v>0</v>
      </c>
      <c r="I1496" s="50">
        <v>251207.79</v>
      </c>
      <c r="J1496" s="50" t="str">
        <f>IF(I1496&gt;0,"ATRASADO","")</f>
        <v>ATRASADO</v>
      </c>
      <c r="K1496" s="33"/>
      <c r="L1496" s="33"/>
    </row>
    <row r="1497" spans="1:12" s="34" customFormat="1" ht="18" x14ac:dyDescent="0.25">
      <c r="A1497" s="42"/>
      <c r="B1497" s="43"/>
      <c r="C1497" s="44"/>
      <c r="D1497" s="45"/>
      <c r="E1497" s="46"/>
      <c r="F1497" s="47"/>
      <c r="G1497" s="48"/>
      <c r="H1497" s="49"/>
      <c r="I1497" s="50"/>
      <c r="J1497" s="50"/>
      <c r="K1497" s="33"/>
      <c r="L1497" s="33"/>
    </row>
    <row r="1498" spans="1:12" s="34" customFormat="1" ht="18" x14ac:dyDescent="0.25">
      <c r="A1498" s="42">
        <v>46141</v>
      </c>
      <c r="B1498" s="43" t="s">
        <v>1284</v>
      </c>
      <c r="C1498" s="44" t="s">
        <v>1378</v>
      </c>
      <c r="D1498" s="45" t="s">
        <v>540</v>
      </c>
      <c r="E1498" s="46">
        <v>2396</v>
      </c>
      <c r="F1498" s="47">
        <v>282019.65999999997</v>
      </c>
      <c r="G1498" s="48">
        <v>46141</v>
      </c>
      <c r="H1498" s="49">
        <v>0</v>
      </c>
      <c r="I1498" s="47">
        <v>282019.65999999997</v>
      </c>
      <c r="J1498" s="50" t="s">
        <v>25</v>
      </c>
      <c r="K1498" s="33"/>
      <c r="L1498" s="33"/>
    </row>
    <row r="1499" spans="1:12" s="34" customFormat="1" ht="18" x14ac:dyDescent="0.25">
      <c r="A1499" s="42"/>
      <c r="B1499" s="43"/>
      <c r="C1499" s="44"/>
      <c r="D1499" s="45"/>
      <c r="E1499" s="46"/>
      <c r="F1499" s="47"/>
      <c r="G1499" s="48"/>
      <c r="H1499" s="49"/>
      <c r="I1499" s="50"/>
      <c r="J1499" s="50"/>
      <c r="K1499" s="33"/>
      <c r="L1499" s="33"/>
    </row>
    <row r="1500" spans="1:12" s="34" customFormat="1" ht="18" x14ac:dyDescent="0.25">
      <c r="A1500" s="42">
        <v>46128</v>
      </c>
      <c r="B1500" s="43" t="s">
        <v>1379</v>
      </c>
      <c r="C1500" s="44" t="s">
        <v>1380</v>
      </c>
      <c r="D1500" s="45" t="s">
        <v>1345</v>
      </c>
      <c r="E1500" s="46">
        <v>2392</v>
      </c>
      <c r="F1500" s="47">
        <v>71838.399999999994</v>
      </c>
      <c r="G1500" s="48">
        <v>46128</v>
      </c>
      <c r="H1500" s="49">
        <v>0</v>
      </c>
      <c r="I1500" s="50">
        <v>71838.399999999994</v>
      </c>
      <c r="J1500" s="50" t="s">
        <v>25</v>
      </c>
      <c r="K1500" s="33"/>
      <c r="L1500" s="33"/>
    </row>
    <row r="1501" spans="1:12" s="34" customFormat="1" ht="18" x14ac:dyDescent="0.25">
      <c r="A1501" s="42"/>
      <c r="B1501" s="43"/>
      <c r="C1501" s="44"/>
      <c r="D1501" s="45"/>
      <c r="E1501" s="46"/>
      <c r="F1501" s="47"/>
      <c r="G1501" s="48"/>
      <c r="H1501" s="49"/>
      <c r="I1501" s="50"/>
      <c r="J1501" s="50"/>
      <c r="K1501" s="33"/>
      <c r="L1501" s="33"/>
    </row>
    <row r="1502" spans="1:12" s="34" customFormat="1" ht="18" x14ac:dyDescent="0.25">
      <c r="A1502" s="42">
        <v>41676</v>
      </c>
      <c r="B1502" s="43">
        <v>1500000001</v>
      </c>
      <c r="C1502" s="44" t="s">
        <v>1183</v>
      </c>
      <c r="D1502" s="45" t="s">
        <v>1184</v>
      </c>
      <c r="E1502" s="46">
        <v>2311</v>
      </c>
      <c r="F1502" s="47">
        <v>1291584</v>
      </c>
      <c r="G1502" s="48">
        <v>41676</v>
      </c>
      <c r="H1502" s="49">
        <f>IF(F1502&gt;0,0,"")</f>
        <v>0</v>
      </c>
      <c r="I1502" s="50">
        <v>1291584</v>
      </c>
      <c r="J1502" s="50" t="str">
        <f>IF(I1502&gt;0,"ATRASADO","")</f>
        <v>ATRASADO</v>
      </c>
      <c r="K1502" s="33"/>
      <c r="L1502" s="33"/>
    </row>
    <row r="1503" spans="1:12" s="34" customFormat="1" ht="18" x14ac:dyDescent="0.25">
      <c r="A1503" s="42"/>
      <c r="B1503" s="43"/>
      <c r="C1503" s="44"/>
      <c r="D1503" s="45"/>
      <c r="E1503" s="46"/>
      <c r="F1503" s="47"/>
      <c r="G1503" s="48"/>
      <c r="H1503" s="49"/>
      <c r="I1503" s="50"/>
      <c r="J1503" s="50"/>
      <c r="K1503" s="33"/>
      <c r="L1503" s="33"/>
    </row>
    <row r="1504" spans="1:12" s="34" customFormat="1" ht="18" x14ac:dyDescent="0.25">
      <c r="A1504" s="42">
        <v>46105</v>
      </c>
      <c r="B1504" s="43" t="s">
        <v>1185</v>
      </c>
      <c r="C1504" s="44" t="s">
        <v>1186</v>
      </c>
      <c r="D1504" s="45" t="s">
        <v>180</v>
      </c>
      <c r="E1504" s="46">
        <v>2332</v>
      </c>
      <c r="F1504" s="47">
        <v>1132.8</v>
      </c>
      <c r="G1504" s="48">
        <v>46105</v>
      </c>
      <c r="H1504" s="49">
        <v>0</v>
      </c>
      <c r="I1504" s="50">
        <v>1132.8</v>
      </c>
      <c r="J1504" s="50" t="s">
        <v>25</v>
      </c>
      <c r="K1504" s="33"/>
      <c r="L1504" s="33"/>
    </row>
    <row r="1505" spans="1:12" s="34" customFormat="1" ht="18" x14ac:dyDescent="0.25">
      <c r="A1505" s="42"/>
      <c r="B1505" s="43"/>
      <c r="C1505" s="44"/>
      <c r="D1505" s="45"/>
      <c r="E1505" s="46"/>
      <c r="F1505" s="47"/>
      <c r="G1505" s="48"/>
      <c r="H1505" s="49"/>
      <c r="I1505" s="50"/>
      <c r="J1505" s="50"/>
      <c r="K1505" s="33"/>
      <c r="L1505" s="33"/>
    </row>
    <row r="1506" spans="1:12" s="34" customFormat="1" ht="18" x14ac:dyDescent="0.25">
      <c r="A1506" s="42">
        <v>41390</v>
      </c>
      <c r="B1506" s="43">
        <v>1502065894</v>
      </c>
      <c r="C1506" s="44" t="s">
        <v>1187</v>
      </c>
      <c r="D1506" s="45" t="s">
        <v>1188</v>
      </c>
      <c r="E1506" s="46">
        <v>2253</v>
      </c>
      <c r="F1506" s="47">
        <v>9797.69</v>
      </c>
      <c r="G1506" s="48">
        <v>41390</v>
      </c>
      <c r="H1506" s="49">
        <f>IF(F1506&gt;0,0,"")</f>
        <v>0</v>
      </c>
      <c r="I1506" s="50">
        <v>9797.69</v>
      </c>
      <c r="J1506" s="50" t="str">
        <f>IF(I1506&gt;0,"ATRASADO","")</f>
        <v>ATRASADO</v>
      </c>
      <c r="K1506" s="33"/>
      <c r="L1506" s="33"/>
    </row>
    <row r="1507" spans="1:12" s="34" customFormat="1" ht="18" x14ac:dyDescent="0.25">
      <c r="A1507" s="42">
        <v>41390</v>
      </c>
      <c r="B1507" s="43">
        <v>1502065895</v>
      </c>
      <c r="C1507" s="44" t="s">
        <v>1187</v>
      </c>
      <c r="D1507" s="45" t="s">
        <v>1188</v>
      </c>
      <c r="E1507" s="46">
        <v>2253</v>
      </c>
      <c r="F1507" s="47">
        <v>10089</v>
      </c>
      <c r="G1507" s="48">
        <v>41390</v>
      </c>
      <c r="H1507" s="49">
        <f>IF(F1507&gt;0,0,"")</f>
        <v>0</v>
      </c>
      <c r="I1507" s="50">
        <v>10089</v>
      </c>
      <c r="J1507" s="50" t="str">
        <f>IF(I1507&gt;0,"ATRASADO","")</f>
        <v>ATRASADO</v>
      </c>
      <c r="K1507" s="33"/>
      <c r="L1507" s="33"/>
    </row>
    <row r="1508" spans="1:12" s="34" customFormat="1" ht="18" x14ac:dyDescent="0.25">
      <c r="A1508" s="42">
        <v>41390</v>
      </c>
      <c r="B1508" s="43">
        <v>1502065896</v>
      </c>
      <c r="C1508" s="44" t="s">
        <v>1187</v>
      </c>
      <c r="D1508" s="45" t="s">
        <v>1188</v>
      </c>
      <c r="E1508" s="46">
        <v>2253</v>
      </c>
      <c r="F1508" s="47">
        <v>10325</v>
      </c>
      <c r="G1508" s="48">
        <v>41390</v>
      </c>
      <c r="H1508" s="49">
        <f>IF(F1508&gt;0,0,"")</f>
        <v>0</v>
      </c>
      <c r="I1508" s="50">
        <v>10325</v>
      </c>
      <c r="J1508" s="50" t="str">
        <f>IF(I1508&gt;0,"ATRASADO","")</f>
        <v>ATRASADO</v>
      </c>
      <c r="K1508" s="33"/>
      <c r="L1508" s="33"/>
    </row>
    <row r="1509" spans="1:12" s="34" customFormat="1" ht="18" x14ac:dyDescent="0.25">
      <c r="A1509" s="42">
        <v>41390</v>
      </c>
      <c r="B1509" s="43">
        <v>1502065897</v>
      </c>
      <c r="C1509" s="44" t="s">
        <v>1187</v>
      </c>
      <c r="D1509" s="45" t="s">
        <v>1188</v>
      </c>
      <c r="E1509" s="46">
        <v>2253</v>
      </c>
      <c r="F1509" s="47">
        <v>9571</v>
      </c>
      <c r="G1509" s="48">
        <v>41390</v>
      </c>
      <c r="H1509" s="49">
        <f>IF(F1509&gt;0,0,"")</f>
        <v>0</v>
      </c>
      <c r="I1509" s="50">
        <v>9571</v>
      </c>
      <c r="J1509" s="50" t="str">
        <f>IF(I1509&gt;0,"ATRASADO","")</f>
        <v>ATRASADO</v>
      </c>
      <c r="K1509" s="33"/>
      <c r="L1509" s="33"/>
    </row>
    <row r="1510" spans="1:12" s="34" customFormat="1" ht="18" x14ac:dyDescent="0.25">
      <c r="A1510" s="42"/>
      <c r="B1510" s="43"/>
      <c r="C1510" s="44"/>
      <c r="D1510" s="45"/>
      <c r="E1510" s="46"/>
      <c r="F1510" s="47"/>
      <c r="G1510" s="48"/>
      <c r="H1510" s="49"/>
      <c r="I1510" s="50"/>
      <c r="J1510" s="50"/>
      <c r="K1510" s="33"/>
      <c r="L1510" s="33"/>
    </row>
    <row r="1511" spans="1:12" s="34" customFormat="1" ht="18" x14ac:dyDescent="0.25">
      <c r="A1511" s="42" t="s">
        <v>64</v>
      </c>
      <c r="B1511" s="43" t="s">
        <v>140</v>
      </c>
      <c r="C1511" s="44" t="s">
        <v>1189</v>
      </c>
      <c r="D1511" s="45" t="s">
        <v>24</v>
      </c>
      <c r="E1511" s="46">
        <v>2286</v>
      </c>
      <c r="F1511" s="47">
        <v>225900.38</v>
      </c>
      <c r="G1511" s="48" t="s">
        <v>64</v>
      </c>
      <c r="H1511" s="49">
        <f>IF(F1511&gt;0,0,"")</f>
        <v>0</v>
      </c>
      <c r="I1511" s="50">
        <v>225900.38</v>
      </c>
      <c r="J1511" s="50" t="str">
        <f>IF(I1511&gt;0,"ATRASADO","")</f>
        <v>ATRASADO</v>
      </c>
      <c r="K1511" s="33"/>
      <c r="L1511" s="33"/>
    </row>
    <row r="1512" spans="1:12" s="34" customFormat="1" ht="18" x14ac:dyDescent="0.25">
      <c r="A1512" s="42">
        <v>45301</v>
      </c>
      <c r="B1512" s="43" t="s">
        <v>1190</v>
      </c>
      <c r="C1512" s="44" t="s">
        <v>1189</v>
      </c>
      <c r="D1512" s="45" t="s">
        <v>24</v>
      </c>
      <c r="E1512" s="46">
        <v>2286</v>
      </c>
      <c r="F1512" s="47">
        <v>65997.399999999994</v>
      </c>
      <c r="G1512" s="48">
        <v>45301</v>
      </c>
      <c r="H1512" s="49">
        <f>IF(F1512&gt;0,0,"")</f>
        <v>0</v>
      </c>
      <c r="I1512" s="50">
        <v>65997.399999999994</v>
      </c>
      <c r="J1512" s="50" t="str">
        <f>IF(I1512&gt;0,"ATRASADO","")</f>
        <v>ATRASADO</v>
      </c>
      <c r="K1512" s="33"/>
      <c r="L1512" s="33"/>
    </row>
    <row r="1513" spans="1:12" s="34" customFormat="1" ht="18" x14ac:dyDescent="0.25">
      <c r="A1513" s="42">
        <v>46093</v>
      </c>
      <c r="B1513" s="43" t="s">
        <v>1191</v>
      </c>
      <c r="C1513" s="44" t="s">
        <v>1192</v>
      </c>
      <c r="D1513" s="45" t="s">
        <v>1193</v>
      </c>
      <c r="E1513" s="46">
        <v>2272</v>
      </c>
      <c r="F1513" s="47">
        <v>785408</v>
      </c>
      <c r="G1513" s="48">
        <v>46093</v>
      </c>
      <c r="H1513" s="49">
        <v>0</v>
      </c>
      <c r="I1513" s="50">
        <v>785408</v>
      </c>
      <c r="J1513" s="50" t="s">
        <v>25</v>
      </c>
      <c r="K1513" s="33"/>
      <c r="L1513" s="33"/>
    </row>
    <row r="1514" spans="1:12" s="34" customFormat="1" ht="18" x14ac:dyDescent="0.25">
      <c r="A1514" s="42"/>
      <c r="B1514" s="43"/>
      <c r="C1514" s="44"/>
      <c r="D1514" s="45"/>
      <c r="E1514" s="46"/>
      <c r="F1514" s="47"/>
      <c r="G1514" s="48"/>
      <c r="H1514" s="49"/>
      <c r="I1514" s="50"/>
      <c r="J1514" s="50"/>
      <c r="K1514" s="33"/>
      <c r="L1514" s="33"/>
    </row>
    <row r="1515" spans="1:12" s="34" customFormat="1" ht="18" x14ac:dyDescent="0.25">
      <c r="A1515" s="59">
        <v>45261</v>
      </c>
      <c r="B1515" s="43" t="s">
        <v>694</v>
      </c>
      <c r="C1515" s="44" t="s">
        <v>1194</v>
      </c>
      <c r="D1515" s="60" t="s">
        <v>1195</v>
      </c>
      <c r="E1515" s="46">
        <v>2311</v>
      </c>
      <c r="F1515" s="47">
        <v>1119632</v>
      </c>
      <c r="G1515" s="48">
        <v>45261</v>
      </c>
      <c r="H1515" s="49">
        <f>IF(F1515&gt;0,0,"")</f>
        <v>0</v>
      </c>
      <c r="I1515" s="50">
        <v>1119632</v>
      </c>
      <c r="J1515" s="50" t="str">
        <f>IF(I1515&gt;0,"ATRASADO","")</f>
        <v>ATRASADO</v>
      </c>
      <c r="K1515" s="33"/>
      <c r="L1515" s="33"/>
    </row>
    <row r="1516" spans="1:12" s="34" customFormat="1" ht="18" x14ac:dyDescent="0.25">
      <c r="A1516" s="42"/>
      <c r="B1516" s="43"/>
      <c r="C1516" s="44"/>
      <c r="D1516" s="45"/>
      <c r="E1516" s="46"/>
      <c r="F1516" s="47"/>
      <c r="G1516" s="48"/>
      <c r="H1516" s="49"/>
      <c r="I1516" s="50"/>
      <c r="J1516" s="50"/>
      <c r="K1516" s="33"/>
      <c r="L1516" s="33"/>
    </row>
    <row r="1517" spans="1:12" s="34" customFormat="1" ht="18" x14ac:dyDescent="0.25">
      <c r="A1517" s="42">
        <v>45261</v>
      </c>
      <c r="B1517" s="43" t="s">
        <v>196</v>
      </c>
      <c r="C1517" s="44" t="s">
        <v>1196</v>
      </c>
      <c r="D1517" s="45" t="s">
        <v>1197</v>
      </c>
      <c r="E1517" s="46">
        <v>2322</v>
      </c>
      <c r="F1517" s="47">
        <v>121068</v>
      </c>
      <c r="G1517" s="48">
        <v>45261</v>
      </c>
      <c r="H1517" s="49">
        <f>IF(F1517&gt;0,0,"")</f>
        <v>0</v>
      </c>
      <c r="I1517" s="50">
        <v>121068</v>
      </c>
      <c r="J1517" s="50" t="str">
        <f>IF(I1517&gt;0,"ATRASADO","")</f>
        <v>ATRASADO</v>
      </c>
      <c r="K1517" s="33"/>
      <c r="L1517" s="33"/>
    </row>
    <row r="1518" spans="1:12" s="34" customFormat="1" ht="18" x14ac:dyDescent="0.25">
      <c r="A1518" s="42"/>
      <c r="B1518" s="43"/>
      <c r="C1518" s="44"/>
      <c r="D1518" s="45"/>
      <c r="E1518" s="46"/>
      <c r="F1518" s="47"/>
      <c r="G1518" s="48"/>
      <c r="H1518" s="49"/>
      <c r="I1518" s="50"/>
      <c r="J1518" s="50"/>
      <c r="K1518" s="33"/>
      <c r="L1518" s="33"/>
    </row>
    <row r="1519" spans="1:12" s="34" customFormat="1" ht="18" x14ac:dyDescent="0.25">
      <c r="A1519" s="42">
        <v>40088</v>
      </c>
      <c r="B1519" s="43" t="s">
        <v>1198</v>
      </c>
      <c r="C1519" s="44" t="s">
        <v>1199</v>
      </c>
      <c r="D1519" s="45" t="s">
        <v>96</v>
      </c>
      <c r="E1519" s="46">
        <v>2221</v>
      </c>
      <c r="F1519" s="47">
        <v>30000</v>
      </c>
      <c r="G1519" s="48">
        <v>40088</v>
      </c>
      <c r="H1519" s="49">
        <f t="shared" ref="H1519:H1529" si="99">IF(F1519&gt;0,0,"")</f>
        <v>0</v>
      </c>
      <c r="I1519" s="50">
        <v>30000</v>
      </c>
      <c r="J1519" s="50" t="str">
        <f t="shared" ref="J1519:J1529" si="100">IF(I1519&gt;0,"ATRASADO","")</f>
        <v>ATRASADO</v>
      </c>
      <c r="K1519" s="33"/>
      <c r="L1519" s="33"/>
    </row>
    <row r="1520" spans="1:12" s="34" customFormat="1" ht="18" x14ac:dyDescent="0.25">
      <c r="A1520" s="42">
        <v>40088</v>
      </c>
      <c r="B1520" s="43" t="s">
        <v>1200</v>
      </c>
      <c r="C1520" s="44" t="s">
        <v>1199</v>
      </c>
      <c r="D1520" s="45" t="s">
        <v>96</v>
      </c>
      <c r="E1520" s="46">
        <v>2221</v>
      </c>
      <c r="F1520" s="47">
        <v>30000</v>
      </c>
      <c r="G1520" s="48">
        <v>40088</v>
      </c>
      <c r="H1520" s="49">
        <f t="shared" si="99"/>
        <v>0</v>
      </c>
      <c r="I1520" s="50">
        <v>30000</v>
      </c>
      <c r="J1520" s="50" t="str">
        <f t="shared" si="100"/>
        <v>ATRASADO</v>
      </c>
      <c r="K1520" s="33"/>
      <c r="L1520" s="33"/>
    </row>
    <row r="1521" spans="1:12" s="34" customFormat="1" ht="18" x14ac:dyDescent="0.25">
      <c r="A1521" s="42">
        <v>40121</v>
      </c>
      <c r="B1521" s="43" t="s">
        <v>1201</v>
      </c>
      <c r="C1521" s="44" t="s">
        <v>1199</v>
      </c>
      <c r="D1521" s="45" t="s">
        <v>96</v>
      </c>
      <c r="E1521" s="46">
        <v>2221</v>
      </c>
      <c r="F1521" s="47">
        <v>30000</v>
      </c>
      <c r="G1521" s="48">
        <v>40121</v>
      </c>
      <c r="H1521" s="49">
        <f t="shared" si="99"/>
        <v>0</v>
      </c>
      <c r="I1521" s="50">
        <v>30000</v>
      </c>
      <c r="J1521" s="50" t="str">
        <f t="shared" si="100"/>
        <v>ATRASADO</v>
      </c>
      <c r="K1521" s="33"/>
      <c r="L1521" s="33"/>
    </row>
    <row r="1522" spans="1:12" s="34" customFormat="1" ht="18" x14ac:dyDescent="0.25">
      <c r="A1522" s="42">
        <v>40134</v>
      </c>
      <c r="B1522" s="43" t="s">
        <v>1202</v>
      </c>
      <c r="C1522" s="44" t="s">
        <v>1199</v>
      </c>
      <c r="D1522" s="45" t="s">
        <v>96</v>
      </c>
      <c r="E1522" s="46">
        <v>2221</v>
      </c>
      <c r="F1522" s="47">
        <v>30000</v>
      </c>
      <c r="G1522" s="48">
        <v>40134</v>
      </c>
      <c r="H1522" s="49">
        <f t="shared" si="99"/>
        <v>0</v>
      </c>
      <c r="I1522" s="50">
        <v>30000</v>
      </c>
      <c r="J1522" s="50" t="str">
        <f t="shared" si="100"/>
        <v>ATRASADO</v>
      </c>
      <c r="K1522" s="33"/>
      <c r="L1522" s="33"/>
    </row>
    <row r="1523" spans="1:12" s="34" customFormat="1" ht="18" x14ac:dyDescent="0.25">
      <c r="A1523" s="42">
        <v>40193</v>
      </c>
      <c r="B1523" s="43" t="s">
        <v>1203</v>
      </c>
      <c r="C1523" s="44" t="s">
        <v>1199</v>
      </c>
      <c r="D1523" s="45" t="s">
        <v>96</v>
      </c>
      <c r="E1523" s="46">
        <v>2221</v>
      </c>
      <c r="F1523" s="47">
        <v>30000</v>
      </c>
      <c r="G1523" s="48">
        <v>40193</v>
      </c>
      <c r="H1523" s="49">
        <f t="shared" si="99"/>
        <v>0</v>
      </c>
      <c r="I1523" s="50">
        <v>30000</v>
      </c>
      <c r="J1523" s="50" t="str">
        <f t="shared" si="100"/>
        <v>ATRASADO</v>
      </c>
      <c r="K1523" s="33"/>
      <c r="L1523" s="33"/>
    </row>
    <row r="1524" spans="1:12" s="34" customFormat="1" ht="18" x14ac:dyDescent="0.25">
      <c r="A1524" s="42">
        <v>40214</v>
      </c>
      <c r="B1524" s="43" t="s">
        <v>1204</v>
      </c>
      <c r="C1524" s="44" t="s">
        <v>1199</v>
      </c>
      <c r="D1524" s="45" t="s">
        <v>96</v>
      </c>
      <c r="E1524" s="46">
        <v>2221</v>
      </c>
      <c r="F1524" s="47">
        <v>30000</v>
      </c>
      <c r="G1524" s="48">
        <v>40214</v>
      </c>
      <c r="H1524" s="49">
        <f t="shared" si="99"/>
        <v>0</v>
      </c>
      <c r="I1524" s="50">
        <v>30000</v>
      </c>
      <c r="J1524" s="50" t="str">
        <f t="shared" si="100"/>
        <v>ATRASADO</v>
      </c>
      <c r="K1524" s="33"/>
      <c r="L1524" s="33"/>
    </row>
    <row r="1525" spans="1:12" s="34" customFormat="1" ht="18" x14ac:dyDescent="0.25">
      <c r="A1525" s="42">
        <v>40241</v>
      </c>
      <c r="B1525" s="43" t="s">
        <v>1205</v>
      </c>
      <c r="C1525" s="44" t="s">
        <v>1199</v>
      </c>
      <c r="D1525" s="45" t="s">
        <v>96</v>
      </c>
      <c r="E1525" s="46">
        <v>2221</v>
      </c>
      <c r="F1525" s="47">
        <v>30000</v>
      </c>
      <c r="G1525" s="48">
        <v>40241</v>
      </c>
      <c r="H1525" s="49">
        <f t="shared" si="99"/>
        <v>0</v>
      </c>
      <c r="I1525" s="50">
        <v>30000</v>
      </c>
      <c r="J1525" s="50" t="str">
        <f t="shared" si="100"/>
        <v>ATRASADO</v>
      </c>
      <c r="K1525" s="33"/>
      <c r="L1525" s="33"/>
    </row>
    <row r="1526" spans="1:12" s="34" customFormat="1" ht="18" x14ac:dyDescent="0.25">
      <c r="A1526" s="42">
        <v>40277</v>
      </c>
      <c r="B1526" s="43" t="s">
        <v>1206</v>
      </c>
      <c r="C1526" s="44" t="s">
        <v>1199</v>
      </c>
      <c r="D1526" s="45" t="s">
        <v>96</v>
      </c>
      <c r="E1526" s="46">
        <v>2221</v>
      </c>
      <c r="F1526" s="47">
        <v>30000</v>
      </c>
      <c r="G1526" s="48">
        <v>40277</v>
      </c>
      <c r="H1526" s="49">
        <f t="shared" si="99"/>
        <v>0</v>
      </c>
      <c r="I1526" s="50">
        <v>30000</v>
      </c>
      <c r="J1526" s="50" t="str">
        <f t="shared" si="100"/>
        <v>ATRASADO</v>
      </c>
      <c r="K1526" s="33"/>
      <c r="L1526" s="33"/>
    </row>
    <row r="1527" spans="1:12" s="34" customFormat="1" ht="18" x14ac:dyDescent="0.25">
      <c r="A1527" s="42">
        <v>40323</v>
      </c>
      <c r="B1527" s="43" t="s">
        <v>1207</v>
      </c>
      <c r="C1527" s="44" t="s">
        <v>1199</v>
      </c>
      <c r="D1527" s="45" t="s">
        <v>96</v>
      </c>
      <c r="E1527" s="46">
        <v>2221</v>
      </c>
      <c r="F1527" s="47">
        <v>30000</v>
      </c>
      <c r="G1527" s="48">
        <v>40323</v>
      </c>
      <c r="H1527" s="49">
        <f t="shared" si="99"/>
        <v>0</v>
      </c>
      <c r="I1527" s="50">
        <v>30000</v>
      </c>
      <c r="J1527" s="50" t="str">
        <f t="shared" si="100"/>
        <v>ATRASADO</v>
      </c>
      <c r="K1527" s="33"/>
      <c r="L1527" s="33"/>
    </row>
    <row r="1528" spans="1:12" s="34" customFormat="1" ht="18" x14ac:dyDescent="0.25">
      <c r="A1528" s="42">
        <v>40351</v>
      </c>
      <c r="B1528" s="43" t="s">
        <v>1208</v>
      </c>
      <c r="C1528" s="44" t="s">
        <v>1199</v>
      </c>
      <c r="D1528" s="45" t="s">
        <v>96</v>
      </c>
      <c r="E1528" s="46">
        <v>2221</v>
      </c>
      <c r="F1528" s="47">
        <v>30000</v>
      </c>
      <c r="G1528" s="48">
        <v>40351</v>
      </c>
      <c r="H1528" s="49">
        <f t="shared" si="99"/>
        <v>0</v>
      </c>
      <c r="I1528" s="50">
        <v>30000</v>
      </c>
      <c r="J1528" s="50" t="str">
        <f t="shared" si="100"/>
        <v>ATRASADO</v>
      </c>
      <c r="K1528" s="33"/>
      <c r="L1528" s="33"/>
    </row>
    <row r="1529" spans="1:12" s="34" customFormat="1" ht="18" x14ac:dyDescent="0.25">
      <c r="A1529" s="42">
        <v>40394</v>
      </c>
      <c r="B1529" s="43" t="s">
        <v>1209</v>
      </c>
      <c r="C1529" s="44" t="s">
        <v>1199</v>
      </c>
      <c r="D1529" s="45" t="s">
        <v>96</v>
      </c>
      <c r="E1529" s="46">
        <v>2221</v>
      </c>
      <c r="F1529" s="47">
        <v>30000</v>
      </c>
      <c r="G1529" s="48">
        <v>40394</v>
      </c>
      <c r="H1529" s="49">
        <f t="shared" si="99"/>
        <v>0</v>
      </c>
      <c r="I1529" s="50">
        <v>30000</v>
      </c>
      <c r="J1529" s="50" t="str">
        <f t="shared" si="100"/>
        <v>ATRASADO</v>
      </c>
      <c r="K1529" s="33"/>
      <c r="L1529" s="33"/>
    </row>
    <row r="1530" spans="1:12" s="34" customFormat="1" ht="18" x14ac:dyDescent="0.25">
      <c r="A1530" s="42"/>
      <c r="B1530" s="43"/>
      <c r="C1530" s="44"/>
      <c r="D1530" s="45"/>
      <c r="E1530" s="46"/>
      <c r="F1530" s="47"/>
      <c r="G1530" s="48"/>
      <c r="H1530" s="49"/>
      <c r="I1530" s="50"/>
      <c r="J1530" s="50"/>
      <c r="K1530" s="33"/>
      <c r="L1530" s="33"/>
    </row>
    <row r="1531" spans="1:12" s="34" customFormat="1" ht="18" x14ac:dyDescent="0.25">
      <c r="A1531" s="42">
        <v>45444</v>
      </c>
      <c r="B1531" s="43" t="s">
        <v>70</v>
      </c>
      <c r="C1531" s="44" t="s">
        <v>1210</v>
      </c>
      <c r="D1531" s="45" t="s">
        <v>62</v>
      </c>
      <c r="E1531" s="46">
        <v>2332</v>
      </c>
      <c r="F1531" s="47">
        <v>233050</v>
      </c>
      <c r="G1531" s="48">
        <v>45444</v>
      </c>
      <c r="H1531" s="49">
        <f>IF(F1531&gt;0,0,"")</f>
        <v>0</v>
      </c>
      <c r="I1531" s="50">
        <v>233050</v>
      </c>
      <c r="J1531" s="50" t="str">
        <f>IF(I1531&gt;0,"ATRASADO","")</f>
        <v>ATRASADO</v>
      </c>
      <c r="K1531" s="33"/>
      <c r="L1531" s="33"/>
    </row>
    <row r="1532" spans="1:12" s="34" customFormat="1" ht="18" x14ac:dyDescent="0.25">
      <c r="A1532" s="42"/>
      <c r="B1532" s="43"/>
      <c r="C1532" s="44"/>
      <c r="D1532" s="45"/>
      <c r="E1532" s="46"/>
      <c r="F1532" s="47"/>
      <c r="G1532" s="48"/>
      <c r="H1532" s="49"/>
      <c r="I1532" s="50"/>
      <c r="J1532" s="50"/>
      <c r="K1532" s="33"/>
      <c r="L1532" s="33"/>
    </row>
    <row r="1533" spans="1:12" s="34" customFormat="1" ht="18" x14ac:dyDescent="0.25">
      <c r="A1533" s="42">
        <v>45536</v>
      </c>
      <c r="B1533" s="43" t="s">
        <v>687</v>
      </c>
      <c r="C1533" s="44" t="s">
        <v>1211</v>
      </c>
      <c r="D1533" s="45" t="s">
        <v>927</v>
      </c>
      <c r="E1533" s="46">
        <v>2242</v>
      </c>
      <c r="F1533" s="47">
        <v>3333258</v>
      </c>
      <c r="G1533" s="48">
        <v>45536</v>
      </c>
      <c r="H1533" s="49">
        <f t="shared" ref="H1533:H1543" si="101">IF(F1533&gt;0,0,"")</f>
        <v>0</v>
      </c>
      <c r="I1533" s="50">
        <v>3333258</v>
      </c>
      <c r="J1533" s="50" t="str">
        <f t="shared" ref="J1533:J1543" si="102">IF(I1533&gt;0,"ATRASADO","")</f>
        <v>ATRASADO</v>
      </c>
      <c r="K1533" s="33"/>
      <c r="L1533" s="33"/>
    </row>
    <row r="1534" spans="1:12" s="34" customFormat="1" ht="18" x14ac:dyDescent="0.25">
      <c r="A1534" s="42">
        <v>45566</v>
      </c>
      <c r="B1534" s="43" t="s">
        <v>689</v>
      </c>
      <c r="C1534" s="44" t="s">
        <v>1211</v>
      </c>
      <c r="D1534" s="45" t="s">
        <v>927</v>
      </c>
      <c r="E1534" s="46">
        <v>2242</v>
      </c>
      <c r="F1534" s="47">
        <v>1777737.6</v>
      </c>
      <c r="G1534" s="48">
        <v>45566</v>
      </c>
      <c r="H1534" s="49">
        <f t="shared" si="101"/>
        <v>0</v>
      </c>
      <c r="I1534" s="50">
        <v>1777737.6</v>
      </c>
      <c r="J1534" s="50" t="str">
        <f t="shared" si="102"/>
        <v>ATRASADO</v>
      </c>
      <c r="K1534" s="33"/>
      <c r="L1534" s="33"/>
    </row>
    <row r="1535" spans="1:12" s="34" customFormat="1" ht="18" x14ac:dyDescent="0.25">
      <c r="A1535" s="42">
        <v>45597</v>
      </c>
      <c r="B1535" s="43" t="s">
        <v>1212</v>
      </c>
      <c r="C1535" s="44" t="s">
        <v>1211</v>
      </c>
      <c r="D1535" s="45" t="s">
        <v>927</v>
      </c>
      <c r="E1535" s="46">
        <v>2242</v>
      </c>
      <c r="F1535" s="47">
        <v>1444411.8</v>
      </c>
      <c r="G1535" s="48">
        <v>45597</v>
      </c>
      <c r="H1535" s="49">
        <f t="shared" si="101"/>
        <v>0</v>
      </c>
      <c r="I1535" s="50">
        <v>1444411.8</v>
      </c>
      <c r="J1535" s="50" t="str">
        <f t="shared" si="102"/>
        <v>ATRASADO</v>
      </c>
      <c r="K1535" s="33"/>
      <c r="L1535" s="33"/>
    </row>
    <row r="1536" spans="1:12" s="34" customFormat="1" ht="18" x14ac:dyDescent="0.25">
      <c r="A1536" s="42">
        <v>45627</v>
      </c>
      <c r="B1536" s="43" t="s">
        <v>1213</v>
      </c>
      <c r="C1536" s="44" t="s">
        <v>1211</v>
      </c>
      <c r="D1536" s="45" t="s">
        <v>927</v>
      </c>
      <c r="E1536" s="46">
        <v>2242</v>
      </c>
      <c r="F1536" s="47">
        <v>3333258</v>
      </c>
      <c r="G1536" s="48">
        <v>45627</v>
      </c>
      <c r="H1536" s="49">
        <f t="shared" si="101"/>
        <v>0</v>
      </c>
      <c r="I1536" s="50">
        <v>3333258</v>
      </c>
      <c r="J1536" s="50" t="str">
        <f t="shared" si="102"/>
        <v>ATRASADO</v>
      </c>
      <c r="K1536" s="33"/>
      <c r="L1536" s="33"/>
    </row>
    <row r="1537" spans="1:12" s="34" customFormat="1" ht="18" x14ac:dyDescent="0.25">
      <c r="A1537" s="42">
        <v>45627</v>
      </c>
      <c r="B1537" s="43" t="s">
        <v>275</v>
      </c>
      <c r="C1537" s="44" t="s">
        <v>1211</v>
      </c>
      <c r="D1537" s="45" t="s">
        <v>927</v>
      </c>
      <c r="E1537" s="46">
        <v>2242</v>
      </c>
      <c r="F1537" s="47">
        <v>3333258</v>
      </c>
      <c r="G1537" s="48">
        <v>45627</v>
      </c>
      <c r="H1537" s="49">
        <f t="shared" si="101"/>
        <v>0</v>
      </c>
      <c r="I1537" s="50">
        <v>3333258</v>
      </c>
      <c r="J1537" s="50" t="str">
        <f t="shared" si="102"/>
        <v>ATRASADO</v>
      </c>
      <c r="K1537" s="33"/>
      <c r="L1537" s="33"/>
    </row>
    <row r="1538" spans="1:12" s="34" customFormat="1" ht="18" x14ac:dyDescent="0.25">
      <c r="A1538" s="42" t="s">
        <v>152</v>
      </c>
      <c r="B1538" s="43" t="s">
        <v>232</v>
      </c>
      <c r="C1538" s="44" t="s">
        <v>1211</v>
      </c>
      <c r="D1538" s="45" t="s">
        <v>233</v>
      </c>
      <c r="E1538" s="46">
        <v>2242</v>
      </c>
      <c r="F1538" s="47">
        <v>311104.08000000007</v>
      </c>
      <c r="G1538" s="48" t="s">
        <v>152</v>
      </c>
      <c r="H1538" s="49">
        <f t="shared" si="101"/>
        <v>0</v>
      </c>
      <c r="I1538" s="50">
        <v>311104.08000000007</v>
      </c>
      <c r="J1538" s="50" t="str">
        <f t="shared" si="102"/>
        <v>ATRASADO</v>
      </c>
      <c r="K1538" s="33"/>
      <c r="L1538" s="33"/>
    </row>
    <row r="1539" spans="1:12" s="34" customFormat="1" ht="18" x14ac:dyDescent="0.25">
      <c r="A1539" s="42">
        <v>45659</v>
      </c>
      <c r="B1539" s="43" t="s">
        <v>1214</v>
      </c>
      <c r="C1539" s="44" t="s">
        <v>1211</v>
      </c>
      <c r="D1539" s="45" t="s">
        <v>927</v>
      </c>
      <c r="E1539" s="46">
        <v>2242</v>
      </c>
      <c r="F1539" s="47">
        <v>1555520.4</v>
      </c>
      <c r="G1539" s="48">
        <v>45627</v>
      </c>
      <c r="H1539" s="49">
        <f t="shared" si="101"/>
        <v>0</v>
      </c>
      <c r="I1539" s="50">
        <v>1555520.4</v>
      </c>
      <c r="J1539" s="50" t="str">
        <f t="shared" si="102"/>
        <v>ATRASADO</v>
      </c>
      <c r="K1539" s="33"/>
      <c r="L1539" s="33"/>
    </row>
    <row r="1540" spans="1:12" s="34" customFormat="1" ht="18" x14ac:dyDescent="0.25">
      <c r="A1540" s="42">
        <v>45660</v>
      </c>
      <c r="B1540" s="43" t="s">
        <v>390</v>
      </c>
      <c r="C1540" s="44" t="s">
        <v>1211</v>
      </c>
      <c r="D1540" s="45" t="s">
        <v>927</v>
      </c>
      <c r="E1540" s="46">
        <v>2242</v>
      </c>
      <c r="F1540" s="47">
        <v>1516741.2</v>
      </c>
      <c r="G1540" s="48">
        <v>45660</v>
      </c>
      <c r="H1540" s="49">
        <f t="shared" si="101"/>
        <v>0</v>
      </c>
      <c r="I1540" s="50">
        <v>1516741.2</v>
      </c>
      <c r="J1540" s="50" t="str">
        <f t="shared" si="102"/>
        <v>ATRASADO</v>
      </c>
      <c r="K1540" s="33"/>
      <c r="L1540" s="33"/>
    </row>
    <row r="1541" spans="1:12" s="34" customFormat="1" ht="18" x14ac:dyDescent="0.25">
      <c r="A1541" s="42">
        <v>45690</v>
      </c>
      <c r="B1541" s="43" t="s">
        <v>1215</v>
      </c>
      <c r="C1541" s="44" t="s">
        <v>1211</v>
      </c>
      <c r="D1541" s="45" t="s">
        <v>927</v>
      </c>
      <c r="E1541" s="46">
        <v>2242</v>
      </c>
      <c r="F1541" s="47">
        <v>3500172</v>
      </c>
      <c r="G1541" s="48">
        <v>45690</v>
      </c>
      <c r="H1541" s="49">
        <f t="shared" si="101"/>
        <v>0</v>
      </c>
      <c r="I1541" s="50">
        <v>3500172</v>
      </c>
      <c r="J1541" s="50" t="str">
        <f t="shared" si="102"/>
        <v>ATRASADO</v>
      </c>
      <c r="K1541" s="33"/>
      <c r="L1541" s="33"/>
    </row>
    <row r="1542" spans="1:12" s="34" customFormat="1" ht="18" x14ac:dyDescent="0.25">
      <c r="A1542" s="42">
        <v>45720</v>
      </c>
      <c r="B1542" s="43" t="s">
        <v>1216</v>
      </c>
      <c r="C1542" s="44" t="s">
        <v>1211</v>
      </c>
      <c r="D1542" s="45" t="s">
        <v>927</v>
      </c>
      <c r="E1542" s="46">
        <v>2242</v>
      </c>
      <c r="F1542" s="47">
        <v>3500172</v>
      </c>
      <c r="G1542" s="48">
        <v>45720</v>
      </c>
      <c r="H1542" s="49">
        <f t="shared" si="101"/>
        <v>0</v>
      </c>
      <c r="I1542" s="50">
        <v>3500172</v>
      </c>
      <c r="J1542" s="50" t="str">
        <f t="shared" si="102"/>
        <v>ATRASADO</v>
      </c>
      <c r="K1542" s="33"/>
      <c r="L1542" s="33"/>
    </row>
    <row r="1543" spans="1:12" s="34" customFormat="1" ht="18" x14ac:dyDescent="0.25">
      <c r="A1543" s="42">
        <v>45758</v>
      </c>
      <c r="B1543" s="43" t="s">
        <v>1217</v>
      </c>
      <c r="C1543" s="44" t="s">
        <v>1211</v>
      </c>
      <c r="D1543" s="45" t="s">
        <v>927</v>
      </c>
      <c r="E1543" s="46">
        <v>2242</v>
      </c>
      <c r="F1543" s="47">
        <v>1155868</v>
      </c>
      <c r="G1543" s="48">
        <v>45758</v>
      </c>
      <c r="H1543" s="49">
        <f t="shared" si="101"/>
        <v>0</v>
      </c>
      <c r="I1543" s="50">
        <v>1155868</v>
      </c>
      <c r="J1543" s="50" t="str">
        <f t="shared" si="102"/>
        <v>ATRASADO</v>
      </c>
      <c r="K1543" s="33"/>
      <c r="L1543" s="33"/>
    </row>
    <row r="1544" spans="1:12" s="34" customFormat="1" ht="18" x14ac:dyDescent="0.25">
      <c r="A1544" s="42"/>
      <c r="B1544" s="43"/>
      <c r="C1544" s="44"/>
      <c r="D1544" s="45"/>
      <c r="E1544" s="46"/>
      <c r="F1544" s="47"/>
      <c r="G1544" s="48"/>
      <c r="H1544" s="49"/>
      <c r="I1544" s="50"/>
      <c r="J1544" s="50"/>
      <c r="K1544" s="33"/>
      <c r="L1544" s="33"/>
    </row>
    <row r="1545" spans="1:12" s="34" customFormat="1" ht="18" x14ac:dyDescent="0.25">
      <c r="A1545" s="42">
        <v>45545</v>
      </c>
      <c r="B1545" s="43" t="s">
        <v>398</v>
      </c>
      <c r="C1545" s="44" t="s">
        <v>1218</v>
      </c>
      <c r="D1545" s="45" t="s">
        <v>927</v>
      </c>
      <c r="E1545" s="46">
        <v>2242</v>
      </c>
      <c r="F1545" s="47">
        <v>1142542.8</v>
      </c>
      <c r="G1545" s="48">
        <v>45545</v>
      </c>
      <c r="H1545" s="49">
        <v>0</v>
      </c>
      <c r="I1545" s="50">
        <v>1142542.8</v>
      </c>
      <c r="J1545" s="50" t="str">
        <f t="shared" ref="J1545:J1552" si="103">IF(I1545&gt;0,"ATRASADO","")</f>
        <v>ATRASADO</v>
      </c>
      <c r="K1545" s="33"/>
      <c r="L1545" s="33"/>
    </row>
    <row r="1546" spans="1:12" s="34" customFormat="1" ht="18" x14ac:dyDescent="0.25">
      <c r="A1546" s="42" t="s">
        <v>264</v>
      </c>
      <c r="B1546" s="43" t="s">
        <v>922</v>
      </c>
      <c r="C1546" s="44" t="s">
        <v>1218</v>
      </c>
      <c r="D1546" s="45" t="s">
        <v>927</v>
      </c>
      <c r="E1546" s="46">
        <v>2242</v>
      </c>
      <c r="F1546" s="47">
        <v>533186.64</v>
      </c>
      <c r="G1546" s="48" t="s">
        <v>264</v>
      </c>
      <c r="H1546" s="49">
        <v>0</v>
      </c>
      <c r="I1546" s="50">
        <v>533186.64</v>
      </c>
      <c r="J1546" s="50" t="str">
        <f t="shared" si="103"/>
        <v>ATRASADO</v>
      </c>
      <c r="K1546" s="33"/>
      <c r="L1546" s="33"/>
    </row>
    <row r="1547" spans="1:12" s="34" customFormat="1" ht="18" x14ac:dyDescent="0.25">
      <c r="A1547" s="42">
        <v>45597</v>
      </c>
      <c r="B1547" s="43" t="s">
        <v>923</v>
      </c>
      <c r="C1547" s="44" t="s">
        <v>1218</v>
      </c>
      <c r="D1547" s="45" t="s">
        <v>927</v>
      </c>
      <c r="E1547" s="46">
        <v>2242</v>
      </c>
      <c r="F1547" s="47">
        <v>609356.16</v>
      </c>
      <c r="G1547" s="48">
        <v>45597</v>
      </c>
      <c r="H1547" s="49">
        <v>0</v>
      </c>
      <c r="I1547" s="50">
        <v>609356.16</v>
      </c>
      <c r="J1547" s="50" t="str">
        <f t="shared" si="103"/>
        <v>ATRASADO</v>
      </c>
      <c r="K1547" s="33"/>
      <c r="L1547" s="33"/>
    </row>
    <row r="1548" spans="1:12" s="34" customFormat="1" ht="18" x14ac:dyDescent="0.25">
      <c r="A1548" s="42">
        <v>45627</v>
      </c>
      <c r="B1548" s="43" t="s">
        <v>925</v>
      </c>
      <c r="C1548" s="44" t="s">
        <v>1218</v>
      </c>
      <c r="D1548" s="45" t="s">
        <v>927</v>
      </c>
      <c r="E1548" s="46">
        <v>2242</v>
      </c>
      <c r="F1548" s="47">
        <v>1142542.8</v>
      </c>
      <c r="G1548" s="48">
        <v>45627</v>
      </c>
      <c r="H1548" s="49">
        <v>0</v>
      </c>
      <c r="I1548" s="50">
        <v>1142542.8</v>
      </c>
      <c r="J1548" s="50" t="str">
        <f t="shared" si="103"/>
        <v>ATRASADO</v>
      </c>
      <c r="K1548" s="33"/>
      <c r="L1548" s="33"/>
    </row>
    <row r="1549" spans="1:12" s="34" customFormat="1" ht="18" x14ac:dyDescent="0.25">
      <c r="A1549" s="42">
        <v>45636</v>
      </c>
      <c r="B1549" s="43" t="s">
        <v>1029</v>
      </c>
      <c r="C1549" s="44" t="s">
        <v>1218</v>
      </c>
      <c r="D1549" s="45" t="s">
        <v>927</v>
      </c>
      <c r="E1549" s="46">
        <v>2242</v>
      </c>
      <c r="F1549" s="47">
        <v>1142542.8</v>
      </c>
      <c r="G1549" s="48">
        <v>45636</v>
      </c>
      <c r="H1549" s="49">
        <v>0</v>
      </c>
      <c r="I1549" s="50">
        <v>1142542.8</v>
      </c>
      <c r="J1549" s="50" t="str">
        <f t="shared" si="103"/>
        <v>ATRASADO</v>
      </c>
      <c r="K1549" s="33"/>
      <c r="L1549" s="33"/>
    </row>
    <row r="1550" spans="1:12" s="34" customFormat="1" ht="18" x14ac:dyDescent="0.25">
      <c r="A1550" s="42" t="s">
        <v>1219</v>
      </c>
      <c r="B1550" s="43" t="s">
        <v>1220</v>
      </c>
      <c r="C1550" s="44" t="s">
        <v>1218</v>
      </c>
      <c r="D1550" s="45" t="s">
        <v>927</v>
      </c>
      <c r="E1550" s="46">
        <v>2242</v>
      </c>
      <c r="F1550" s="47">
        <v>533186.64</v>
      </c>
      <c r="G1550" s="48" t="s">
        <v>1219</v>
      </c>
      <c r="H1550" s="49">
        <v>0</v>
      </c>
      <c r="I1550" s="50">
        <v>533186.64</v>
      </c>
      <c r="J1550" s="50" t="str">
        <f t="shared" si="103"/>
        <v>ATRASADO</v>
      </c>
      <c r="K1550" s="33"/>
      <c r="L1550" s="33"/>
    </row>
    <row r="1551" spans="1:12" s="34" customFormat="1" ht="18" x14ac:dyDescent="0.25">
      <c r="A1551" s="42" t="s">
        <v>152</v>
      </c>
      <c r="B1551" s="43" t="s">
        <v>232</v>
      </c>
      <c r="C1551" s="44" t="s">
        <v>1218</v>
      </c>
      <c r="D1551" s="45" t="s">
        <v>233</v>
      </c>
      <c r="E1551" s="46">
        <v>2242</v>
      </c>
      <c r="F1551" s="47">
        <v>350379.79000000004</v>
      </c>
      <c r="G1551" s="48" t="s">
        <v>152</v>
      </c>
      <c r="H1551" s="49">
        <v>0</v>
      </c>
      <c r="I1551" s="50">
        <v>350379.79000000004</v>
      </c>
      <c r="J1551" s="50" t="str">
        <f t="shared" si="103"/>
        <v>ATRASADO</v>
      </c>
      <c r="K1551" s="33"/>
      <c r="L1551" s="33"/>
    </row>
    <row r="1552" spans="1:12" s="34" customFormat="1" ht="18" x14ac:dyDescent="0.25">
      <c r="A1552" s="42">
        <v>45208</v>
      </c>
      <c r="B1552" s="43" t="s">
        <v>85</v>
      </c>
      <c r="C1552" s="44" t="s">
        <v>1221</v>
      </c>
      <c r="D1552" s="45" t="s">
        <v>927</v>
      </c>
      <c r="E1552" s="46">
        <v>2242</v>
      </c>
      <c r="F1552" s="47">
        <v>6615.6800000001676</v>
      </c>
      <c r="G1552" s="48">
        <v>45208</v>
      </c>
      <c r="H1552" s="49">
        <v>0</v>
      </c>
      <c r="I1552" s="50">
        <v>6615.6800000001676</v>
      </c>
      <c r="J1552" s="50" t="str">
        <f t="shared" si="103"/>
        <v>ATRASADO</v>
      </c>
      <c r="K1552" s="33"/>
      <c r="L1552" s="33"/>
    </row>
    <row r="1553" spans="1:12" s="34" customFormat="1" ht="18" x14ac:dyDescent="0.25">
      <c r="A1553" s="42"/>
      <c r="B1553" s="43"/>
      <c r="C1553" s="44"/>
      <c r="D1553" s="45"/>
      <c r="E1553" s="46"/>
      <c r="F1553" s="47"/>
      <c r="G1553" s="48"/>
      <c r="H1553" s="49"/>
      <c r="I1553" s="50"/>
      <c r="J1553" s="50"/>
      <c r="K1553" s="33"/>
      <c r="L1553" s="33"/>
    </row>
    <row r="1554" spans="1:12" s="34" customFormat="1" ht="18" x14ac:dyDescent="0.25">
      <c r="A1554" s="42">
        <v>42465</v>
      </c>
      <c r="B1554" s="43">
        <v>1500006385</v>
      </c>
      <c r="C1554" s="44" t="s">
        <v>1222</v>
      </c>
      <c r="D1554" s="45" t="s">
        <v>380</v>
      </c>
      <c r="E1554" s="46">
        <v>2371</v>
      </c>
      <c r="F1554" s="47">
        <v>200000</v>
      </c>
      <c r="G1554" s="48">
        <v>42465</v>
      </c>
      <c r="H1554" s="49">
        <f>IF(F1554&gt;0,0,"")</f>
        <v>0</v>
      </c>
      <c r="I1554" s="50">
        <v>200000</v>
      </c>
      <c r="J1554" s="50" t="str">
        <f>IF(I1554&gt;0,"ATRASADO","")</f>
        <v>ATRASADO</v>
      </c>
      <c r="K1554" s="33"/>
      <c r="L1554" s="33"/>
    </row>
    <row r="1555" spans="1:12" s="34" customFormat="1" ht="18" x14ac:dyDescent="0.25">
      <c r="A1555" s="42"/>
      <c r="B1555" s="43"/>
      <c r="C1555" s="44"/>
      <c r="D1555" s="45"/>
      <c r="E1555" s="46"/>
      <c r="F1555" s="47"/>
      <c r="G1555" s="48"/>
      <c r="H1555" s="49"/>
      <c r="I1555" s="50"/>
      <c r="J1555" s="50"/>
      <c r="K1555" s="33"/>
      <c r="L1555" s="33"/>
    </row>
    <row r="1556" spans="1:12" s="34" customFormat="1" ht="18" x14ac:dyDescent="0.25">
      <c r="A1556" s="42">
        <v>46111</v>
      </c>
      <c r="B1556" s="43" t="s">
        <v>1223</v>
      </c>
      <c r="C1556" s="44" t="s">
        <v>1224</v>
      </c>
      <c r="D1556" s="45" t="s">
        <v>1225</v>
      </c>
      <c r="E1556" s="46">
        <v>2394</v>
      </c>
      <c r="F1556" s="47">
        <v>556960</v>
      </c>
      <c r="G1556" s="48">
        <v>46111</v>
      </c>
      <c r="H1556" s="49">
        <v>0</v>
      </c>
      <c r="I1556" s="50">
        <v>556960</v>
      </c>
      <c r="J1556" s="50" t="s">
        <v>25</v>
      </c>
      <c r="K1556" s="33"/>
      <c r="L1556" s="33"/>
    </row>
    <row r="1557" spans="1:12" s="34" customFormat="1" ht="18" x14ac:dyDescent="0.25">
      <c r="A1557" s="42"/>
      <c r="B1557" s="43"/>
      <c r="C1557" s="44"/>
      <c r="D1557" s="45"/>
      <c r="E1557" s="46"/>
      <c r="F1557" s="47"/>
      <c r="G1557" s="48"/>
      <c r="H1557" s="49"/>
      <c r="I1557" s="50"/>
      <c r="J1557" s="50"/>
      <c r="K1557" s="33"/>
      <c r="L1557" s="33"/>
    </row>
    <row r="1558" spans="1:12" s="34" customFormat="1" ht="18" x14ac:dyDescent="0.25">
      <c r="A1558" s="42">
        <v>42541</v>
      </c>
      <c r="B1558" s="43" t="s">
        <v>1226</v>
      </c>
      <c r="C1558" s="44" t="s">
        <v>1227</v>
      </c>
      <c r="D1558" s="45" t="s">
        <v>62</v>
      </c>
      <c r="E1558" s="46">
        <v>2355</v>
      </c>
      <c r="F1558" s="47">
        <v>726880</v>
      </c>
      <c r="G1558" s="48">
        <v>42541</v>
      </c>
      <c r="H1558" s="49">
        <f>IF(F1558&gt;0,0,"")</f>
        <v>0</v>
      </c>
      <c r="I1558" s="50">
        <v>726880</v>
      </c>
      <c r="J1558" s="50" t="str">
        <f>IF(I1558&gt;0,"ATRASADO","")</f>
        <v>ATRASADO</v>
      </c>
      <c r="K1558" s="33"/>
      <c r="L1558" s="33"/>
    </row>
    <row r="1559" spans="1:12" s="34" customFormat="1" ht="18" x14ac:dyDescent="0.25">
      <c r="A1559" s="42"/>
      <c r="B1559" s="43"/>
      <c r="C1559" s="44"/>
      <c r="D1559" s="45"/>
      <c r="E1559" s="46"/>
      <c r="F1559" s="47"/>
      <c r="G1559" s="48"/>
      <c r="H1559" s="49"/>
      <c r="I1559" s="50"/>
      <c r="J1559" s="50"/>
      <c r="K1559" s="33"/>
      <c r="L1559" s="33"/>
    </row>
    <row r="1560" spans="1:12" s="34" customFormat="1" ht="18" x14ac:dyDescent="0.25">
      <c r="A1560" s="42">
        <v>40234</v>
      </c>
      <c r="B1560" s="43" t="s">
        <v>1228</v>
      </c>
      <c r="C1560" s="44" t="s">
        <v>1229</v>
      </c>
      <c r="D1560" s="45" t="s">
        <v>96</v>
      </c>
      <c r="E1560" s="46">
        <v>2221</v>
      </c>
      <c r="F1560" s="47">
        <v>25000</v>
      </c>
      <c r="G1560" s="48">
        <v>40234</v>
      </c>
      <c r="H1560" s="49">
        <f t="shared" ref="H1560:H1565" si="104">IF(F1560&gt;0,0,"")</f>
        <v>0</v>
      </c>
      <c r="I1560" s="50">
        <v>25000</v>
      </c>
      <c r="J1560" s="50" t="str">
        <f t="shared" ref="J1560:J1565" si="105">IF(I1560&gt;0,"ATRASADO","")</f>
        <v>ATRASADO</v>
      </c>
      <c r="K1560" s="33"/>
      <c r="L1560" s="33"/>
    </row>
    <row r="1561" spans="1:12" s="34" customFormat="1" ht="18" x14ac:dyDescent="0.25">
      <c r="A1561" s="42">
        <v>40234</v>
      </c>
      <c r="B1561" s="43" t="s">
        <v>624</v>
      </c>
      <c r="C1561" s="44" t="s">
        <v>1229</v>
      </c>
      <c r="D1561" s="45" t="s">
        <v>96</v>
      </c>
      <c r="E1561" s="46">
        <v>2221</v>
      </c>
      <c r="F1561" s="47">
        <v>25000</v>
      </c>
      <c r="G1561" s="48">
        <v>40234</v>
      </c>
      <c r="H1561" s="49">
        <f t="shared" si="104"/>
        <v>0</v>
      </c>
      <c r="I1561" s="50">
        <v>25000</v>
      </c>
      <c r="J1561" s="50" t="str">
        <f t="shared" si="105"/>
        <v>ATRASADO</v>
      </c>
      <c r="K1561" s="33"/>
      <c r="L1561" s="33"/>
    </row>
    <row r="1562" spans="1:12" s="34" customFormat="1" ht="18" x14ac:dyDescent="0.25">
      <c r="A1562" s="42">
        <v>40284</v>
      </c>
      <c r="B1562" s="43" t="s">
        <v>1230</v>
      </c>
      <c r="C1562" s="44" t="s">
        <v>1229</v>
      </c>
      <c r="D1562" s="45" t="s">
        <v>96</v>
      </c>
      <c r="E1562" s="46">
        <v>2221</v>
      </c>
      <c r="F1562" s="47">
        <v>25000</v>
      </c>
      <c r="G1562" s="48">
        <v>40284</v>
      </c>
      <c r="H1562" s="49">
        <f t="shared" si="104"/>
        <v>0</v>
      </c>
      <c r="I1562" s="50">
        <v>25000</v>
      </c>
      <c r="J1562" s="50" t="str">
        <f t="shared" si="105"/>
        <v>ATRASADO</v>
      </c>
      <c r="K1562" s="33"/>
      <c r="L1562" s="33"/>
    </row>
    <row r="1563" spans="1:12" s="34" customFormat="1" ht="18" x14ac:dyDescent="0.25">
      <c r="A1563" s="42">
        <v>40318</v>
      </c>
      <c r="B1563" s="43" t="s">
        <v>1231</v>
      </c>
      <c r="C1563" s="44" t="s">
        <v>1229</v>
      </c>
      <c r="D1563" s="45" t="s">
        <v>96</v>
      </c>
      <c r="E1563" s="46">
        <v>2221</v>
      </c>
      <c r="F1563" s="47">
        <v>25000</v>
      </c>
      <c r="G1563" s="48">
        <v>40318</v>
      </c>
      <c r="H1563" s="49">
        <f t="shared" si="104"/>
        <v>0</v>
      </c>
      <c r="I1563" s="50">
        <v>25000</v>
      </c>
      <c r="J1563" s="50" t="str">
        <f t="shared" si="105"/>
        <v>ATRASADO</v>
      </c>
      <c r="K1563" s="33"/>
      <c r="L1563" s="33"/>
    </row>
    <row r="1564" spans="1:12" s="34" customFormat="1" ht="18" x14ac:dyDescent="0.25">
      <c r="A1564" s="42">
        <v>40351</v>
      </c>
      <c r="B1564" s="43" t="s">
        <v>1232</v>
      </c>
      <c r="C1564" s="44" t="s">
        <v>1229</v>
      </c>
      <c r="D1564" s="45" t="s">
        <v>96</v>
      </c>
      <c r="E1564" s="46">
        <v>2221</v>
      </c>
      <c r="F1564" s="47">
        <v>25000</v>
      </c>
      <c r="G1564" s="48">
        <v>40351</v>
      </c>
      <c r="H1564" s="49">
        <f t="shared" si="104"/>
        <v>0</v>
      </c>
      <c r="I1564" s="50">
        <v>25000</v>
      </c>
      <c r="J1564" s="50" t="str">
        <f t="shared" si="105"/>
        <v>ATRASADO</v>
      </c>
      <c r="K1564" s="33"/>
      <c r="L1564" s="33"/>
    </row>
    <row r="1565" spans="1:12" s="34" customFormat="1" ht="18" x14ac:dyDescent="0.25">
      <c r="A1565" s="42">
        <v>40378</v>
      </c>
      <c r="B1565" s="43" t="s">
        <v>1233</v>
      </c>
      <c r="C1565" s="44" t="s">
        <v>1229</v>
      </c>
      <c r="D1565" s="45" t="s">
        <v>96</v>
      </c>
      <c r="E1565" s="46">
        <v>2221</v>
      </c>
      <c r="F1565" s="47">
        <v>25000</v>
      </c>
      <c r="G1565" s="48">
        <v>40378</v>
      </c>
      <c r="H1565" s="49">
        <f t="shared" si="104"/>
        <v>0</v>
      </c>
      <c r="I1565" s="50">
        <v>25000</v>
      </c>
      <c r="J1565" s="50" t="str">
        <f t="shared" si="105"/>
        <v>ATRASADO</v>
      </c>
      <c r="K1565" s="33"/>
      <c r="L1565" s="33"/>
    </row>
    <row r="1566" spans="1:12" s="34" customFormat="1" ht="18" x14ac:dyDescent="0.25">
      <c r="A1566" s="42"/>
      <c r="B1566" s="43"/>
      <c r="C1566" s="44"/>
      <c r="D1566" s="45"/>
      <c r="E1566" s="46"/>
      <c r="F1566" s="47"/>
      <c r="G1566" s="48"/>
      <c r="H1566" s="49"/>
      <c r="I1566" s="50"/>
      <c r="J1566" s="50"/>
      <c r="K1566" s="33"/>
      <c r="L1566" s="33"/>
    </row>
    <row r="1567" spans="1:12" s="34" customFormat="1" ht="18" x14ac:dyDescent="0.25">
      <c r="A1567" s="42">
        <v>46140</v>
      </c>
      <c r="B1567" s="43" t="s">
        <v>1381</v>
      </c>
      <c r="C1567" s="44" t="s">
        <v>1382</v>
      </c>
      <c r="D1567" s="45" t="s">
        <v>1010</v>
      </c>
      <c r="E1567" s="46">
        <v>2272</v>
      </c>
      <c r="F1567" s="47">
        <v>13051.39</v>
      </c>
      <c r="G1567" s="48">
        <v>46140</v>
      </c>
      <c r="H1567" s="49">
        <v>0</v>
      </c>
      <c r="I1567" s="50">
        <v>13051.39</v>
      </c>
      <c r="J1567" s="50" t="s">
        <v>25</v>
      </c>
      <c r="K1567" s="33"/>
      <c r="L1567" s="33"/>
    </row>
    <row r="1568" spans="1:12" s="34" customFormat="1" ht="18" x14ac:dyDescent="0.25">
      <c r="A1568" s="42"/>
      <c r="B1568" s="43"/>
      <c r="C1568" s="44"/>
      <c r="D1568" s="45"/>
      <c r="E1568" s="46"/>
      <c r="F1568" s="47"/>
      <c r="G1568" s="48"/>
      <c r="H1568" s="49"/>
      <c r="I1568" s="50"/>
      <c r="J1568" s="50"/>
      <c r="K1568" s="33"/>
      <c r="L1568" s="33"/>
    </row>
    <row r="1569" spans="1:12" s="34" customFormat="1" ht="18" x14ac:dyDescent="0.25">
      <c r="A1569" s="42" t="s">
        <v>1234</v>
      </c>
      <c r="B1569" s="43" t="s">
        <v>1235</v>
      </c>
      <c r="C1569" s="44" t="s">
        <v>1236</v>
      </c>
      <c r="D1569" s="45" t="s">
        <v>21</v>
      </c>
      <c r="E1569" s="46">
        <v>2311</v>
      </c>
      <c r="F1569" s="47">
        <v>3498026.4</v>
      </c>
      <c r="G1569" s="48" t="s">
        <v>1237</v>
      </c>
      <c r="H1569" s="49">
        <f>IF(F1569&gt;0,0,"")</f>
        <v>0</v>
      </c>
      <c r="I1569" s="50">
        <v>3498026.4</v>
      </c>
      <c r="J1569" s="50" t="str">
        <f>IF(I1569&gt;0,"ATRASADO","")</f>
        <v>ATRASADO</v>
      </c>
      <c r="K1569" s="33"/>
      <c r="L1569" s="33"/>
    </row>
    <row r="1570" spans="1:12" s="34" customFormat="1" ht="18" x14ac:dyDescent="0.25">
      <c r="A1570" s="42" t="s">
        <v>1234</v>
      </c>
      <c r="B1570" s="43" t="s">
        <v>687</v>
      </c>
      <c r="C1570" s="44" t="s">
        <v>1236</v>
      </c>
      <c r="D1570" s="45" t="s">
        <v>21</v>
      </c>
      <c r="E1570" s="46">
        <v>2311</v>
      </c>
      <c r="F1570" s="47">
        <v>999146.42</v>
      </c>
      <c r="G1570" s="48" t="s">
        <v>1237</v>
      </c>
      <c r="H1570" s="49">
        <f>IF(F1570&gt;0,0,"")</f>
        <v>0</v>
      </c>
      <c r="I1570" s="50">
        <v>999146.42</v>
      </c>
      <c r="J1570" s="50" t="str">
        <f>IF(I1570&gt;0,"ATRASADO","")</f>
        <v>ATRASADO</v>
      </c>
      <c r="K1570" s="33"/>
      <c r="L1570" s="33"/>
    </row>
    <row r="1571" spans="1:12" s="34" customFormat="1" ht="18" x14ac:dyDescent="0.25">
      <c r="A1571" s="42">
        <v>45384</v>
      </c>
      <c r="B1571" s="43" t="s">
        <v>1238</v>
      </c>
      <c r="C1571" s="44" t="s">
        <v>1236</v>
      </c>
      <c r="D1571" s="45" t="s">
        <v>21</v>
      </c>
      <c r="E1571" s="46">
        <v>2311</v>
      </c>
      <c r="F1571" s="47">
        <v>6498095.9800000004</v>
      </c>
      <c r="G1571" s="48">
        <v>45413</v>
      </c>
      <c r="H1571" s="49">
        <f>IF(F1571&gt;0,0,"")</f>
        <v>0</v>
      </c>
      <c r="I1571" s="50">
        <v>6498095.9800000004</v>
      </c>
      <c r="J1571" s="50" t="str">
        <f>IF(I1571&gt;0,"ATRASADO","")</f>
        <v>ATRASADO</v>
      </c>
      <c r="K1571" s="33"/>
      <c r="L1571" s="33"/>
    </row>
    <row r="1572" spans="1:12" s="34" customFormat="1" ht="18" x14ac:dyDescent="0.25">
      <c r="A1572" s="42"/>
      <c r="B1572" s="43"/>
      <c r="C1572" s="44"/>
      <c r="D1572" s="45"/>
      <c r="E1572" s="46"/>
      <c r="F1572" s="47"/>
      <c r="G1572" s="48"/>
      <c r="H1572" s="49"/>
      <c r="I1572" s="50"/>
      <c r="J1572" s="50"/>
      <c r="K1572" s="33"/>
      <c r="L1572" s="33"/>
    </row>
    <row r="1573" spans="1:12" s="34" customFormat="1" ht="18" x14ac:dyDescent="0.25">
      <c r="A1573" s="42">
        <v>46065</v>
      </c>
      <c r="B1573" s="43" t="s">
        <v>1080</v>
      </c>
      <c r="C1573" s="44" t="s">
        <v>1239</v>
      </c>
      <c r="D1573" s="45" t="s">
        <v>1240</v>
      </c>
      <c r="E1573" s="46">
        <v>2287</v>
      </c>
      <c r="F1573" s="47">
        <v>458333.33</v>
      </c>
      <c r="G1573" s="48">
        <v>46065</v>
      </c>
      <c r="H1573" s="49">
        <v>0</v>
      </c>
      <c r="I1573" s="50">
        <v>458333.33</v>
      </c>
      <c r="J1573" s="50" t="s">
        <v>25</v>
      </c>
      <c r="K1573" s="33"/>
      <c r="L1573" s="33"/>
    </row>
    <row r="1574" spans="1:12" s="34" customFormat="1" ht="18" x14ac:dyDescent="0.25">
      <c r="A1574" s="42">
        <v>46107</v>
      </c>
      <c r="B1574" s="43" t="s">
        <v>1383</v>
      </c>
      <c r="C1574" s="44" t="s">
        <v>1239</v>
      </c>
      <c r="D1574" s="45" t="s">
        <v>1240</v>
      </c>
      <c r="E1574" s="46">
        <v>2287</v>
      </c>
      <c r="F1574" s="47">
        <v>458333.33</v>
      </c>
      <c r="G1574" s="48">
        <v>46107</v>
      </c>
      <c r="H1574" s="49">
        <v>0</v>
      </c>
      <c r="I1574" s="50">
        <v>458333.33</v>
      </c>
      <c r="J1574" s="50" t="s">
        <v>25</v>
      </c>
      <c r="K1574" s="33"/>
      <c r="L1574" s="33"/>
    </row>
    <row r="1575" spans="1:12" s="34" customFormat="1" ht="18" x14ac:dyDescent="0.25">
      <c r="A1575" s="42">
        <v>46140</v>
      </c>
      <c r="B1575" s="43" t="s">
        <v>1384</v>
      </c>
      <c r="C1575" s="44" t="s">
        <v>1239</v>
      </c>
      <c r="D1575" s="45" t="s">
        <v>1240</v>
      </c>
      <c r="E1575" s="46">
        <v>2287</v>
      </c>
      <c r="F1575" s="47">
        <v>458333.33</v>
      </c>
      <c r="G1575" s="48"/>
      <c r="H1575" s="49">
        <v>0</v>
      </c>
      <c r="I1575" s="50">
        <v>458333.33</v>
      </c>
      <c r="J1575" s="50" t="s">
        <v>25</v>
      </c>
      <c r="K1575" s="33"/>
      <c r="L1575" s="33"/>
    </row>
    <row r="1576" spans="1:12" s="34" customFormat="1" ht="18" x14ac:dyDescent="0.25">
      <c r="A1576" s="42"/>
      <c r="B1576" s="43"/>
      <c r="C1576" s="44"/>
      <c r="D1576" s="45"/>
      <c r="E1576" s="46"/>
      <c r="F1576" s="47"/>
      <c r="G1576" s="48"/>
      <c r="H1576" s="49"/>
      <c r="I1576" s="50"/>
      <c r="J1576" s="50"/>
      <c r="K1576" s="33"/>
      <c r="L1576" s="33"/>
    </row>
    <row r="1577" spans="1:12" s="34" customFormat="1" ht="18" x14ac:dyDescent="0.25">
      <c r="A1577" s="42">
        <v>45505</v>
      </c>
      <c r="B1577" s="43" t="s">
        <v>1241</v>
      </c>
      <c r="C1577" s="44" t="s">
        <v>1242</v>
      </c>
      <c r="D1577" s="45" t="s">
        <v>1010</v>
      </c>
      <c r="E1577" s="46">
        <v>2272</v>
      </c>
      <c r="F1577" s="47">
        <v>940681.76</v>
      </c>
      <c r="G1577" s="48">
        <v>45505</v>
      </c>
      <c r="H1577" s="49">
        <f>IF(F1577&gt;0,0,"")</f>
        <v>0</v>
      </c>
      <c r="I1577" s="50">
        <v>940681.76</v>
      </c>
      <c r="J1577" s="50" t="str">
        <f>IF(I1577&gt;0,"ATRASADO","")</f>
        <v>ATRASADO</v>
      </c>
      <c r="K1577" s="33"/>
      <c r="L1577" s="33"/>
    </row>
    <row r="1578" spans="1:12" s="34" customFormat="1" ht="18" x14ac:dyDescent="0.25">
      <c r="A1578" s="42"/>
      <c r="B1578" s="43"/>
      <c r="C1578" s="44"/>
      <c r="D1578" s="45"/>
      <c r="E1578" s="46"/>
      <c r="F1578" s="47"/>
      <c r="G1578" s="48"/>
      <c r="H1578" s="49"/>
      <c r="I1578" s="50"/>
      <c r="J1578" s="50"/>
      <c r="K1578" s="33"/>
      <c r="L1578" s="33"/>
    </row>
    <row r="1579" spans="1:12" s="34" customFormat="1" ht="18" x14ac:dyDescent="0.25">
      <c r="A1579" s="42">
        <v>45267</v>
      </c>
      <c r="B1579" s="43" t="s">
        <v>1243</v>
      </c>
      <c r="C1579" s="44" t="s">
        <v>1244</v>
      </c>
      <c r="D1579" s="45" t="s">
        <v>927</v>
      </c>
      <c r="E1579" s="46">
        <v>2242</v>
      </c>
      <c r="F1579" s="47">
        <v>488520</v>
      </c>
      <c r="G1579" s="48">
        <v>45267</v>
      </c>
      <c r="H1579" s="49">
        <f t="shared" ref="H1579:H1586" si="106">IF(F1579&gt;0,0,"")</f>
        <v>0</v>
      </c>
      <c r="I1579" s="50">
        <v>488520</v>
      </c>
      <c r="J1579" s="50" t="str">
        <f t="shared" ref="J1579:J1586" si="107">IF(I1579&gt;0,"ATRASADO","")</f>
        <v>ATRASADO</v>
      </c>
      <c r="K1579" s="33"/>
      <c r="L1579" s="33"/>
    </row>
    <row r="1580" spans="1:12" s="34" customFormat="1" ht="18" x14ac:dyDescent="0.25">
      <c r="A1580" s="42">
        <v>45303</v>
      </c>
      <c r="B1580" s="43" t="s">
        <v>1245</v>
      </c>
      <c r="C1580" s="44" t="s">
        <v>1244</v>
      </c>
      <c r="D1580" s="45" t="s">
        <v>927</v>
      </c>
      <c r="E1580" s="46">
        <v>2242</v>
      </c>
      <c r="F1580" s="47">
        <v>543980</v>
      </c>
      <c r="G1580" s="48">
        <v>45303</v>
      </c>
      <c r="H1580" s="49">
        <f t="shared" si="106"/>
        <v>0</v>
      </c>
      <c r="I1580" s="50">
        <v>543980</v>
      </c>
      <c r="J1580" s="50" t="str">
        <f t="shared" si="107"/>
        <v>ATRASADO</v>
      </c>
      <c r="K1580" s="33"/>
      <c r="L1580" s="33"/>
    </row>
    <row r="1581" spans="1:12" s="34" customFormat="1" ht="18" x14ac:dyDescent="0.25">
      <c r="A1581" s="42">
        <v>45334</v>
      </c>
      <c r="B1581" s="43" t="s">
        <v>1246</v>
      </c>
      <c r="C1581" s="44" t="s">
        <v>1244</v>
      </c>
      <c r="D1581" s="45" t="s">
        <v>927</v>
      </c>
      <c r="E1581" s="46">
        <v>2242</v>
      </c>
      <c r="F1581" s="47">
        <v>543980</v>
      </c>
      <c r="G1581" s="48">
        <v>45334</v>
      </c>
      <c r="H1581" s="49">
        <f t="shared" si="106"/>
        <v>0</v>
      </c>
      <c r="I1581" s="50">
        <v>543980</v>
      </c>
      <c r="J1581" s="50" t="str">
        <f t="shared" si="107"/>
        <v>ATRASADO</v>
      </c>
      <c r="K1581" s="33"/>
      <c r="L1581" s="33"/>
    </row>
    <row r="1582" spans="1:12" s="34" customFormat="1" ht="18" x14ac:dyDescent="0.25">
      <c r="A1582" s="42">
        <v>45363</v>
      </c>
      <c r="B1582" s="43" t="s">
        <v>1247</v>
      </c>
      <c r="C1582" s="44" t="s">
        <v>1244</v>
      </c>
      <c r="D1582" s="45" t="s">
        <v>927</v>
      </c>
      <c r="E1582" s="46">
        <v>2242</v>
      </c>
      <c r="F1582" s="47">
        <v>543980</v>
      </c>
      <c r="G1582" s="48">
        <v>45363</v>
      </c>
      <c r="H1582" s="49">
        <f t="shared" si="106"/>
        <v>0</v>
      </c>
      <c r="I1582" s="50">
        <v>543980</v>
      </c>
      <c r="J1582" s="50" t="str">
        <f t="shared" si="107"/>
        <v>ATRASADO</v>
      </c>
      <c r="K1582" s="33"/>
      <c r="L1582" s="33"/>
    </row>
    <row r="1583" spans="1:12" s="34" customFormat="1" ht="18" x14ac:dyDescent="0.25">
      <c r="A1583" s="42">
        <v>45413</v>
      </c>
      <c r="B1583" s="43" t="s">
        <v>815</v>
      </c>
      <c r="C1583" s="44" t="s">
        <v>1244</v>
      </c>
      <c r="D1583" s="45" t="s">
        <v>927</v>
      </c>
      <c r="E1583" s="46">
        <v>2242</v>
      </c>
      <c r="F1583" s="47">
        <v>560000.86</v>
      </c>
      <c r="G1583" s="48">
        <v>45413</v>
      </c>
      <c r="H1583" s="49">
        <f t="shared" si="106"/>
        <v>0</v>
      </c>
      <c r="I1583" s="50">
        <v>560000.86</v>
      </c>
      <c r="J1583" s="50" t="str">
        <f t="shared" si="107"/>
        <v>ATRASADO</v>
      </c>
      <c r="K1583" s="33"/>
      <c r="L1583" s="33"/>
    </row>
    <row r="1584" spans="1:12" s="34" customFormat="1" ht="18" x14ac:dyDescent="0.25">
      <c r="A1584" s="42" t="s">
        <v>931</v>
      </c>
      <c r="B1584" s="43" t="s">
        <v>1248</v>
      </c>
      <c r="C1584" s="44" t="s">
        <v>1244</v>
      </c>
      <c r="D1584" s="45" t="s">
        <v>927</v>
      </c>
      <c r="E1584" s="46">
        <v>2242</v>
      </c>
      <c r="F1584" s="47">
        <v>560000.86</v>
      </c>
      <c r="G1584" s="48" t="s">
        <v>931</v>
      </c>
      <c r="H1584" s="49">
        <f t="shared" si="106"/>
        <v>0</v>
      </c>
      <c r="I1584" s="50">
        <v>560000.86</v>
      </c>
      <c r="J1584" s="50" t="str">
        <f t="shared" si="107"/>
        <v>ATRASADO</v>
      </c>
      <c r="K1584" s="33"/>
      <c r="L1584" s="33"/>
    </row>
    <row r="1585" spans="1:12" s="34" customFormat="1" ht="18" x14ac:dyDescent="0.25">
      <c r="A1585" s="42">
        <v>45444</v>
      </c>
      <c r="B1585" s="43" t="s">
        <v>1249</v>
      </c>
      <c r="C1585" s="44" t="s">
        <v>1244</v>
      </c>
      <c r="D1585" s="45" t="s">
        <v>927</v>
      </c>
      <c r="E1585" s="46">
        <v>2242</v>
      </c>
      <c r="F1585" s="47">
        <v>977040</v>
      </c>
      <c r="G1585" s="48">
        <v>45444</v>
      </c>
      <c r="H1585" s="49">
        <f t="shared" si="106"/>
        <v>0</v>
      </c>
      <c r="I1585" s="50">
        <v>977040</v>
      </c>
      <c r="J1585" s="50" t="str">
        <f t="shared" si="107"/>
        <v>ATRASADO</v>
      </c>
      <c r="K1585" s="33"/>
      <c r="L1585" s="33"/>
    </row>
    <row r="1586" spans="1:12" s="34" customFormat="1" ht="18" x14ac:dyDescent="0.25">
      <c r="A1586" s="42" t="s">
        <v>932</v>
      </c>
      <c r="B1586" s="43" t="s">
        <v>1250</v>
      </c>
      <c r="C1586" s="44" t="s">
        <v>1244</v>
      </c>
      <c r="D1586" s="45" t="s">
        <v>927</v>
      </c>
      <c r="E1586" s="46">
        <v>2242</v>
      </c>
      <c r="F1586" s="47">
        <v>560000.86</v>
      </c>
      <c r="G1586" s="48" t="s">
        <v>932</v>
      </c>
      <c r="H1586" s="49">
        <f t="shared" si="106"/>
        <v>0</v>
      </c>
      <c r="I1586" s="50">
        <v>560000.86</v>
      </c>
      <c r="J1586" s="50" t="str">
        <f t="shared" si="107"/>
        <v>ATRASADO</v>
      </c>
      <c r="K1586" s="33"/>
      <c r="L1586" s="33"/>
    </row>
    <row r="1587" spans="1:12" s="34" customFormat="1" ht="18" x14ac:dyDescent="0.25">
      <c r="A1587" s="42"/>
      <c r="B1587" s="43"/>
      <c r="C1587" s="44"/>
      <c r="D1587" s="45"/>
      <c r="E1587" s="46"/>
      <c r="F1587" s="47"/>
      <c r="G1587" s="48"/>
      <c r="H1587" s="49"/>
      <c r="I1587" s="50"/>
      <c r="J1587" s="50"/>
      <c r="K1587" s="33"/>
      <c r="L1587" s="33"/>
    </row>
    <row r="1588" spans="1:12" s="34" customFormat="1" ht="18" x14ac:dyDescent="0.25">
      <c r="A1588" s="42">
        <v>45363</v>
      </c>
      <c r="B1588" s="43" t="s">
        <v>1251</v>
      </c>
      <c r="C1588" s="44" t="s">
        <v>1252</v>
      </c>
      <c r="D1588" s="45" t="s">
        <v>380</v>
      </c>
      <c r="E1588" s="46">
        <v>2371</v>
      </c>
      <c r="F1588" s="47">
        <v>20000</v>
      </c>
      <c r="G1588" s="48">
        <v>45363</v>
      </c>
      <c r="H1588" s="49">
        <f>IF(F1588&gt;0,0,"")</f>
        <v>0</v>
      </c>
      <c r="I1588" s="50">
        <v>20000</v>
      </c>
      <c r="J1588" s="50" t="str">
        <f>IF(I1588&gt;0,"ATRASADO","")</f>
        <v>ATRASADO</v>
      </c>
      <c r="K1588" s="33"/>
      <c r="L1588" s="33"/>
    </row>
    <row r="1589" spans="1:12" s="34" customFormat="1" ht="18" x14ac:dyDescent="0.25">
      <c r="A1589" s="42" t="s">
        <v>1253</v>
      </c>
      <c r="B1589" s="43" t="s">
        <v>1254</v>
      </c>
      <c r="C1589" s="44" t="s">
        <v>1252</v>
      </c>
      <c r="D1589" s="45" t="s">
        <v>380</v>
      </c>
      <c r="E1589" s="46">
        <v>2371</v>
      </c>
      <c r="F1589" s="47">
        <v>886400</v>
      </c>
      <c r="G1589" s="48" t="s">
        <v>1253</v>
      </c>
      <c r="H1589" s="49">
        <f>IF(F1589&gt;0,0,"")</f>
        <v>0</v>
      </c>
      <c r="I1589" s="50">
        <v>886400</v>
      </c>
      <c r="J1589" s="50" t="str">
        <f>IF(I1589&gt;0,"ATRASADO","")</f>
        <v>ATRASADO</v>
      </c>
      <c r="K1589" s="33"/>
      <c r="L1589" s="33"/>
    </row>
    <row r="1590" spans="1:12" s="34" customFormat="1" ht="18" x14ac:dyDescent="0.25">
      <c r="A1590" s="42"/>
      <c r="B1590" s="43"/>
      <c r="C1590" s="44"/>
      <c r="D1590" s="45"/>
      <c r="E1590" s="46"/>
      <c r="F1590" s="47"/>
      <c r="G1590" s="48"/>
      <c r="H1590" s="49"/>
      <c r="I1590" s="50"/>
      <c r="J1590" s="50"/>
      <c r="K1590" s="33"/>
      <c r="L1590" s="33"/>
    </row>
    <row r="1591" spans="1:12" s="34" customFormat="1" ht="18" x14ac:dyDescent="0.25">
      <c r="A1591" s="42">
        <v>40731</v>
      </c>
      <c r="B1591" s="43" t="s">
        <v>483</v>
      </c>
      <c r="C1591" s="44" t="s">
        <v>1255</v>
      </c>
      <c r="D1591" s="45" t="s">
        <v>180</v>
      </c>
      <c r="E1591" s="46">
        <v>2332</v>
      </c>
      <c r="F1591" s="47">
        <v>70523.820000000007</v>
      </c>
      <c r="G1591" s="48">
        <v>40731</v>
      </c>
      <c r="H1591" s="49">
        <f>IF(F1591&gt;0,0,"")</f>
        <v>0</v>
      </c>
      <c r="I1591" s="50">
        <v>70523.820000000007</v>
      </c>
      <c r="J1591" s="50" t="str">
        <f>IF(I1591&gt;0,"ATRASADO","")</f>
        <v>ATRASADO</v>
      </c>
      <c r="K1591" s="33"/>
      <c r="L1591" s="33"/>
    </row>
    <row r="1592" spans="1:12" s="34" customFormat="1" ht="18" x14ac:dyDescent="0.25">
      <c r="A1592" s="42">
        <v>45898</v>
      </c>
      <c r="B1592" s="43" t="s">
        <v>146</v>
      </c>
      <c r="C1592" s="44" t="s">
        <v>1255</v>
      </c>
      <c r="D1592" s="45" t="s">
        <v>180</v>
      </c>
      <c r="E1592" s="46">
        <v>2332</v>
      </c>
      <c r="F1592" s="47">
        <v>28556</v>
      </c>
      <c r="G1592" s="48">
        <v>45898</v>
      </c>
      <c r="H1592" s="49">
        <f>IF(F1592&gt;0,0,"")</f>
        <v>0</v>
      </c>
      <c r="I1592" s="50">
        <v>28556</v>
      </c>
      <c r="J1592" s="50" t="str">
        <f>IF(I1592&gt;0,"ATRASADO","")</f>
        <v>ATRASADO</v>
      </c>
      <c r="K1592" s="33"/>
      <c r="L1592" s="33"/>
    </row>
    <row r="1593" spans="1:12" s="34" customFormat="1" ht="18" x14ac:dyDescent="0.25">
      <c r="A1593" s="42"/>
      <c r="B1593" s="43"/>
      <c r="C1593" s="44"/>
      <c r="D1593" s="45"/>
      <c r="E1593" s="46"/>
      <c r="F1593" s="47"/>
      <c r="G1593" s="48"/>
      <c r="H1593" s="49"/>
      <c r="I1593" s="50"/>
      <c r="J1593" s="50"/>
      <c r="K1593" s="33"/>
      <c r="L1593" s="33"/>
    </row>
    <row r="1594" spans="1:12" s="34" customFormat="1" ht="18" x14ac:dyDescent="0.25">
      <c r="A1594" s="42">
        <v>40040</v>
      </c>
      <c r="B1594" s="43">
        <v>15000000033</v>
      </c>
      <c r="C1594" s="44" t="s">
        <v>1256</v>
      </c>
      <c r="D1594" s="45" t="s">
        <v>52</v>
      </c>
      <c r="E1594" s="46">
        <v>2311</v>
      </c>
      <c r="F1594" s="47">
        <v>78216.25</v>
      </c>
      <c r="G1594" s="48">
        <v>40040</v>
      </c>
      <c r="H1594" s="49">
        <f>IF(F1594&gt;0,0,"")</f>
        <v>0</v>
      </c>
      <c r="I1594" s="50">
        <v>78216.25</v>
      </c>
      <c r="J1594" s="50" t="str">
        <f>IF(I1594&gt;0,"ATRASADO","")</f>
        <v>ATRASADO</v>
      </c>
      <c r="K1594" s="33"/>
      <c r="L1594" s="33"/>
    </row>
    <row r="1595" spans="1:12" s="34" customFormat="1" ht="18" x14ac:dyDescent="0.25">
      <c r="A1595" s="42">
        <v>40040</v>
      </c>
      <c r="B1595" s="43">
        <v>15000000034</v>
      </c>
      <c r="C1595" s="44" t="s">
        <v>1256</v>
      </c>
      <c r="D1595" s="45" t="s">
        <v>52</v>
      </c>
      <c r="E1595" s="46">
        <v>2311</v>
      </c>
      <c r="F1595" s="47">
        <v>4755.21</v>
      </c>
      <c r="G1595" s="48">
        <v>40040</v>
      </c>
      <c r="H1595" s="49">
        <f>IF(F1595&gt;0,0,"")</f>
        <v>0</v>
      </c>
      <c r="I1595" s="50">
        <v>4755.21</v>
      </c>
      <c r="J1595" s="50" t="str">
        <f>IF(I1595&gt;0,"ATRASADO","")</f>
        <v>ATRASADO</v>
      </c>
      <c r="K1595" s="33"/>
      <c r="L1595" s="33"/>
    </row>
    <row r="1596" spans="1:12" s="34" customFormat="1" ht="18" x14ac:dyDescent="0.25">
      <c r="A1596" s="42">
        <v>40259</v>
      </c>
      <c r="B1596" s="43">
        <v>15000000024</v>
      </c>
      <c r="C1596" s="44" t="s">
        <v>1256</v>
      </c>
      <c r="D1596" s="45" t="s">
        <v>52</v>
      </c>
      <c r="E1596" s="46">
        <v>2311</v>
      </c>
      <c r="F1596" s="47">
        <v>552686.92000000004</v>
      </c>
      <c r="G1596" s="48">
        <v>40259</v>
      </c>
      <c r="H1596" s="49">
        <f>IF(F1596&gt;0,0,"")</f>
        <v>0</v>
      </c>
      <c r="I1596" s="50">
        <v>552686.92000000004</v>
      </c>
      <c r="J1596" s="50" t="str">
        <f>IF(I1596&gt;0,"ATRASADO","")</f>
        <v>ATRASADO</v>
      </c>
      <c r="K1596" s="33"/>
      <c r="L1596" s="33"/>
    </row>
    <row r="1597" spans="1:12" s="34" customFormat="1" ht="18" x14ac:dyDescent="0.25">
      <c r="A1597" s="42">
        <v>40274</v>
      </c>
      <c r="B1597" s="43">
        <v>15000000072</v>
      </c>
      <c r="C1597" s="44" t="s">
        <v>1256</v>
      </c>
      <c r="D1597" s="45" t="s">
        <v>52</v>
      </c>
      <c r="E1597" s="46">
        <v>2311</v>
      </c>
      <c r="F1597" s="47">
        <v>137338.76999999999</v>
      </c>
      <c r="G1597" s="48">
        <v>40274</v>
      </c>
      <c r="H1597" s="49">
        <f>IF(F1597&gt;0,0,"")</f>
        <v>0</v>
      </c>
      <c r="I1597" s="50">
        <v>137338.76999999999</v>
      </c>
      <c r="J1597" s="50" t="str">
        <f>IF(I1597&gt;0,"ATRASADO","")</f>
        <v>ATRASADO</v>
      </c>
      <c r="K1597" s="33"/>
      <c r="L1597" s="33"/>
    </row>
    <row r="1598" spans="1:12" s="34" customFormat="1" ht="18" x14ac:dyDescent="0.25">
      <c r="A1598" s="42"/>
      <c r="B1598" s="43"/>
      <c r="C1598" s="44"/>
      <c r="D1598" s="45"/>
      <c r="E1598" s="46"/>
      <c r="F1598" s="47"/>
      <c r="G1598" s="48"/>
      <c r="H1598" s="49"/>
      <c r="I1598" s="50"/>
      <c r="J1598" s="50"/>
      <c r="K1598" s="33"/>
      <c r="L1598" s="33"/>
    </row>
    <row r="1599" spans="1:12" s="34" customFormat="1" ht="18" x14ac:dyDescent="0.25">
      <c r="A1599" s="42">
        <v>40902</v>
      </c>
      <c r="B1599" s="43" t="s">
        <v>1257</v>
      </c>
      <c r="C1599" s="44" t="s">
        <v>1258</v>
      </c>
      <c r="D1599" s="45" t="s">
        <v>1259</v>
      </c>
      <c r="E1599" s="46">
        <v>2213</v>
      </c>
      <c r="F1599" s="47">
        <v>318394.82</v>
      </c>
      <c r="G1599" s="48">
        <v>40902</v>
      </c>
      <c r="H1599" s="49">
        <f t="shared" ref="H1599:H1612" si="108">IF(F1599&gt;0,0,"")</f>
        <v>0</v>
      </c>
      <c r="I1599" s="50">
        <v>318394.82</v>
      </c>
      <c r="J1599" s="50" t="str">
        <f t="shared" ref="J1599:J1612" si="109">IF(I1599&gt;0,"ATRASADO","")</f>
        <v>ATRASADO</v>
      </c>
      <c r="K1599" s="33"/>
      <c r="L1599" s="33"/>
    </row>
    <row r="1600" spans="1:12" s="34" customFormat="1" ht="18" x14ac:dyDescent="0.25">
      <c r="A1600" s="42">
        <v>41815</v>
      </c>
      <c r="B1600" s="43">
        <v>2802181093</v>
      </c>
      <c r="C1600" s="44" t="s">
        <v>1258</v>
      </c>
      <c r="D1600" s="45" t="s">
        <v>1259</v>
      </c>
      <c r="E1600" s="46">
        <v>2213</v>
      </c>
      <c r="F1600" s="47">
        <v>1421.15</v>
      </c>
      <c r="G1600" s="48">
        <v>41815</v>
      </c>
      <c r="H1600" s="49">
        <f t="shared" si="108"/>
        <v>0</v>
      </c>
      <c r="I1600" s="50">
        <v>1421.15</v>
      </c>
      <c r="J1600" s="50" t="str">
        <f t="shared" si="109"/>
        <v>ATRASADO</v>
      </c>
      <c r="K1600" s="33"/>
      <c r="L1600" s="33"/>
    </row>
    <row r="1601" spans="1:12" s="34" customFormat="1" ht="18" x14ac:dyDescent="0.25">
      <c r="A1601" s="42">
        <v>42454</v>
      </c>
      <c r="B1601" s="43">
        <v>1500000500</v>
      </c>
      <c r="C1601" s="44" t="s">
        <v>1258</v>
      </c>
      <c r="D1601" s="45" t="s">
        <v>1259</v>
      </c>
      <c r="E1601" s="46">
        <v>2213</v>
      </c>
      <c r="F1601" s="47">
        <v>81476.69</v>
      </c>
      <c r="G1601" s="48">
        <v>42454</v>
      </c>
      <c r="H1601" s="49">
        <f t="shared" si="108"/>
        <v>0</v>
      </c>
      <c r="I1601" s="50">
        <v>81476.69</v>
      </c>
      <c r="J1601" s="50" t="str">
        <f t="shared" si="109"/>
        <v>ATRASADO</v>
      </c>
      <c r="K1601" s="33"/>
      <c r="L1601" s="33"/>
    </row>
    <row r="1602" spans="1:12" s="34" customFormat="1" ht="18" x14ac:dyDescent="0.25">
      <c r="A1602" s="42">
        <v>42485</v>
      </c>
      <c r="B1602" s="43">
        <v>1500000523</v>
      </c>
      <c r="C1602" s="44" t="s">
        <v>1258</v>
      </c>
      <c r="D1602" s="45" t="s">
        <v>1259</v>
      </c>
      <c r="E1602" s="46">
        <v>2213</v>
      </c>
      <c r="F1602" s="47">
        <v>78304.38</v>
      </c>
      <c r="G1602" s="48">
        <v>42485</v>
      </c>
      <c r="H1602" s="49">
        <f t="shared" si="108"/>
        <v>0</v>
      </c>
      <c r="I1602" s="50">
        <v>78304.38</v>
      </c>
      <c r="J1602" s="50" t="str">
        <f t="shared" si="109"/>
        <v>ATRASADO</v>
      </c>
      <c r="K1602" s="33"/>
      <c r="L1602" s="33"/>
    </row>
    <row r="1603" spans="1:12" s="34" customFormat="1" ht="18" x14ac:dyDescent="0.25">
      <c r="A1603" s="42">
        <v>42515</v>
      </c>
      <c r="B1603" s="43">
        <v>1500000561</v>
      </c>
      <c r="C1603" s="44" t="s">
        <v>1258</v>
      </c>
      <c r="D1603" s="45" t="s">
        <v>1259</v>
      </c>
      <c r="E1603" s="46">
        <v>2213</v>
      </c>
      <c r="F1603" s="47">
        <v>81981.86</v>
      </c>
      <c r="G1603" s="48">
        <v>42515</v>
      </c>
      <c r="H1603" s="49">
        <f t="shared" si="108"/>
        <v>0</v>
      </c>
      <c r="I1603" s="50">
        <v>81981.86</v>
      </c>
      <c r="J1603" s="50" t="str">
        <f t="shared" si="109"/>
        <v>ATRASADO</v>
      </c>
      <c r="K1603" s="33"/>
      <c r="L1603" s="33"/>
    </row>
    <row r="1604" spans="1:12" s="34" customFormat="1" ht="18" x14ac:dyDescent="0.25">
      <c r="A1604" s="42">
        <v>42546</v>
      </c>
      <c r="B1604" s="43">
        <v>1500000589</v>
      </c>
      <c r="C1604" s="44" t="s">
        <v>1258</v>
      </c>
      <c r="D1604" s="45" t="s">
        <v>1259</v>
      </c>
      <c r="E1604" s="46">
        <v>2213</v>
      </c>
      <c r="F1604" s="47">
        <v>84664.4</v>
      </c>
      <c r="G1604" s="48">
        <v>42546</v>
      </c>
      <c r="H1604" s="49">
        <f t="shared" si="108"/>
        <v>0</v>
      </c>
      <c r="I1604" s="50">
        <v>84664.4</v>
      </c>
      <c r="J1604" s="50" t="str">
        <f t="shared" si="109"/>
        <v>ATRASADO</v>
      </c>
      <c r="K1604" s="33"/>
      <c r="L1604" s="33"/>
    </row>
    <row r="1605" spans="1:12" s="34" customFormat="1" ht="18" x14ac:dyDescent="0.25">
      <c r="A1605" s="42">
        <v>42576</v>
      </c>
      <c r="B1605" s="43">
        <v>1500000618</v>
      </c>
      <c r="C1605" s="44" t="s">
        <v>1258</v>
      </c>
      <c r="D1605" s="45" t="s">
        <v>1259</v>
      </c>
      <c r="E1605" s="46">
        <v>2213</v>
      </c>
      <c r="F1605" s="47">
        <v>20169.5</v>
      </c>
      <c r="G1605" s="48">
        <v>42576</v>
      </c>
      <c r="H1605" s="49">
        <f t="shared" si="108"/>
        <v>0</v>
      </c>
      <c r="I1605" s="50">
        <v>20169.5</v>
      </c>
      <c r="J1605" s="50" t="str">
        <f t="shared" si="109"/>
        <v>ATRASADO</v>
      </c>
      <c r="K1605" s="33"/>
      <c r="L1605" s="33"/>
    </row>
    <row r="1606" spans="1:12" s="34" customFormat="1" ht="18" x14ac:dyDescent="0.25">
      <c r="A1606" s="42">
        <v>42607</v>
      </c>
      <c r="B1606" s="43">
        <v>1500000634</v>
      </c>
      <c r="C1606" s="44" t="s">
        <v>1258</v>
      </c>
      <c r="D1606" s="45" t="s">
        <v>1259</v>
      </c>
      <c r="E1606" s="46">
        <v>2213</v>
      </c>
      <c r="F1606" s="47">
        <v>82012.91</v>
      </c>
      <c r="G1606" s="48">
        <v>42607</v>
      </c>
      <c r="H1606" s="49">
        <f t="shared" si="108"/>
        <v>0</v>
      </c>
      <c r="I1606" s="50">
        <v>82012.91</v>
      </c>
      <c r="J1606" s="50" t="str">
        <f t="shared" si="109"/>
        <v>ATRASADO</v>
      </c>
      <c r="K1606" s="33"/>
      <c r="L1606" s="33"/>
    </row>
    <row r="1607" spans="1:12" s="34" customFormat="1" ht="18" x14ac:dyDescent="0.25">
      <c r="A1607" s="42">
        <v>42607</v>
      </c>
      <c r="B1607" s="43">
        <v>1500000647</v>
      </c>
      <c r="C1607" s="44" t="s">
        <v>1258</v>
      </c>
      <c r="D1607" s="45" t="s">
        <v>1259</v>
      </c>
      <c r="E1607" s="46">
        <v>2213</v>
      </c>
      <c r="F1607" s="47">
        <v>73864.320000000007</v>
      </c>
      <c r="G1607" s="48">
        <v>42607</v>
      </c>
      <c r="H1607" s="49">
        <f t="shared" si="108"/>
        <v>0</v>
      </c>
      <c r="I1607" s="50">
        <v>73864.320000000007</v>
      </c>
      <c r="J1607" s="50" t="str">
        <f t="shared" si="109"/>
        <v>ATRASADO</v>
      </c>
      <c r="K1607" s="33"/>
      <c r="L1607" s="33"/>
    </row>
    <row r="1608" spans="1:12" s="34" customFormat="1" ht="18" x14ac:dyDescent="0.25">
      <c r="A1608" s="42">
        <v>42638</v>
      </c>
      <c r="B1608" s="43">
        <v>1500000664</v>
      </c>
      <c r="C1608" s="44" t="s">
        <v>1258</v>
      </c>
      <c r="D1608" s="45" t="s">
        <v>1259</v>
      </c>
      <c r="E1608" s="46">
        <v>2213</v>
      </c>
      <c r="F1608" s="47">
        <v>13104</v>
      </c>
      <c r="G1608" s="48">
        <v>42638</v>
      </c>
      <c r="H1608" s="49">
        <f t="shared" si="108"/>
        <v>0</v>
      </c>
      <c r="I1608" s="50">
        <v>13104</v>
      </c>
      <c r="J1608" s="50" t="str">
        <f t="shared" si="109"/>
        <v>ATRASADO</v>
      </c>
      <c r="K1608" s="33"/>
      <c r="L1608" s="33"/>
    </row>
    <row r="1609" spans="1:12" s="34" customFormat="1" ht="18" x14ac:dyDescent="0.25">
      <c r="A1609" s="42">
        <v>42638</v>
      </c>
      <c r="B1609" s="43">
        <v>1500000678</v>
      </c>
      <c r="C1609" s="44" t="s">
        <v>1258</v>
      </c>
      <c r="D1609" s="45" t="s">
        <v>1259</v>
      </c>
      <c r="E1609" s="46">
        <v>2213</v>
      </c>
      <c r="F1609" s="47">
        <v>77333.279999999999</v>
      </c>
      <c r="G1609" s="48">
        <v>42638</v>
      </c>
      <c r="H1609" s="49">
        <f t="shared" si="108"/>
        <v>0</v>
      </c>
      <c r="I1609" s="50">
        <v>77333.279999999999</v>
      </c>
      <c r="J1609" s="50" t="str">
        <f t="shared" si="109"/>
        <v>ATRASADO</v>
      </c>
      <c r="K1609" s="33"/>
      <c r="L1609" s="33"/>
    </row>
    <row r="1610" spans="1:12" s="34" customFormat="1" ht="18" x14ac:dyDescent="0.25">
      <c r="A1610" s="42">
        <v>42668</v>
      </c>
      <c r="B1610" s="43">
        <v>1500000696</v>
      </c>
      <c r="C1610" s="44" t="s">
        <v>1258</v>
      </c>
      <c r="D1610" s="45" t="s">
        <v>1259</v>
      </c>
      <c r="E1610" s="46">
        <v>2213</v>
      </c>
      <c r="F1610" s="47">
        <v>13104</v>
      </c>
      <c r="G1610" s="48">
        <v>42668</v>
      </c>
      <c r="H1610" s="49">
        <f t="shared" si="108"/>
        <v>0</v>
      </c>
      <c r="I1610" s="50">
        <v>13104</v>
      </c>
      <c r="J1610" s="50" t="str">
        <f t="shared" si="109"/>
        <v>ATRASADO</v>
      </c>
      <c r="K1610" s="33"/>
      <c r="L1610" s="33"/>
    </row>
    <row r="1611" spans="1:12" s="34" customFormat="1" ht="18" x14ac:dyDescent="0.25">
      <c r="A1611" s="42">
        <v>42699</v>
      </c>
      <c r="B1611" s="43">
        <v>1500000734</v>
      </c>
      <c r="C1611" s="44" t="s">
        <v>1258</v>
      </c>
      <c r="D1611" s="45" t="s">
        <v>1259</v>
      </c>
      <c r="E1611" s="46">
        <v>2213</v>
      </c>
      <c r="F1611" s="47">
        <v>85937.61</v>
      </c>
      <c r="G1611" s="48">
        <v>42699</v>
      </c>
      <c r="H1611" s="49">
        <f t="shared" si="108"/>
        <v>0</v>
      </c>
      <c r="I1611" s="50">
        <v>85937.61</v>
      </c>
      <c r="J1611" s="50" t="str">
        <f t="shared" si="109"/>
        <v>ATRASADO</v>
      </c>
      <c r="K1611" s="33"/>
      <c r="L1611" s="33"/>
    </row>
    <row r="1612" spans="1:12" s="34" customFormat="1" ht="18" x14ac:dyDescent="0.25">
      <c r="A1612" s="42">
        <v>42699</v>
      </c>
      <c r="B1612" s="43">
        <v>1500000742</v>
      </c>
      <c r="C1612" s="44" t="s">
        <v>1258</v>
      </c>
      <c r="D1612" s="45" t="s">
        <v>1259</v>
      </c>
      <c r="E1612" s="46">
        <v>2213</v>
      </c>
      <c r="F1612" s="47">
        <v>13104</v>
      </c>
      <c r="G1612" s="48">
        <v>42699</v>
      </c>
      <c r="H1612" s="49">
        <f t="shared" si="108"/>
        <v>0</v>
      </c>
      <c r="I1612" s="50">
        <v>13104</v>
      </c>
      <c r="J1612" s="50" t="str">
        <f t="shared" si="109"/>
        <v>ATRASADO</v>
      </c>
      <c r="K1612" s="33"/>
      <c r="L1612" s="33"/>
    </row>
    <row r="1613" spans="1:12" s="34" customFormat="1" ht="18" x14ac:dyDescent="0.25">
      <c r="A1613" s="42"/>
      <c r="B1613" s="43"/>
      <c r="C1613" s="44"/>
      <c r="D1613" s="45"/>
      <c r="E1613" s="46"/>
      <c r="F1613" s="47"/>
      <c r="G1613" s="48"/>
      <c r="H1613" s="49"/>
      <c r="I1613" s="50"/>
      <c r="J1613" s="50"/>
      <c r="K1613" s="33"/>
      <c r="L1613" s="33"/>
    </row>
    <row r="1614" spans="1:12" s="34" customFormat="1" ht="18" x14ac:dyDescent="0.25">
      <c r="A1614" s="42" t="s">
        <v>928</v>
      </c>
      <c r="B1614" s="43" t="s">
        <v>793</v>
      </c>
      <c r="C1614" s="44" t="s">
        <v>1260</v>
      </c>
      <c r="D1614" s="45" t="s">
        <v>96</v>
      </c>
      <c r="E1614" s="46">
        <v>2221</v>
      </c>
      <c r="F1614" s="47">
        <v>820000</v>
      </c>
      <c r="G1614" s="48" t="s">
        <v>929</v>
      </c>
      <c r="H1614" s="49">
        <f>IF(F1614&gt;0,0,"")</f>
        <v>0</v>
      </c>
      <c r="I1614" s="50">
        <v>820000</v>
      </c>
      <c r="J1614" s="50" t="str">
        <f>IF(I1614&gt;0,"ATRASADO","")</f>
        <v>ATRASADO</v>
      </c>
      <c r="K1614" s="33"/>
      <c r="L1614" s="33"/>
    </row>
    <row r="1615" spans="1:12" s="34" customFormat="1" ht="18" x14ac:dyDescent="0.25">
      <c r="A1615" s="42"/>
      <c r="B1615" s="43"/>
      <c r="C1615" s="44"/>
      <c r="D1615" s="45"/>
      <c r="E1615" s="46"/>
      <c r="F1615" s="47"/>
      <c r="G1615" s="48"/>
      <c r="H1615" s="49"/>
      <c r="I1615" s="50"/>
      <c r="J1615" s="50"/>
      <c r="K1615" s="33"/>
      <c r="L1615" s="33"/>
    </row>
    <row r="1616" spans="1:12" s="34" customFormat="1" ht="18" x14ac:dyDescent="0.25">
      <c r="A1616" s="42">
        <v>40755</v>
      </c>
      <c r="B1616" s="43" t="s">
        <v>846</v>
      </c>
      <c r="C1616" s="44" t="s">
        <v>1261</v>
      </c>
      <c r="D1616" s="45" t="s">
        <v>1152</v>
      </c>
      <c r="E1616" s="46">
        <v>2254</v>
      </c>
      <c r="F1616" s="47">
        <v>90000</v>
      </c>
      <c r="G1616" s="48">
        <v>40755</v>
      </c>
      <c r="H1616" s="49">
        <f t="shared" ref="H1616:H1625" si="110">IF(F1616&gt;0,0,"")</f>
        <v>0</v>
      </c>
      <c r="I1616" s="50">
        <v>90000</v>
      </c>
      <c r="J1616" s="50" t="str">
        <f t="shared" ref="J1616:J1625" si="111">IF(I1616&gt;0,"ATRASADO","")</f>
        <v>ATRASADO</v>
      </c>
      <c r="K1616" s="33"/>
      <c r="L1616" s="33"/>
    </row>
    <row r="1617" spans="1:12" s="34" customFormat="1" ht="18" x14ac:dyDescent="0.25">
      <c r="A1617" s="42">
        <v>40786</v>
      </c>
      <c r="B1617" s="43" t="s">
        <v>847</v>
      </c>
      <c r="C1617" s="44" t="s">
        <v>1261</v>
      </c>
      <c r="D1617" s="45" t="s">
        <v>1152</v>
      </c>
      <c r="E1617" s="46">
        <v>2254</v>
      </c>
      <c r="F1617" s="47">
        <v>90000</v>
      </c>
      <c r="G1617" s="48">
        <v>40786</v>
      </c>
      <c r="H1617" s="49">
        <f t="shared" si="110"/>
        <v>0</v>
      </c>
      <c r="I1617" s="50">
        <v>90000</v>
      </c>
      <c r="J1617" s="50" t="str">
        <f t="shared" si="111"/>
        <v>ATRASADO</v>
      </c>
      <c r="K1617" s="33"/>
      <c r="L1617" s="33"/>
    </row>
    <row r="1618" spans="1:12" s="34" customFormat="1" ht="18" x14ac:dyDescent="0.25">
      <c r="A1618" s="42">
        <v>40816</v>
      </c>
      <c r="B1618" s="43" t="s">
        <v>848</v>
      </c>
      <c r="C1618" s="44" t="s">
        <v>1261</v>
      </c>
      <c r="D1618" s="45" t="s">
        <v>1152</v>
      </c>
      <c r="E1618" s="46">
        <v>2254</v>
      </c>
      <c r="F1618" s="47">
        <v>90000</v>
      </c>
      <c r="G1618" s="48">
        <v>40816</v>
      </c>
      <c r="H1618" s="49">
        <f t="shared" si="110"/>
        <v>0</v>
      </c>
      <c r="I1618" s="50">
        <v>90000</v>
      </c>
      <c r="J1618" s="50" t="str">
        <f t="shared" si="111"/>
        <v>ATRASADO</v>
      </c>
      <c r="K1618" s="33"/>
      <c r="L1618" s="33"/>
    </row>
    <row r="1619" spans="1:12" s="34" customFormat="1" ht="18" x14ac:dyDescent="0.25">
      <c r="A1619" s="42">
        <v>40847</v>
      </c>
      <c r="B1619" s="43" t="s">
        <v>849</v>
      </c>
      <c r="C1619" s="44" t="s">
        <v>1261</v>
      </c>
      <c r="D1619" s="45" t="s">
        <v>1152</v>
      </c>
      <c r="E1619" s="46">
        <v>2254</v>
      </c>
      <c r="F1619" s="47">
        <v>90000</v>
      </c>
      <c r="G1619" s="48">
        <v>40847</v>
      </c>
      <c r="H1619" s="49">
        <f t="shared" si="110"/>
        <v>0</v>
      </c>
      <c r="I1619" s="50">
        <v>90000</v>
      </c>
      <c r="J1619" s="50" t="str">
        <f t="shared" si="111"/>
        <v>ATRASADO</v>
      </c>
      <c r="K1619" s="33"/>
      <c r="L1619" s="33"/>
    </row>
    <row r="1620" spans="1:12" s="34" customFormat="1" ht="18" x14ac:dyDescent="0.25">
      <c r="A1620" s="42">
        <v>40877</v>
      </c>
      <c r="B1620" s="43" t="s">
        <v>850</v>
      </c>
      <c r="C1620" s="44" t="s">
        <v>1261</v>
      </c>
      <c r="D1620" s="45" t="s">
        <v>1152</v>
      </c>
      <c r="E1620" s="46">
        <v>2254</v>
      </c>
      <c r="F1620" s="47">
        <v>90000</v>
      </c>
      <c r="G1620" s="48">
        <v>40877</v>
      </c>
      <c r="H1620" s="49">
        <f t="shared" si="110"/>
        <v>0</v>
      </c>
      <c r="I1620" s="50">
        <v>90000</v>
      </c>
      <c r="J1620" s="50" t="str">
        <f t="shared" si="111"/>
        <v>ATRASADO</v>
      </c>
      <c r="K1620" s="33"/>
      <c r="L1620" s="33"/>
    </row>
    <row r="1621" spans="1:12" s="34" customFormat="1" ht="18" x14ac:dyDescent="0.25">
      <c r="A1621" s="42">
        <v>40908</v>
      </c>
      <c r="B1621" s="43" t="s">
        <v>1262</v>
      </c>
      <c r="C1621" s="44" t="s">
        <v>1261</v>
      </c>
      <c r="D1621" s="45" t="s">
        <v>1152</v>
      </c>
      <c r="E1621" s="46">
        <v>2254</v>
      </c>
      <c r="F1621" s="47">
        <v>90000</v>
      </c>
      <c r="G1621" s="48">
        <v>40908</v>
      </c>
      <c r="H1621" s="49">
        <f t="shared" si="110"/>
        <v>0</v>
      </c>
      <c r="I1621" s="50">
        <v>90000</v>
      </c>
      <c r="J1621" s="50" t="str">
        <f t="shared" si="111"/>
        <v>ATRASADO</v>
      </c>
      <c r="K1621" s="33"/>
      <c r="L1621" s="33"/>
    </row>
    <row r="1622" spans="1:12" s="34" customFormat="1" ht="18" x14ac:dyDescent="0.25">
      <c r="A1622" s="42">
        <v>41059</v>
      </c>
      <c r="B1622" s="43" t="s">
        <v>1263</v>
      </c>
      <c r="C1622" s="44" t="s">
        <v>1261</v>
      </c>
      <c r="D1622" s="45" t="s">
        <v>1152</v>
      </c>
      <c r="E1622" s="46">
        <v>2254</v>
      </c>
      <c r="F1622" s="47">
        <v>90000</v>
      </c>
      <c r="G1622" s="48">
        <v>41059</v>
      </c>
      <c r="H1622" s="49">
        <f t="shared" si="110"/>
        <v>0</v>
      </c>
      <c r="I1622" s="50">
        <v>90000</v>
      </c>
      <c r="J1622" s="50" t="str">
        <f t="shared" si="111"/>
        <v>ATRASADO</v>
      </c>
      <c r="K1622" s="33"/>
      <c r="L1622" s="33"/>
    </row>
    <row r="1623" spans="1:12" s="34" customFormat="1" ht="18" x14ac:dyDescent="0.25">
      <c r="A1623" s="42">
        <v>41059</v>
      </c>
      <c r="B1623" s="43" t="s">
        <v>1264</v>
      </c>
      <c r="C1623" s="44" t="s">
        <v>1261</v>
      </c>
      <c r="D1623" s="45" t="s">
        <v>1152</v>
      </c>
      <c r="E1623" s="46">
        <v>2254</v>
      </c>
      <c r="F1623" s="47">
        <v>90000</v>
      </c>
      <c r="G1623" s="48">
        <v>41059</v>
      </c>
      <c r="H1623" s="49">
        <f t="shared" si="110"/>
        <v>0</v>
      </c>
      <c r="I1623" s="50">
        <v>90000</v>
      </c>
      <c r="J1623" s="50" t="str">
        <f t="shared" si="111"/>
        <v>ATRASADO</v>
      </c>
      <c r="K1623" s="33"/>
      <c r="L1623" s="33"/>
    </row>
    <row r="1624" spans="1:12" s="34" customFormat="1" ht="18" x14ac:dyDescent="0.25">
      <c r="A1624" s="42">
        <v>41090</v>
      </c>
      <c r="B1624" s="43" t="s">
        <v>1265</v>
      </c>
      <c r="C1624" s="44" t="s">
        <v>1261</v>
      </c>
      <c r="D1624" s="45" t="s">
        <v>1152</v>
      </c>
      <c r="E1624" s="46">
        <v>2254</v>
      </c>
      <c r="F1624" s="47">
        <v>90000</v>
      </c>
      <c r="G1624" s="48">
        <v>41090</v>
      </c>
      <c r="H1624" s="49">
        <f t="shared" si="110"/>
        <v>0</v>
      </c>
      <c r="I1624" s="50">
        <v>90000</v>
      </c>
      <c r="J1624" s="50" t="str">
        <f t="shared" si="111"/>
        <v>ATRASADO</v>
      </c>
      <c r="K1624" s="33"/>
      <c r="L1624" s="33"/>
    </row>
    <row r="1625" spans="1:12" s="34" customFormat="1" ht="18" x14ac:dyDescent="0.25">
      <c r="A1625" s="42">
        <v>41121</v>
      </c>
      <c r="B1625" s="43" t="s">
        <v>1266</v>
      </c>
      <c r="C1625" s="44" t="s">
        <v>1261</v>
      </c>
      <c r="D1625" s="45" t="s">
        <v>1152</v>
      </c>
      <c r="E1625" s="46">
        <v>2254</v>
      </c>
      <c r="F1625" s="47">
        <v>90000</v>
      </c>
      <c r="G1625" s="48">
        <v>41121</v>
      </c>
      <c r="H1625" s="49">
        <f t="shared" si="110"/>
        <v>0</v>
      </c>
      <c r="I1625" s="50">
        <v>90000</v>
      </c>
      <c r="J1625" s="50" t="str">
        <f t="shared" si="111"/>
        <v>ATRASADO</v>
      </c>
      <c r="K1625" s="33"/>
      <c r="L1625" s="33"/>
    </row>
    <row r="1626" spans="1:12" s="34" customFormat="1" ht="18" x14ac:dyDescent="0.25">
      <c r="A1626" s="42"/>
      <c r="B1626" s="43"/>
      <c r="C1626" s="44"/>
      <c r="D1626" s="45"/>
      <c r="E1626" s="46"/>
      <c r="F1626" s="47"/>
      <c r="G1626" s="48"/>
      <c r="H1626" s="49"/>
      <c r="I1626" s="50"/>
      <c r="J1626" s="50"/>
      <c r="K1626" s="33"/>
      <c r="L1626" s="33"/>
    </row>
    <row r="1627" spans="1:12" s="34" customFormat="1" ht="18" x14ac:dyDescent="0.25">
      <c r="A1627" s="42">
        <v>46079</v>
      </c>
      <c r="B1627" s="43" t="s">
        <v>670</v>
      </c>
      <c r="C1627" s="44" t="s">
        <v>1267</v>
      </c>
      <c r="D1627" s="45" t="s">
        <v>927</v>
      </c>
      <c r="E1627" s="46">
        <v>2242</v>
      </c>
      <c r="F1627" s="47">
        <v>370000</v>
      </c>
      <c r="G1627" s="48">
        <v>46079</v>
      </c>
      <c r="H1627" s="49">
        <v>0</v>
      </c>
      <c r="I1627" s="50">
        <v>370000</v>
      </c>
      <c r="J1627" s="50" t="s">
        <v>25</v>
      </c>
      <c r="K1627" s="33"/>
      <c r="L1627" s="33"/>
    </row>
    <row r="1628" spans="1:12" s="34" customFormat="1" ht="18" x14ac:dyDescent="0.25">
      <c r="A1628" s="42">
        <v>46079</v>
      </c>
      <c r="B1628" s="43" t="s">
        <v>1268</v>
      </c>
      <c r="C1628" s="44" t="s">
        <v>1267</v>
      </c>
      <c r="D1628" s="45" t="s">
        <v>927</v>
      </c>
      <c r="E1628" s="46">
        <v>2242</v>
      </c>
      <c r="F1628" s="47">
        <v>94999.99</v>
      </c>
      <c r="G1628" s="48">
        <v>46079</v>
      </c>
      <c r="H1628" s="49">
        <v>0</v>
      </c>
      <c r="I1628" s="50">
        <v>94999.99</v>
      </c>
      <c r="J1628" s="50" t="s">
        <v>25</v>
      </c>
      <c r="K1628" s="33"/>
      <c r="L1628" s="33"/>
    </row>
    <row r="1629" spans="1:12" s="34" customFormat="1" ht="18" x14ac:dyDescent="0.25">
      <c r="A1629" s="42"/>
      <c r="B1629" s="43"/>
      <c r="C1629" s="44"/>
      <c r="D1629" s="45"/>
      <c r="E1629" s="46"/>
      <c r="F1629" s="47"/>
      <c r="G1629" s="48"/>
      <c r="H1629" s="49"/>
      <c r="I1629" s="50"/>
      <c r="J1629" s="50"/>
      <c r="K1629" s="33"/>
      <c r="L1629" s="33"/>
    </row>
    <row r="1630" spans="1:12" s="34" customFormat="1" ht="18" x14ac:dyDescent="0.25">
      <c r="A1630" s="42">
        <v>40131</v>
      </c>
      <c r="B1630" s="43" t="s">
        <v>1269</v>
      </c>
      <c r="C1630" s="44" t="s">
        <v>1270</v>
      </c>
      <c r="D1630" s="45" t="s">
        <v>96</v>
      </c>
      <c r="E1630" s="46">
        <v>2221</v>
      </c>
      <c r="F1630" s="47">
        <v>50000</v>
      </c>
      <c r="G1630" s="48">
        <v>40131</v>
      </c>
      <c r="H1630" s="49">
        <f t="shared" ref="H1630:H1635" si="112">IF(F1630&gt;0,0,"")</f>
        <v>0</v>
      </c>
      <c r="I1630" s="50">
        <v>50000</v>
      </c>
      <c r="J1630" s="50" t="str">
        <f t="shared" ref="J1630:J1635" si="113">IF(I1630&gt;0,"ATRASADO","")</f>
        <v>ATRASADO</v>
      </c>
      <c r="K1630" s="33"/>
      <c r="L1630" s="33"/>
    </row>
    <row r="1631" spans="1:12" s="34" customFormat="1" ht="18" x14ac:dyDescent="0.25">
      <c r="A1631" s="42">
        <v>40148</v>
      </c>
      <c r="B1631" s="43" t="s">
        <v>1271</v>
      </c>
      <c r="C1631" s="44" t="s">
        <v>1270</v>
      </c>
      <c r="D1631" s="45" t="s">
        <v>96</v>
      </c>
      <c r="E1631" s="46">
        <v>2221</v>
      </c>
      <c r="F1631" s="47">
        <v>50000</v>
      </c>
      <c r="G1631" s="48">
        <v>40148</v>
      </c>
      <c r="H1631" s="49">
        <f t="shared" si="112"/>
        <v>0</v>
      </c>
      <c r="I1631" s="50">
        <v>50000</v>
      </c>
      <c r="J1631" s="50" t="str">
        <f t="shared" si="113"/>
        <v>ATRASADO</v>
      </c>
      <c r="K1631" s="33"/>
      <c r="L1631" s="33"/>
    </row>
    <row r="1632" spans="1:12" s="34" customFormat="1" ht="18" x14ac:dyDescent="0.25">
      <c r="A1632" s="42">
        <v>40329</v>
      </c>
      <c r="B1632" s="43" t="s">
        <v>1272</v>
      </c>
      <c r="C1632" s="44" t="s">
        <v>1270</v>
      </c>
      <c r="D1632" s="45" t="s">
        <v>96</v>
      </c>
      <c r="E1632" s="46">
        <v>2221</v>
      </c>
      <c r="F1632" s="47">
        <v>50000</v>
      </c>
      <c r="G1632" s="48">
        <v>40329</v>
      </c>
      <c r="H1632" s="49">
        <f t="shared" si="112"/>
        <v>0</v>
      </c>
      <c r="I1632" s="50">
        <v>50000</v>
      </c>
      <c r="J1632" s="50" t="str">
        <f t="shared" si="113"/>
        <v>ATRASADO</v>
      </c>
      <c r="K1632" s="33"/>
      <c r="L1632" s="33"/>
    </row>
    <row r="1633" spans="1:12" s="34" customFormat="1" ht="18" x14ac:dyDescent="0.25">
      <c r="A1633" s="42">
        <v>40360</v>
      </c>
      <c r="B1633" s="43" t="s">
        <v>1273</v>
      </c>
      <c r="C1633" s="44" t="s">
        <v>1270</v>
      </c>
      <c r="D1633" s="45" t="s">
        <v>96</v>
      </c>
      <c r="E1633" s="46">
        <v>2221</v>
      </c>
      <c r="F1633" s="47">
        <v>50000</v>
      </c>
      <c r="G1633" s="48">
        <v>40360</v>
      </c>
      <c r="H1633" s="49">
        <f t="shared" si="112"/>
        <v>0</v>
      </c>
      <c r="I1633" s="50">
        <v>50000</v>
      </c>
      <c r="J1633" s="50" t="str">
        <f t="shared" si="113"/>
        <v>ATRASADO</v>
      </c>
      <c r="K1633" s="33"/>
      <c r="L1633" s="33"/>
    </row>
    <row r="1634" spans="1:12" s="34" customFormat="1" ht="18" x14ac:dyDescent="0.25">
      <c r="A1634" s="42">
        <v>40422</v>
      </c>
      <c r="B1634" s="43" t="s">
        <v>1274</v>
      </c>
      <c r="C1634" s="44" t="s">
        <v>1270</v>
      </c>
      <c r="D1634" s="45" t="s">
        <v>96</v>
      </c>
      <c r="E1634" s="46">
        <v>2221</v>
      </c>
      <c r="F1634" s="47">
        <v>50000</v>
      </c>
      <c r="G1634" s="48">
        <v>40422</v>
      </c>
      <c r="H1634" s="49">
        <f t="shared" si="112"/>
        <v>0</v>
      </c>
      <c r="I1634" s="50">
        <v>50000</v>
      </c>
      <c r="J1634" s="50" t="str">
        <f t="shared" si="113"/>
        <v>ATRASADO</v>
      </c>
      <c r="K1634" s="33"/>
      <c r="L1634" s="33"/>
    </row>
    <row r="1635" spans="1:12" s="34" customFormat="1" ht="18" x14ac:dyDescent="0.25">
      <c r="A1635" s="42">
        <v>40457</v>
      </c>
      <c r="B1635" s="43" t="s">
        <v>1275</v>
      </c>
      <c r="C1635" s="44" t="s">
        <v>1270</v>
      </c>
      <c r="D1635" s="45" t="s">
        <v>96</v>
      </c>
      <c r="E1635" s="46">
        <v>2221</v>
      </c>
      <c r="F1635" s="47">
        <v>50000</v>
      </c>
      <c r="G1635" s="48">
        <v>40457</v>
      </c>
      <c r="H1635" s="49">
        <f t="shared" si="112"/>
        <v>0</v>
      </c>
      <c r="I1635" s="50">
        <v>50000</v>
      </c>
      <c r="J1635" s="50" t="str">
        <f t="shared" si="113"/>
        <v>ATRASADO</v>
      </c>
      <c r="K1635" s="33"/>
      <c r="L1635" s="33"/>
    </row>
    <row r="1636" spans="1:12" s="34" customFormat="1" ht="18" x14ac:dyDescent="0.25">
      <c r="A1636" s="42"/>
      <c r="B1636" s="43"/>
      <c r="C1636" s="44"/>
      <c r="D1636" s="45"/>
      <c r="E1636" s="46"/>
      <c r="F1636" s="47"/>
      <c r="G1636" s="48"/>
      <c r="H1636" s="49"/>
      <c r="I1636" s="50"/>
      <c r="J1636" s="50"/>
      <c r="K1636" s="33"/>
      <c r="L1636" s="33"/>
    </row>
    <row r="1637" spans="1:12" s="34" customFormat="1" ht="18" x14ac:dyDescent="0.25">
      <c r="A1637" s="42">
        <v>43405</v>
      </c>
      <c r="B1637" s="43" t="s">
        <v>551</v>
      </c>
      <c r="C1637" s="44" t="s">
        <v>1276</v>
      </c>
      <c r="D1637" s="45" t="s">
        <v>172</v>
      </c>
      <c r="E1637" s="46">
        <v>2251</v>
      </c>
      <c r="F1637" s="47">
        <v>253440</v>
      </c>
      <c r="G1637" s="48">
        <v>43405</v>
      </c>
      <c r="H1637" s="49">
        <f>IF(F1637&gt;0,0,"")</f>
        <v>0</v>
      </c>
      <c r="I1637" s="50">
        <v>253440</v>
      </c>
      <c r="J1637" s="50" t="str">
        <f>IF(I1637&gt;0,"ATRASADO","")</f>
        <v>ATRASADO</v>
      </c>
      <c r="K1637" s="33"/>
      <c r="L1637" s="33"/>
    </row>
    <row r="1638" spans="1:12" s="34" customFormat="1" ht="18" x14ac:dyDescent="0.25">
      <c r="A1638" s="42"/>
      <c r="B1638" s="43"/>
      <c r="C1638" s="44"/>
      <c r="D1638" s="45"/>
      <c r="E1638" s="46"/>
      <c r="F1638" s="47"/>
      <c r="G1638" s="48"/>
      <c r="H1638" s="49"/>
      <c r="I1638" s="50"/>
      <c r="J1638" s="50"/>
      <c r="K1638" s="33"/>
      <c r="L1638" s="33"/>
    </row>
    <row r="1639" spans="1:12" s="34" customFormat="1" ht="18" x14ac:dyDescent="0.25">
      <c r="A1639" s="42" t="s">
        <v>1277</v>
      </c>
      <c r="B1639" s="43" t="s">
        <v>129</v>
      </c>
      <c r="C1639" s="44" t="s">
        <v>1278</v>
      </c>
      <c r="D1639" s="45" t="s">
        <v>1010</v>
      </c>
      <c r="E1639" s="46">
        <v>2272</v>
      </c>
      <c r="F1639" s="47">
        <v>32400</v>
      </c>
      <c r="G1639" s="48" t="s">
        <v>1277</v>
      </c>
      <c r="H1639" s="49">
        <f>IF(F1639&gt;0,0,"")</f>
        <v>0</v>
      </c>
      <c r="I1639" s="50">
        <v>32400</v>
      </c>
      <c r="J1639" s="50" t="str">
        <f>IF(I1639&gt;0,"ATRASADO","")</f>
        <v>ATRASADO</v>
      </c>
      <c r="K1639" s="33"/>
      <c r="L1639" s="33"/>
    </row>
    <row r="1640" spans="1:12" s="34" customFormat="1" ht="18" x14ac:dyDescent="0.25">
      <c r="A1640" s="42"/>
      <c r="B1640" s="43"/>
      <c r="C1640" s="44"/>
      <c r="D1640" s="45"/>
      <c r="E1640" s="46"/>
      <c r="F1640" s="47"/>
      <c r="G1640" s="48"/>
      <c r="H1640" s="49"/>
      <c r="I1640" s="50"/>
      <c r="J1640" s="50"/>
      <c r="K1640" s="33"/>
      <c r="L1640" s="33"/>
    </row>
    <row r="1641" spans="1:12" s="34" customFormat="1" ht="18" x14ac:dyDescent="0.25">
      <c r="A1641" s="42">
        <v>45323</v>
      </c>
      <c r="B1641" s="43" t="s">
        <v>1235</v>
      </c>
      <c r="C1641" s="44" t="s">
        <v>1279</v>
      </c>
      <c r="D1641" s="45" t="s">
        <v>96</v>
      </c>
      <c r="E1641" s="46">
        <v>2221</v>
      </c>
      <c r="F1641" s="47">
        <v>29500</v>
      </c>
      <c r="G1641" s="48">
        <v>45323</v>
      </c>
      <c r="H1641" s="49">
        <f>IF(F1641&gt;0,0,"")</f>
        <v>0</v>
      </c>
      <c r="I1641" s="50">
        <v>29500</v>
      </c>
      <c r="J1641" s="50" t="str">
        <f>IF(I1641&gt;0,"ATRASADO","")</f>
        <v>ATRASADO</v>
      </c>
      <c r="K1641" s="33"/>
      <c r="L1641" s="33"/>
    </row>
    <row r="1642" spans="1:12" s="34" customFormat="1" ht="18" x14ac:dyDescent="0.25">
      <c r="A1642" s="42">
        <v>45413</v>
      </c>
      <c r="B1642" s="43" t="s">
        <v>1280</v>
      </c>
      <c r="C1642" s="44" t="s">
        <v>1279</v>
      </c>
      <c r="D1642" s="45" t="s">
        <v>96</v>
      </c>
      <c r="E1642" s="46">
        <v>2221</v>
      </c>
      <c r="F1642" s="47">
        <v>29500</v>
      </c>
      <c r="G1642" s="48">
        <v>45413</v>
      </c>
      <c r="H1642" s="49">
        <f>IF(F1642&gt;0,0,"")</f>
        <v>0</v>
      </c>
      <c r="I1642" s="50">
        <v>29500</v>
      </c>
      <c r="J1642" s="50" t="str">
        <f>IF(I1642&gt;0,"ATRASADO","")</f>
        <v>ATRASADO</v>
      </c>
      <c r="K1642" s="33"/>
      <c r="L1642" s="33"/>
    </row>
    <row r="1643" spans="1:12" s="34" customFormat="1" ht="18" x14ac:dyDescent="0.25">
      <c r="A1643" s="42">
        <v>45474</v>
      </c>
      <c r="B1643" s="43" t="s">
        <v>1281</v>
      </c>
      <c r="C1643" s="44" t="s">
        <v>1279</v>
      </c>
      <c r="D1643" s="45" t="s">
        <v>96</v>
      </c>
      <c r="E1643" s="46">
        <v>2221</v>
      </c>
      <c r="F1643" s="47">
        <v>29500</v>
      </c>
      <c r="G1643" s="48">
        <v>45474</v>
      </c>
      <c r="H1643" s="49">
        <f>IF(F1643&gt;0,0,"")</f>
        <v>0</v>
      </c>
      <c r="I1643" s="50">
        <v>29500</v>
      </c>
      <c r="J1643" s="50" t="str">
        <f>IF(I1643&gt;0,"ATRASADO","")</f>
        <v>ATRASADO</v>
      </c>
      <c r="K1643" s="33"/>
      <c r="L1643" s="33"/>
    </row>
    <row r="1644" spans="1:12" s="34" customFormat="1" ht="18" x14ac:dyDescent="0.25">
      <c r="A1644" s="42"/>
      <c r="B1644" s="43"/>
      <c r="C1644" s="44"/>
      <c r="D1644" s="45"/>
      <c r="E1644" s="46"/>
      <c r="F1644" s="47"/>
      <c r="G1644" s="48"/>
      <c r="H1644" s="49"/>
      <c r="I1644" s="50"/>
      <c r="J1644" s="50"/>
      <c r="K1644" s="33"/>
      <c r="L1644" s="33"/>
    </row>
    <row r="1645" spans="1:12" s="34" customFormat="1" ht="18" x14ac:dyDescent="0.25">
      <c r="A1645" s="42">
        <v>45047</v>
      </c>
      <c r="B1645" s="43" t="s">
        <v>1282</v>
      </c>
      <c r="C1645" s="44" t="s">
        <v>1283</v>
      </c>
      <c r="D1645" s="45" t="s">
        <v>96</v>
      </c>
      <c r="E1645" s="46">
        <v>2221</v>
      </c>
      <c r="F1645" s="47">
        <v>23600</v>
      </c>
      <c r="G1645" s="48">
        <v>45047</v>
      </c>
      <c r="H1645" s="49">
        <f>IF(F1645&gt;0,0,"")</f>
        <v>0</v>
      </c>
      <c r="I1645" s="50">
        <v>23600</v>
      </c>
      <c r="J1645" s="50" t="str">
        <f>IF(I1645&gt;0,"ATRASADO","")</f>
        <v>ATRASADO</v>
      </c>
      <c r="K1645" s="33"/>
      <c r="L1645" s="33"/>
    </row>
    <row r="1646" spans="1:12" s="34" customFormat="1" ht="18" x14ac:dyDescent="0.25">
      <c r="A1646" s="42">
        <v>45047</v>
      </c>
      <c r="B1646" s="43" t="s">
        <v>261</v>
      </c>
      <c r="C1646" s="44" t="s">
        <v>1283</v>
      </c>
      <c r="D1646" s="45" t="s">
        <v>96</v>
      </c>
      <c r="E1646" s="46">
        <v>2221</v>
      </c>
      <c r="F1646" s="47">
        <v>23600</v>
      </c>
      <c r="G1646" s="48">
        <v>45047</v>
      </c>
      <c r="H1646" s="49">
        <f>IF(F1646&gt;0,0,"")</f>
        <v>0</v>
      </c>
      <c r="I1646" s="50">
        <v>23600</v>
      </c>
      <c r="J1646" s="50" t="str">
        <f>IF(I1646&gt;0,"ATRASADO","")</f>
        <v>ATRASADO</v>
      </c>
      <c r="K1646" s="33"/>
      <c r="L1646" s="33"/>
    </row>
    <row r="1647" spans="1:12" s="34" customFormat="1" ht="18" x14ac:dyDescent="0.25">
      <c r="A1647" s="42"/>
      <c r="B1647" s="43"/>
      <c r="C1647" s="44"/>
      <c r="D1647" s="45"/>
      <c r="E1647" s="46"/>
      <c r="F1647" s="47"/>
      <c r="G1647" s="48"/>
      <c r="H1647" s="49"/>
      <c r="I1647" s="50"/>
      <c r="J1647" s="50"/>
      <c r="K1647" s="33"/>
      <c r="L1647" s="33"/>
    </row>
    <row r="1648" spans="1:12" s="34" customFormat="1" ht="18" x14ac:dyDescent="0.25">
      <c r="A1648" s="42">
        <v>40389</v>
      </c>
      <c r="B1648" s="43" t="s">
        <v>1285</v>
      </c>
      <c r="C1648" s="44" t="s">
        <v>1286</v>
      </c>
      <c r="D1648" s="45" t="s">
        <v>1287</v>
      </c>
      <c r="E1648" s="46">
        <v>2272</v>
      </c>
      <c r="F1648" s="47">
        <f>528000-488000</f>
        <v>40000</v>
      </c>
      <c r="G1648" s="48">
        <v>40389</v>
      </c>
      <c r="H1648" s="49">
        <f>IF(F1648&gt;0,0,"")</f>
        <v>0</v>
      </c>
      <c r="I1648" s="50">
        <v>40000</v>
      </c>
      <c r="J1648" s="50" t="str">
        <f>IF(I1648&gt;0,"ATRASADO","")</f>
        <v>ATRASADO</v>
      </c>
      <c r="K1648" s="33"/>
      <c r="L1648" s="33"/>
    </row>
    <row r="1649" spans="1:12" s="34" customFormat="1" ht="18" x14ac:dyDescent="0.25">
      <c r="A1649" s="42"/>
      <c r="B1649" s="43"/>
      <c r="C1649" s="44"/>
      <c r="D1649" s="45"/>
      <c r="E1649" s="46"/>
      <c r="F1649" s="47"/>
      <c r="G1649" s="48"/>
      <c r="H1649" s="49"/>
      <c r="I1649" s="50"/>
      <c r="J1649" s="50"/>
      <c r="K1649" s="33"/>
      <c r="L1649" s="33"/>
    </row>
    <row r="1650" spans="1:12" s="34" customFormat="1" ht="18" x14ac:dyDescent="0.25">
      <c r="A1650" s="42">
        <v>40919</v>
      </c>
      <c r="B1650" s="43" t="s">
        <v>1288</v>
      </c>
      <c r="C1650" s="44" t="s">
        <v>1289</v>
      </c>
      <c r="D1650" s="45" t="s">
        <v>96</v>
      </c>
      <c r="E1650" s="46">
        <v>2221</v>
      </c>
      <c r="F1650" s="47">
        <v>35500</v>
      </c>
      <c r="G1650" s="48">
        <v>40919</v>
      </c>
      <c r="H1650" s="49">
        <f>IF(F1650&gt;0,0,"")</f>
        <v>0</v>
      </c>
      <c r="I1650" s="50">
        <v>35500</v>
      </c>
      <c r="J1650" s="50" t="str">
        <f>IF(I1650&gt;0,"ATRASADO","")</f>
        <v>ATRASADO</v>
      </c>
      <c r="K1650" s="33"/>
      <c r="L1650" s="33"/>
    </row>
    <row r="1651" spans="1:12" s="34" customFormat="1" ht="18" x14ac:dyDescent="0.25">
      <c r="A1651" s="42"/>
      <c r="B1651" s="43"/>
      <c r="C1651" s="44"/>
      <c r="D1651" s="45"/>
      <c r="E1651" s="46"/>
      <c r="F1651" s="47"/>
      <c r="G1651" s="48"/>
      <c r="H1651" s="49"/>
      <c r="I1651" s="50"/>
      <c r="J1651" s="50"/>
      <c r="K1651" s="33"/>
      <c r="L1651" s="33"/>
    </row>
    <row r="1652" spans="1:12" s="34" customFormat="1" ht="18" x14ac:dyDescent="0.25">
      <c r="A1652" s="42">
        <v>45108</v>
      </c>
      <c r="B1652" s="43" t="s">
        <v>1290</v>
      </c>
      <c r="C1652" s="44" t="s">
        <v>1291</v>
      </c>
      <c r="D1652" s="45" t="s">
        <v>21</v>
      </c>
      <c r="E1652" s="46">
        <v>2311</v>
      </c>
      <c r="F1652" s="47">
        <v>21000</v>
      </c>
      <c r="G1652" s="48">
        <v>45108</v>
      </c>
      <c r="H1652" s="49">
        <f>IF(F1652&gt;0,0,"")</f>
        <v>0</v>
      </c>
      <c r="I1652" s="50">
        <v>21000</v>
      </c>
      <c r="J1652" s="50" t="str">
        <f>IF(I1652&gt;0,"ATRASADO","")</f>
        <v>ATRASADO</v>
      </c>
      <c r="K1652" s="33"/>
      <c r="L1652" s="33"/>
    </row>
    <row r="1653" spans="1:12" s="34" customFormat="1" ht="18" x14ac:dyDescent="0.25">
      <c r="A1653" s="42"/>
      <c r="B1653" s="43"/>
      <c r="C1653" s="44"/>
      <c r="D1653" s="45"/>
      <c r="E1653" s="46"/>
      <c r="F1653" s="47"/>
      <c r="G1653" s="48"/>
      <c r="H1653" s="49"/>
      <c r="I1653" s="50"/>
      <c r="J1653" s="50"/>
      <c r="K1653" s="33"/>
      <c r="L1653" s="33"/>
    </row>
    <row r="1654" spans="1:12" s="34" customFormat="1" ht="18" x14ac:dyDescent="0.25">
      <c r="A1654" s="42">
        <v>45483</v>
      </c>
      <c r="B1654" s="43" t="s">
        <v>1026</v>
      </c>
      <c r="C1654" s="44" t="s">
        <v>1292</v>
      </c>
      <c r="D1654" s="45" t="s">
        <v>143</v>
      </c>
      <c r="E1654" s="46">
        <v>2242</v>
      </c>
      <c r="F1654" s="47">
        <v>2094743.7</v>
      </c>
      <c r="G1654" s="48">
        <v>45483</v>
      </c>
      <c r="H1654" s="49">
        <f t="shared" ref="H1654:H1673" si="114">IF(F1654&gt;0,0,"")</f>
        <v>0</v>
      </c>
      <c r="I1654" s="50">
        <v>2094743.7</v>
      </c>
      <c r="J1654" s="50" t="str">
        <f t="shared" ref="J1654:J1661" si="115">IF(I1654&gt;0,"ATRASADO","")</f>
        <v>ATRASADO</v>
      </c>
      <c r="K1654" s="33"/>
      <c r="L1654" s="33"/>
    </row>
    <row r="1655" spans="1:12" s="34" customFormat="1" ht="18" x14ac:dyDescent="0.25">
      <c r="A1655" s="42">
        <v>45546</v>
      </c>
      <c r="B1655" s="43" t="s">
        <v>398</v>
      </c>
      <c r="C1655" s="44" t="s">
        <v>1292</v>
      </c>
      <c r="D1655" s="45" t="s">
        <v>143</v>
      </c>
      <c r="E1655" s="46">
        <v>2242</v>
      </c>
      <c r="F1655" s="47">
        <v>2094743.7</v>
      </c>
      <c r="G1655" s="48">
        <v>45546</v>
      </c>
      <c r="H1655" s="49">
        <f t="shared" si="114"/>
        <v>0</v>
      </c>
      <c r="I1655" s="50">
        <v>2094743.7</v>
      </c>
      <c r="J1655" s="50" t="str">
        <f t="shared" si="115"/>
        <v>ATRASADO</v>
      </c>
      <c r="K1655" s="33"/>
      <c r="L1655" s="33"/>
    </row>
    <row r="1656" spans="1:12" s="34" customFormat="1" ht="18" x14ac:dyDescent="0.25">
      <c r="A1656" s="42" t="s">
        <v>264</v>
      </c>
      <c r="B1656" s="43" t="s">
        <v>922</v>
      </c>
      <c r="C1656" s="44" t="s">
        <v>1292</v>
      </c>
      <c r="D1656" s="45" t="s">
        <v>143</v>
      </c>
      <c r="E1656" s="46">
        <v>2242</v>
      </c>
      <c r="F1656" s="47">
        <v>977547.06</v>
      </c>
      <c r="G1656" s="48" t="s">
        <v>264</v>
      </c>
      <c r="H1656" s="49">
        <f t="shared" si="114"/>
        <v>0</v>
      </c>
      <c r="I1656" s="50">
        <v>977547.06</v>
      </c>
      <c r="J1656" s="50" t="str">
        <f t="shared" si="115"/>
        <v>ATRASADO</v>
      </c>
      <c r="K1656" s="33"/>
      <c r="L1656" s="33"/>
    </row>
    <row r="1657" spans="1:12" s="34" customFormat="1" ht="18" x14ac:dyDescent="0.25">
      <c r="A1657" s="42" t="s">
        <v>1293</v>
      </c>
      <c r="B1657" s="43" t="s">
        <v>923</v>
      </c>
      <c r="C1657" s="44" t="s">
        <v>1292</v>
      </c>
      <c r="D1657" s="45" t="s">
        <v>143</v>
      </c>
      <c r="E1657" s="46">
        <v>2242</v>
      </c>
      <c r="F1657" s="47">
        <v>1117196.6399999999</v>
      </c>
      <c r="G1657" s="48" t="s">
        <v>1293</v>
      </c>
      <c r="H1657" s="49">
        <f t="shared" si="114"/>
        <v>0</v>
      </c>
      <c r="I1657" s="50">
        <v>1117196.6399999999</v>
      </c>
      <c r="J1657" s="50" t="str">
        <f t="shared" si="115"/>
        <v>ATRASADO</v>
      </c>
      <c r="K1657" s="33"/>
      <c r="L1657" s="33"/>
    </row>
    <row r="1658" spans="1:12" s="34" customFormat="1" ht="18" x14ac:dyDescent="0.25">
      <c r="A1658" s="42">
        <v>45627</v>
      </c>
      <c r="B1658" s="43" t="s">
        <v>925</v>
      </c>
      <c r="C1658" s="44" t="s">
        <v>1292</v>
      </c>
      <c r="D1658" s="45" t="s">
        <v>143</v>
      </c>
      <c r="E1658" s="46">
        <v>2242</v>
      </c>
      <c r="F1658" s="47">
        <v>2094743.7</v>
      </c>
      <c r="G1658" s="48">
        <v>45627</v>
      </c>
      <c r="H1658" s="49">
        <f t="shared" si="114"/>
        <v>0</v>
      </c>
      <c r="I1658" s="50">
        <v>2094743.7</v>
      </c>
      <c r="J1658" s="50" t="str">
        <f t="shared" si="115"/>
        <v>ATRASADO</v>
      </c>
      <c r="K1658" s="33"/>
      <c r="L1658" s="33"/>
    </row>
    <row r="1659" spans="1:12" s="34" customFormat="1" ht="18" x14ac:dyDescent="0.25">
      <c r="A1659" s="42">
        <v>45636</v>
      </c>
      <c r="B1659" s="43" t="s">
        <v>1029</v>
      </c>
      <c r="C1659" s="44" t="s">
        <v>1292</v>
      </c>
      <c r="D1659" s="45" t="s">
        <v>143</v>
      </c>
      <c r="E1659" s="46">
        <v>2242</v>
      </c>
      <c r="F1659" s="47">
        <v>2094743.7</v>
      </c>
      <c r="G1659" s="48">
        <v>45636</v>
      </c>
      <c r="H1659" s="49">
        <f t="shared" si="114"/>
        <v>0</v>
      </c>
      <c r="I1659" s="50">
        <v>2094743.7</v>
      </c>
      <c r="J1659" s="50" t="str">
        <f t="shared" si="115"/>
        <v>ATRASADO</v>
      </c>
      <c r="K1659" s="33"/>
      <c r="L1659" s="33"/>
    </row>
    <row r="1660" spans="1:12" s="34" customFormat="1" ht="18" x14ac:dyDescent="0.25">
      <c r="A1660" s="42" t="s">
        <v>1219</v>
      </c>
      <c r="B1660" s="43" t="s">
        <v>1220</v>
      </c>
      <c r="C1660" s="44" t="s">
        <v>1292</v>
      </c>
      <c r="D1660" s="45" t="s">
        <v>143</v>
      </c>
      <c r="E1660" s="46">
        <v>2242</v>
      </c>
      <c r="F1660" s="47">
        <v>977547.06</v>
      </c>
      <c r="G1660" s="48" t="s">
        <v>1219</v>
      </c>
      <c r="H1660" s="49">
        <f t="shared" si="114"/>
        <v>0</v>
      </c>
      <c r="I1660" s="50">
        <v>977547.06</v>
      </c>
      <c r="J1660" s="50" t="str">
        <f t="shared" si="115"/>
        <v>ATRASADO</v>
      </c>
      <c r="K1660" s="33"/>
      <c r="L1660" s="33"/>
    </row>
    <row r="1661" spans="1:12" s="34" customFormat="1" ht="18" x14ac:dyDescent="0.25">
      <c r="A1661" s="42" t="s">
        <v>152</v>
      </c>
      <c r="B1661" s="43" t="s">
        <v>232</v>
      </c>
      <c r="C1661" s="44" t="s">
        <v>1292</v>
      </c>
      <c r="D1661" s="45" t="s">
        <v>233</v>
      </c>
      <c r="E1661" s="46">
        <v>2242</v>
      </c>
      <c r="F1661" s="47">
        <f>223439.33+0.79+1.01+0.3</f>
        <v>223441.43</v>
      </c>
      <c r="G1661" s="48" t="s">
        <v>152</v>
      </c>
      <c r="H1661" s="49">
        <f t="shared" si="114"/>
        <v>0</v>
      </c>
      <c r="I1661" s="50">
        <f>223439.33+0.79+1.01+0.3</f>
        <v>223441.43</v>
      </c>
      <c r="J1661" s="50" t="str">
        <f t="shared" si="115"/>
        <v>ATRASADO</v>
      </c>
      <c r="K1661" s="33"/>
      <c r="L1661" s="33"/>
    </row>
    <row r="1662" spans="1:12" s="34" customFormat="1" ht="18" x14ac:dyDescent="0.25">
      <c r="A1662" s="42"/>
      <c r="B1662" s="43"/>
      <c r="C1662" s="44"/>
      <c r="D1662" s="45"/>
      <c r="E1662" s="46"/>
      <c r="F1662" s="47"/>
      <c r="G1662" s="48"/>
      <c r="H1662" s="49" t="str">
        <f t="shared" si="114"/>
        <v/>
      </c>
      <c r="I1662" s="50"/>
      <c r="J1662" s="50"/>
      <c r="K1662" s="33"/>
      <c r="L1662" s="33"/>
    </row>
    <row r="1663" spans="1:12" s="34" customFormat="1" ht="18" x14ac:dyDescent="0.25">
      <c r="A1663" s="42">
        <v>45352</v>
      </c>
      <c r="B1663" s="43" t="s">
        <v>543</v>
      </c>
      <c r="C1663" s="44" t="s">
        <v>1294</v>
      </c>
      <c r="D1663" s="45" t="s">
        <v>96</v>
      </c>
      <c r="E1663" s="46">
        <v>2221</v>
      </c>
      <c r="F1663" s="47">
        <v>41300</v>
      </c>
      <c r="G1663" s="48">
        <v>45352</v>
      </c>
      <c r="H1663" s="49">
        <f t="shared" si="114"/>
        <v>0</v>
      </c>
      <c r="I1663" s="50">
        <v>41300</v>
      </c>
      <c r="J1663" s="50" t="str">
        <f t="shared" ref="J1663:J1673" si="116">IF(I1663&gt;0,"ATRASADO","")</f>
        <v>ATRASADO</v>
      </c>
      <c r="K1663" s="33"/>
      <c r="L1663" s="33"/>
    </row>
    <row r="1664" spans="1:12" s="34" customFormat="1" ht="18" x14ac:dyDescent="0.25">
      <c r="A1664" s="42">
        <v>45352</v>
      </c>
      <c r="B1664" s="43" t="s">
        <v>1295</v>
      </c>
      <c r="C1664" s="44" t="s">
        <v>1294</v>
      </c>
      <c r="D1664" s="45" t="s">
        <v>96</v>
      </c>
      <c r="E1664" s="46">
        <v>2221</v>
      </c>
      <c r="F1664" s="47">
        <v>41300</v>
      </c>
      <c r="G1664" s="48">
        <v>45352</v>
      </c>
      <c r="H1664" s="49">
        <f t="shared" si="114"/>
        <v>0</v>
      </c>
      <c r="I1664" s="50">
        <v>41300</v>
      </c>
      <c r="J1664" s="50" t="str">
        <f t="shared" si="116"/>
        <v>ATRASADO</v>
      </c>
      <c r="K1664" s="33"/>
      <c r="L1664" s="33"/>
    </row>
    <row r="1665" spans="1:12 1339:1345" s="34" customFormat="1" ht="18" x14ac:dyDescent="0.25">
      <c r="A1665" s="42">
        <v>45352</v>
      </c>
      <c r="B1665" s="43" t="s">
        <v>109</v>
      </c>
      <c r="C1665" s="44" t="s">
        <v>1294</v>
      </c>
      <c r="D1665" s="45" t="s">
        <v>96</v>
      </c>
      <c r="E1665" s="46">
        <v>2221</v>
      </c>
      <c r="F1665" s="47">
        <v>41300</v>
      </c>
      <c r="G1665" s="48">
        <v>45352</v>
      </c>
      <c r="H1665" s="49">
        <f t="shared" si="114"/>
        <v>0</v>
      </c>
      <c r="I1665" s="50">
        <v>41300</v>
      </c>
      <c r="J1665" s="50" t="str">
        <f t="shared" si="116"/>
        <v>ATRASADO</v>
      </c>
      <c r="K1665" s="33"/>
      <c r="L1665" s="33"/>
    </row>
    <row r="1666" spans="1:12 1339:1345" s="34" customFormat="1" ht="18" x14ac:dyDescent="0.25">
      <c r="A1666" s="42">
        <v>45352</v>
      </c>
      <c r="B1666" s="43" t="s">
        <v>1296</v>
      </c>
      <c r="C1666" s="44" t="s">
        <v>1294</v>
      </c>
      <c r="D1666" s="45" t="s">
        <v>96</v>
      </c>
      <c r="E1666" s="46">
        <v>2221</v>
      </c>
      <c r="F1666" s="47">
        <v>41300</v>
      </c>
      <c r="G1666" s="48">
        <v>45352</v>
      </c>
      <c r="H1666" s="49">
        <f t="shared" si="114"/>
        <v>0</v>
      </c>
      <c r="I1666" s="50">
        <v>41300</v>
      </c>
      <c r="J1666" s="50" t="str">
        <f t="shared" si="116"/>
        <v>ATRASADO</v>
      </c>
      <c r="K1666" s="33"/>
      <c r="L1666" s="33"/>
    </row>
    <row r="1667" spans="1:12 1339:1345" s="34" customFormat="1" ht="18" x14ac:dyDescent="0.25">
      <c r="A1667" s="42">
        <v>45352</v>
      </c>
      <c r="B1667" s="43" t="s">
        <v>402</v>
      </c>
      <c r="C1667" s="44" t="s">
        <v>1294</v>
      </c>
      <c r="D1667" s="45" t="s">
        <v>96</v>
      </c>
      <c r="E1667" s="46">
        <v>2221</v>
      </c>
      <c r="F1667" s="47">
        <v>41300</v>
      </c>
      <c r="G1667" s="48">
        <v>45352</v>
      </c>
      <c r="H1667" s="49">
        <f t="shared" si="114"/>
        <v>0</v>
      </c>
      <c r="I1667" s="50">
        <v>41300</v>
      </c>
      <c r="J1667" s="50" t="str">
        <f t="shared" si="116"/>
        <v>ATRASADO</v>
      </c>
      <c r="K1667" s="33"/>
      <c r="L1667" s="33"/>
    </row>
    <row r="1668" spans="1:12 1339:1345" s="34" customFormat="1" ht="18" x14ac:dyDescent="0.25">
      <c r="A1668" s="42">
        <v>45536</v>
      </c>
      <c r="B1668" s="43" t="s">
        <v>63</v>
      </c>
      <c r="C1668" s="44" t="s">
        <v>1294</v>
      </c>
      <c r="D1668" s="45" t="s">
        <v>96</v>
      </c>
      <c r="E1668" s="46">
        <v>2221</v>
      </c>
      <c r="F1668" s="47">
        <v>41300</v>
      </c>
      <c r="G1668" s="48">
        <v>45536</v>
      </c>
      <c r="H1668" s="49">
        <f t="shared" si="114"/>
        <v>0</v>
      </c>
      <c r="I1668" s="50">
        <v>41300</v>
      </c>
      <c r="J1668" s="50" t="str">
        <f t="shared" si="116"/>
        <v>ATRASADO</v>
      </c>
      <c r="K1668" s="33"/>
      <c r="L1668" s="33"/>
    </row>
    <row r="1669" spans="1:12 1339:1345" s="34" customFormat="1" ht="18" x14ac:dyDescent="0.25">
      <c r="A1669" s="42">
        <v>45536</v>
      </c>
      <c r="B1669" s="43" t="s">
        <v>65</v>
      </c>
      <c r="C1669" s="44" t="s">
        <v>1294</v>
      </c>
      <c r="D1669" s="45" t="s">
        <v>96</v>
      </c>
      <c r="E1669" s="46">
        <v>2221</v>
      </c>
      <c r="F1669" s="47">
        <v>41300</v>
      </c>
      <c r="G1669" s="48">
        <v>45536</v>
      </c>
      <c r="H1669" s="49">
        <f t="shared" si="114"/>
        <v>0</v>
      </c>
      <c r="I1669" s="50">
        <v>41300</v>
      </c>
      <c r="J1669" s="50" t="str">
        <f t="shared" si="116"/>
        <v>ATRASADO</v>
      </c>
      <c r="K1669" s="33"/>
      <c r="L1669" s="33"/>
    </row>
    <row r="1670" spans="1:12 1339:1345" s="34" customFormat="1" ht="18" x14ac:dyDescent="0.25">
      <c r="A1670" s="42">
        <v>45536</v>
      </c>
      <c r="B1670" s="43" t="s">
        <v>66</v>
      </c>
      <c r="C1670" s="44" t="s">
        <v>1294</v>
      </c>
      <c r="D1670" s="45" t="s">
        <v>96</v>
      </c>
      <c r="E1670" s="46">
        <v>2221</v>
      </c>
      <c r="F1670" s="47">
        <v>41300</v>
      </c>
      <c r="G1670" s="48">
        <v>45536</v>
      </c>
      <c r="H1670" s="49">
        <f t="shared" si="114"/>
        <v>0</v>
      </c>
      <c r="I1670" s="50">
        <v>41300</v>
      </c>
      <c r="J1670" s="50" t="str">
        <f t="shared" si="116"/>
        <v>ATRASADO</v>
      </c>
      <c r="K1670" s="33"/>
      <c r="L1670" s="33"/>
    </row>
    <row r="1671" spans="1:12 1339:1345" s="34" customFormat="1" ht="18" x14ac:dyDescent="0.25">
      <c r="A1671" s="42">
        <v>45566</v>
      </c>
      <c r="B1671" s="43" t="s">
        <v>67</v>
      </c>
      <c r="C1671" s="44" t="s">
        <v>1294</v>
      </c>
      <c r="D1671" s="45" t="s">
        <v>96</v>
      </c>
      <c r="E1671" s="46">
        <v>2221</v>
      </c>
      <c r="F1671" s="47">
        <v>41300</v>
      </c>
      <c r="G1671" s="48">
        <v>45566</v>
      </c>
      <c r="H1671" s="49">
        <f t="shared" si="114"/>
        <v>0</v>
      </c>
      <c r="I1671" s="50">
        <v>41300</v>
      </c>
      <c r="J1671" s="50" t="str">
        <f t="shared" si="116"/>
        <v>ATRASADO</v>
      </c>
      <c r="K1671" s="33"/>
      <c r="L1671" s="33"/>
    </row>
    <row r="1672" spans="1:12 1339:1345" s="34" customFormat="1" ht="18" x14ac:dyDescent="0.25">
      <c r="A1672" s="42">
        <v>45566</v>
      </c>
      <c r="B1672" s="43" t="s">
        <v>68</v>
      </c>
      <c r="C1672" s="44" t="s">
        <v>1294</v>
      </c>
      <c r="D1672" s="45" t="s">
        <v>96</v>
      </c>
      <c r="E1672" s="46">
        <v>2221</v>
      </c>
      <c r="F1672" s="47">
        <v>41300</v>
      </c>
      <c r="G1672" s="48">
        <v>45566</v>
      </c>
      <c r="H1672" s="49">
        <f t="shared" si="114"/>
        <v>0</v>
      </c>
      <c r="I1672" s="50">
        <v>41300</v>
      </c>
      <c r="J1672" s="50" t="str">
        <f t="shared" si="116"/>
        <v>ATRASADO</v>
      </c>
      <c r="K1672" s="33"/>
      <c r="L1672" s="33"/>
    </row>
    <row r="1673" spans="1:12 1339:1345" s="34" customFormat="1" ht="18" x14ac:dyDescent="0.25">
      <c r="A1673" s="42">
        <v>45566</v>
      </c>
      <c r="B1673" s="43" t="s">
        <v>69</v>
      </c>
      <c r="C1673" s="44" t="s">
        <v>1294</v>
      </c>
      <c r="D1673" s="45" t="s">
        <v>96</v>
      </c>
      <c r="E1673" s="46">
        <v>2221</v>
      </c>
      <c r="F1673" s="47">
        <v>41300</v>
      </c>
      <c r="G1673" s="48">
        <v>45566</v>
      </c>
      <c r="H1673" s="49">
        <f t="shared" si="114"/>
        <v>0</v>
      </c>
      <c r="I1673" s="50">
        <v>41300</v>
      </c>
      <c r="J1673" s="50" t="str">
        <f t="shared" si="116"/>
        <v>ATRASADO</v>
      </c>
      <c r="K1673" s="33"/>
      <c r="L1673" s="33"/>
    </row>
    <row r="1674" spans="1:12 1339:1345" s="38" customFormat="1" ht="18.75" thickBot="1" x14ac:dyDescent="0.3">
      <c r="A1674" s="66" t="s">
        <v>1297</v>
      </c>
      <c r="B1674" s="66"/>
      <c r="C1674" s="66"/>
      <c r="D1674" s="66"/>
      <c r="E1674" s="66"/>
      <c r="F1674" s="35">
        <f>SUM(F17:F1673)</f>
        <v>563128043.04000008</v>
      </c>
      <c r="G1674" s="36"/>
      <c r="H1674" s="36">
        <f>SUM(H17:H1673)</f>
        <v>6750.52</v>
      </c>
      <c r="I1674" s="36">
        <f>SUM(I17:I1673)</f>
        <v>563121292.5200001</v>
      </c>
      <c r="J1674" s="37"/>
      <c r="K1674" s="37"/>
      <c r="L1674" s="37"/>
    </row>
    <row r="1675" spans="1:12 1339:1345" ht="15.75" thickTop="1" x14ac:dyDescent="0.25">
      <c r="E1675" s="20"/>
      <c r="F1675" s="21"/>
      <c r="J1675" s="7"/>
    </row>
    <row r="1676" spans="1:12 1339:1345" x14ac:dyDescent="0.25">
      <c r="E1676" s="20"/>
      <c r="F1676" s="21"/>
      <c r="J1676" s="7"/>
    </row>
    <row r="1677" spans="1:12 1339:1345" x14ac:dyDescent="0.25">
      <c r="E1677" s="20"/>
      <c r="F1677" s="21"/>
      <c r="J1677" s="7"/>
    </row>
    <row r="1678" spans="1:12 1339:1345" x14ac:dyDescent="0.25">
      <c r="E1678" s="22"/>
    </row>
    <row r="1679" spans="1:12 1339:1345" s="19" customFormat="1" ht="15.75" x14ac:dyDescent="0.25">
      <c r="B1679" s="23"/>
      <c r="C1679" s="24"/>
      <c r="D1679" s="25"/>
      <c r="E1679" s="26"/>
      <c r="F1679" s="27"/>
      <c r="G1679" s="21"/>
      <c r="H1679" s="28"/>
      <c r="I1679" s="29"/>
      <c r="J1679" s="30"/>
      <c r="K1679" s="18"/>
      <c r="L1679" s="18"/>
      <c r="AYM1679" s="18"/>
      <c r="AYN1679" s="18"/>
      <c r="AYO1679" s="18"/>
      <c r="AYP1679" s="18"/>
      <c r="AYQ1679" s="18"/>
      <c r="AYR1679" s="18"/>
      <c r="AYS1679" s="18"/>
    </row>
    <row r="1680" spans="1:12 1339:1345" s="19" customFormat="1" ht="15.75" x14ac:dyDescent="0.25">
      <c r="B1680" s="23"/>
      <c r="C1680" s="24"/>
      <c r="D1680" s="25"/>
      <c r="E1680" s="26"/>
      <c r="F1680" s="27"/>
      <c r="G1680" s="21"/>
      <c r="H1680" s="31"/>
      <c r="I1680" s="31"/>
      <c r="J1680" s="30"/>
      <c r="K1680" s="18"/>
      <c r="L1680" s="18"/>
      <c r="AYM1680" s="18"/>
      <c r="AYN1680" s="18"/>
      <c r="AYO1680" s="18"/>
      <c r="AYP1680" s="18"/>
      <c r="AYQ1680" s="18"/>
      <c r="AYR1680" s="18"/>
      <c r="AYS1680" s="18"/>
    </row>
    <row r="1681" spans="2:10" s="32" customFormat="1" x14ac:dyDescent="0.25">
      <c r="G1681" s="41"/>
    </row>
    <row r="1685" spans="2:10" ht="15.75" x14ac:dyDescent="0.25">
      <c r="B1685" s="67" t="s">
        <v>1298</v>
      </c>
      <c r="C1685" s="67"/>
      <c r="D1685" s="67" t="s">
        <v>1299</v>
      </c>
      <c r="E1685" s="67"/>
      <c r="F1685" s="67"/>
      <c r="G1685" s="67" t="s">
        <v>1300</v>
      </c>
      <c r="H1685" s="67"/>
      <c r="I1685" s="67"/>
      <c r="J1685" s="67"/>
    </row>
    <row r="1686" spans="2:10" ht="15.75" x14ac:dyDescent="0.25">
      <c r="B1686" s="61" t="s">
        <v>1301</v>
      </c>
      <c r="C1686" s="61"/>
      <c r="D1686" s="62" t="s">
        <v>1302</v>
      </c>
      <c r="E1686" s="62"/>
      <c r="F1686" s="62"/>
      <c r="G1686" s="62" t="s">
        <v>1303</v>
      </c>
      <c r="H1686" s="62"/>
      <c r="I1686" s="62"/>
      <c r="J1686" s="62"/>
    </row>
  </sheetData>
  <mergeCells count="10">
    <mergeCell ref="B1686:C1686"/>
    <mergeCell ref="D1686:F1686"/>
    <mergeCell ref="G1686:J1686"/>
    <mergeCell ref="A12:J12"/>
    <mergeCell ref="A13:J13"/>
    <mergeCell ref="A14:J14"/>
    <mergeCell ref="A1674:E1674"/>
    <mergeCell ref="B1685:C1685"/>
    <mergeCell ref="D1685:F1685"/>
    <mergeCell ref="G1685:J1685"/>
  </mergeCells>
  <printOptions horizontalCentered="1"/>
  <pageMargins left="0.23622047244094491" right="0.23622047244094491" top="0.74803149606299213" bottom="0.74803149606299213" header="0.31496062992125984" footer="0.31496062992125984"/>
  <pageSetup scale="44" fitToWidth="0" fitToHeight="0" orientation="landscape" r:id="rId1"/>
  <headerFooter>
    <oddFooter>&amp;C&amp;P de &amp;N</oddFooter>
  </headerFooter>
  <rowBreaks count="9" manualBreakCount="9">
    <brk id="1287" max="9" man="1"/>
    <brk id="1336" max="9" man="1"/>
    <brk id="1376" max="9" man="1"/>
    <brk id="1421" max="9" man="1"/>
    <brk id="1470" max="9" man="1"/>
    <brk id="1521" max="9" man="1"/>
    <brk id="1562" max="9" man="1"/>
    <brk id="1606" max="9" man="1"/>
    <brk id="165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CTAS SUPLIDORES ABRIL 26</vt:lpstr>
      <vt:lpstr>'ESTADO CTAS SUPLIDORES ABRIL 26'!Área_de_impresión</vt:lpstr>
      <vt:lpstr>'ESTADO CTAS SUPLIDORES ABRIL 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nivar</dc:creator>
  <cp:lastModifiedBy>CAROLINA IRENE MENDEZ HEREDIA</cp:lastModifiedBy>
  <cp:lastPrinted>2026-05-13T00:19:48Z</cp:lastPrinted>
  <dcterms:created xsi:type="dcterms:W3CDTF">2026-04-17T00:33:55Z</dcterms:created>
  <dcterms:modified xsi:type="dcterms:W3CDTF">2026-05-14T21:58:31Z</dcterms:modified>
</cp:coreProperties>
</file>