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ACH TREE INESPRE\Ejecucion presupuestaria\"/>
    </mc:Choice>
  </mc:AlternateContent>
  <xr:revisionPtr revIDLastSave="0" documentId="13_ncr:1_{649E538A-3BA3-45DF-8BF5-B196C8DA056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1 Presupuesto Aprobado-Ejec" sheetId="6" r:id="rId1"/>
    <sheet name="Ejecucion " sheetId="5" r:id="rId2"/>
  </sheets>
  <externalReferences>
    <externalReference r:id="rId3"/>
  </externalReferences>
  <definedNames>
    <definedName name="_xlnm.Print_Area" localSheetId="1">'Ejecucion '!$A$2:$J$102</definedName>
    <definedName name="_xlnm.Print_Area" localSheetId="0">'P1 Presupuesto Aprobado-Ejec'!$A$1:$L$103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" i="5" l="1"/>
  <c r="H76" i="5"/>
  <c r="I75" i="5"/>
  <c r="I84" i="5" s="1"/>
  <c r="H75" i="5"/>
  <c r="K84" i="6"/>
  <c r="K83" i="6"/>
  <c r="K82" i="6"/>
  <c r="K81" i="6"/>
  <c r="K80" i="6"/>
  <c r="K78" i="6"/>
  <c r="K77" i="6"/>
  <c r="K76" i="6"/>
  <c r="K85" i="6" s="1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9" i="6"/>
  <c r="J80" i="6"/>
  <c r="J81" i="6"/>
  <c r="J82" i="6"/>
  <c r="J83" i="6"/>
  <c r="J84" i="6"/>
  <c r="J55" i="5"/>
  <c r="J56" i="5"/>
  <c r="J57" i="5"/>
  <c r="J58" i="5"/>
  <c r="J59" i="5"/>
  <c r="J60" i="5"/>
  <c r="J61" i="5"/>
  <c r="J54" i="5"/>
  <c r="J41" i="5"/>
  <c r="J40" i="5"/>
  <c r="J39" i="5"/>
  <c r="J38" i="5"/>
  <c r="J37" i="5"/>
  <c r="J29" i="5"/>
  <c r="J30" i="5"/>
  <c r="J31" i="5"/>
  <c r="J32" i="5"/>
  <c r="J33" i="5"/>
  <c r="J34" i="5"/>
  <c r="J35" i="5"/>
  <c r="J36" i="5"/>
  <c r="J28" i="5"/>
  <c r="J19" i="5"/>
  <c r="J20" i="5"/>
  <c r="J21" i="5"/>
  <c r="J22" i="5"/>
  <c r="J23" i="5"/>
  <c r="J24" i="5"/>
  <c r="J25" i="5"/>
  <c r="J26" i="5"/>
  <c r="J18" i="5"/>
  <c r="J13" i="5"/>
  <c r="J14" i="5"/>
  <c r="J15" i="5"/>
  <c r="J16" i="5"/>
  <c r="J12" i="5"/>
  <c r="I53" i="5"/>
  <c r="I37" i="5"/>
  <c r="I27" i="5"/>
  <c r="I17" i="5"/>
  <c r="I11" i="5"/>
  <c r="J62" i="5"/>
  <c r="J42" i="5"/>
  <c r="J43" i="5"/>
  <c r="H53" i="5"/>
  <c r="G37" i="5"/>
  <c r="H37" i="5"/>
  <c r="H27" i="5"/>
  <c r="H17" i="5"/>
  <c r="H11" i="5"/>
  <c r="H84" i="5" l="1"/>
  <c r="J53" i="5"/>
  <c r="J85" i="6" l="1"/>
  <c r="G76" i="5"/>
  <c r="I77" i="6" s="1"/>
  <c r="I84" i="6"/>
  <c r="I83" i="6"/>
  <c r="I82" i="6"/>
  <c r="I81" i="6"/>
  <c r="I80" i="6"/>
  <c r="I78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7" i="6"/>
  <c r="I36" i="6"/>
  <c r="I35" i="6"/>
  <c r="I34" i="6"/>
  <c r="I33" i="6"/>
  <c r="I32" i="6"/>
  <c r="I31" i="6"/>
  <c r="I30" i="6"/>
  <c r="I29" i="6"/>
  <c r="I27" i="6"/>
  <c r="I26" i="6"/>
  <c r="I25" i="6"/>
  <c r="I24" i="6"/>
  <c r="I23" i="6"/>
  <c r="I22" i="6"/>
  <c r="I21" i="6"/>
  <c r="I20" i="6"/>
  <c r="I19" i="6"/>
  <c r="I17" i="6"/>
  <c r="I16" i="6"/>
  <c r="I15" i="6"/>
  <c r="I14" i="6"/>
  <c r="I13" i="6"/>
  <c r="G75" i="5" l="1"/>
  <c r="I76" i="6" s="1"/>
  <c r="G53" i="5"/>
  <c r="I54" i="6" s="1"/>
  <c r="I38" i="6"/>
  <c r="G27" i="5"/>
  <c r="I28" i="6" s="1"/>
  <c r="M43" i="6" s="1"/>
  <c r="G17" i="5"/>
  <c r="I18" i="6" s="1"/>
  <c r="G11" i="5"/>
  <c r="I12" i="6" s="1"/>
  <c r="J11" i="5" l="1"/>
  <c r="J27" i="5"/>
  <c r="G84" i="5"/>
  <c r="J17" i="5"/>
  <c r="I85" i="6"/>
  <c r="H78" i="6"/>
  <c r="F76" i="5"/>
  <c r="H77" i="6" s="1"/>
  <c r="E76" i="5"/>
  <c r="E75" i="5" s="1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9" i="6"/>
  <c r="H80" i="6"/>
  <c r="H81" i="6"/>
  <c r="H82" i="6"/>
  <c r="H83" i="6"/>
  <c r="H84" i="6"/>
  <c r="D13" i="6"/>
  <c r="L13" i="6"/>
  <c r="F53" i="5"/>
  <c r="H54" i="6" s="1"/>
  <c r="C37" i="5"/>
  <c r="D37" i="5"/>
  <c r="E37" i="5"/>
  <c r="F37" i="5"/>
  <c r="H38" i="6" s="1"/>
  <c r="F27" i="5"/>
  <c r="H28" i="6" s="1"/>
  <c r="F17" i="5"/>
  <c r="H18" i="6" s="1"/>
  <c r="F11" i="5"/>
  <c r="H12" i="6" s="1"/>
  <c r="L16" i="6"/>
  <c r="F75" i="5" l="1"/>
  <c r="H76" i="6" s="1"/>
  <c r="H85" i="6" s="1"/>
  <c r="G28" i="6"/>
  <c r="E53" i="5"/>
  <c r="E46" i="5"/>
  <c r="E82" i="5"/>
  <c r="E79" i="5" s="1"/>
  <c r="E71" i="5"/>
  <c r="E68" i="5"/>
  <c r="E63" i="5" s="1"/>
  <c r="E27" i="5"/>
  <c r="E17" i="5"/>
  <c r="E11" i="5"/>
  <c r="E84" i="5" l="1"/>
  <c r="F84" i="5"/>
  <c r="G83" i="6"/>
  <c r="G80" i="6" s="1"/>
  <c r="G72" i="6"/>
  <c r="G69" i="6"/>
  <c r="G64" i="6" s="1"/>
  <c r="G54" i="6"/>
  <c r="G47" i="6"/>
  <c r="G38" i="6"/>
  <c r="G18" i="6"/>
  <c r="G12" i="6"/>
  <c r="J44" i="5"/>
  <c r="J45" i="5"/>
  <c r="J47" i="5"/>
  <c r="J48" i="5"/>
  <c r="J49" i="5"/>
  <c r="J50" i="5"/>
  <c r="J51" i="5"/>
  <c r="J52" i="5"/>
  <c r="J64" i="5"/>
  <c r="J65" i="5"/>
  <c r="J66" i="5"/>
  <c r="J67" i="5"/>
  <c r="J69" i="5"/>
  <c r="J70" i="5"/>
  <c r="J72" i="5"/>
  <c r="J73" i="5"/>
  <c r="J74" i="5"/>
  <c r="J78" i="5"/>
  <c r="J80" i="5"/>
  <c r="J81" i="5"/>
  <c r="J83" i="5"/>
  <c r="F12" i="6"/>
  <c r="F83" i="6"/>
  <c r="F80" i="6" s="1"/>
  <c r="F77" i="6"/>
  <c r="F76" i="6" s="1"/>
  <c r="F72" i="6"/>
  <c r="F69" i="6"/>
  <c r="F64" i="6" s="1"/>
  <c r="F54" i="6"/>
  <c r="F47" i="6"/>
  <c r="F38" i="6"/>
  <c r="F28" i="6"/>
  <c r="F18" i="6"/>
  <c r="D82" i="5"/>
  <c r="D79" i="5" s="1"/>
  <c r="D76" i="5"/>
  <c r="D75" i="5" s="1"/>
  <c r="D71" i="5"/>
  <c r="D68" i="5"/>
  <c r="D63" i="5" s="1"/>
  <c r="D53" i="5"/>
  <c r="D46" i="5"/>
  <c r="D27" i="5"/>
  <c r="D11" i="5"/>
  <c r="E28" i="6"/>
  <c r="F85" i="6" l="1"/>
  <c r="C18" i="6"/>
  <c r="C11" i="5" l="1"/>
  <c r="D84" i="6"/>
  <c r="D82" i="6"/>
  <c r="D81" i="6"/>
  <c r="D79" i="6"/>
  <c r="D78" i="6"/>
  <c r="D75" i="6"/>
  <c r="D74" i="6"/>
  <c r="D14" i="6"/>
  <c r="L14" i="6" l="1"/>
  <c r="L84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B27" i="5"/>
  <c r="D28" i="6" s="1"/>
  <c r="C27" i="5"/>
  <c r="B11" i="5"/>
  <c r="D12" i="6" s="1"/>
  <c r="B17" i="5"/>
  <c r="D18" i="6" s="1"/>
  <c r="C17" i="5"/>
  <c r="B46" i="5"/>
  <c r="C46" i="5"/>
  <c r="B53" i="5"/>
  <c r="C53" i="5"/>
  <c r="B63" i="5"/>
  <c r="J63" i="5" s="1"/>
  <c r="B68" i="5"/>
  <c r="C68" i="5"/>
  <c r="C63" i="5" s="1"/>
  <c r="B71" i="5"/>
  <c r="C71" i="5"/>
  <c r="B76" i="5"/>
  <c r="C76" i="5"/>
  <c r="C75" i="5" s="1"/>
  <c r="B82" i="5"/>
  <c r="C82" i="5"/>
  <c r="C79" i="5" s="1"/>
  <c r="L82" i="6"/>
  <c r="L81" i="6"/>
  <c r="L79" i="6"/>
  <c r="L75" i="6"/>
  <c r="L74" i="6"/>
  <c r="L73" i="6"/>
  <c r="L71" i="6"/>
  <c r="L68" i="6"/>
  <c r="L67" i="6"/>
  <c r="L66" i="6"/>
  <c r="L65" i="6"/>
  <c r="L63" i="6"/>
  <c r="L62" i="6"/>
  <c r="L61" i="6"/>
  <c r="L60" i="6"/>
  <c r="L59" i="6"/>
  <c r="L58" i="6"/>
  <c r="L57" i="6"/>
  <c r="L56" i="6"/>
  <c r="L55" i="6"/>
  <c r="L53" i="6"/>
  <c r="L52" i="6"/>
  <c r="L51" i="6"/>
  <c r="L50" i="6"/>
  <c r="L49" i="6"/>
  <c r="L48" i="6"/>
  <c r="L46" i="6"/>
  <c r="L45" i="6"/>
  <c r="L44" i="6"/>
  <c r="L43" i="6"/>
  <c r="L42" i="6"/>
  <c r="L41" i="6"/>
  <c r="L40" i="6"/>
  <c r="L39" i="6"/>
  <c r="L37" i="6"/>
  <c r="L36" i="6"/>
  <c r="L34" i="6"/>
  <c r="L33" i="6"/>
  <c r="L32" i="6"/>
  <c r="L31" i="6"/>
  <c r="L30" i="6"/>
  <c r="L29" i="6"/>
  <c r="L27" i="6"/>
  <c r="L26" i="6"/>
  <c r="L25" i="6"/>
  <c r="L24" i="6"/>
  <c r="L23" i="6"/>
  <c r="L22" i="6"/>
  <c r="L21" i="6"/>
  <c r="L20" i="6"/>
  <c r="L17" i="6"/>
  <c r="J82" i="5" l="1"/>
  <c r="L83" i="6" s="1"/>
  <c r="D38" i="6"/>
  <c r="L38" i="6"/>
  <c r="D72" i="6"/>
  <c r="J71" i="5"/>
  <c r="D69" i="6"/>
  <c r="J68" i="5"/>
  <c r="L69" i="6" s="1"/>
  <c r="D64" i="6"/>
  <c r="L64" i="6"/>
  <c r="D47" i="6"/>
  <c r="J46" i="5"/>
  <c r="L47" i="6" s="1"/>
  <c r="C84" i="5"/>
  <c r="D54" i="6"/>
  <c r="L54" i="6"/>
  <c r="L12" i="6"/>
  <c r="L70" i="6"/>
  <c r="B75" i="5"/>
  <c r="D76" i="6" s="1"/>
  <c r="D77" i="6"/>
  <c r="B79" i="5"/>
  <c r="D83" i="6"/>
  <c r="L35" i="6"/>
  <c r="D35" i="6"/>
  <c r="L15" i="6"/>
  <c r="L28" i="6"/>
  <c r="L72" i="6"/>
  <c r="D80" i="6" l="1"/>
  <c r="J79" i="5"/>
  <c r="L80" i="6" s="1"/>
  <c r="B84" i="5"/>
  <c r="D85" i="6" s="1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2" i="6"/>
  <c r="B12" i="6"/>
  <c r="J84" i="5" l="1"/>
  <c r="L85" i="6" s="1"/>
  <c r="C85" i="6"/>
  <c r="B85" i="6"/>
  <c r="E18" i="6" l="1"/>
  <c r="E12" i="6"/>
  <c r="E47" i="6"/>
  <c r="E85" i="6" l="1"/>
  <c r="D17" i="5" l="1"/>
  <c r="D84" i="5" s="1"/>
  <c r="L18" i="6" l="1"/>
  <c r="L19" i="6"/>
  <c r="G77" i="6" l="1"/>
  <c r="G76" i="6" s="1"/>
  <c r="G85" i="6" s="1"/>
</calcChain>
</file>

<file path=xl/sharedStrings.xml><?xml version="1.0" encoding="utf-8"?>
<sst xmlns="http://schemas.openxmlformats.org/spreadsheetml/2006/main" count="185" uniqueCount="95">
  <si>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</si>
  <si>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</si>
  <si>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</si>
  <si>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</si>
  <si>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</si>
  <si>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</si>
  <si>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</si>
  <si>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</si>
  <si>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</si>
  <si>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</si>
  <si>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</si>
  <si>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</si>
  <si>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</si>
  <si>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</si>
  <si>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</si>
  <si>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</si>
  <si>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</si>
  <si>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</si>
  <si>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</si>
  <si>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</si>
  <si>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</si>
  <si>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</si>
  <si>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</si>
  <si>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</si>
  <si>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</si>
  <si>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</si>
  <si>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</si>
  <si>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</si>
  <si>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</si>
  <si>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</si>
  <si>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</si>
  <si>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</si>
  <si>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</si>
  <si>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</si>
  <si>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</si>
  <si>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</si>
  <si>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</si>
  <si>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</si>
  <si>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</si>
  <si>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</si>
  <si>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</si>
  <si>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</si>
  <si>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</si>
  <si>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</si>
  <si>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</si>
  <si>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</si>
  <si>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</si>
  <si>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</si>
  <si>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</si>
  <si>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</si>
  <si>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</si>
  <si>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</si>
  <si>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</si>
  <si>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</si>
  <si>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</si>
  <si>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</si>
  <si>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</si>
  <si>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</si>
  <si>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</si>
  <si>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</si>
  <si>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</si>
  <si>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</si>
  <si>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</si>
  <si>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</si>
  <si>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</si>
  <si>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</si>
  <si>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</si>
  <si>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</si>
  <si>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</si>
  <si>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</si>
  <si>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</si>
  <si>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</si>
  <si>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</si>
  <si>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</si>
  <si>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</si>
  <si>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</si>
  <si>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</si>
  <si>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</si>
  <si>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</si>
  <si>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</si>
  <si>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</si>
  <si>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</si>
  <si>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</si>
  <si>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</si>
  <si>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</si>
  <si>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</si>
  <si>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</si>
  <si>
    <t>`</t>
  </si>
  <si>
    <t>Marzo</t>
  </si>
  <si>
    <t>Abril</t>
  </si>
  <si>
    <t>Mayo</t>
  </si>
  <si>
    <t>Junio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</si>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</sst>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#,##0;\(#,##0\)"/>
    <numFmt numFmtId="169" formatCode="dd\/mm\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0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4" fillId="0" borderId="0"/>
  </cellStyleXfs>
  <cellXfs count="79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167" fontId="5" fillId="0" borderId="0" xfId="0" applyNumberFormat="1" applyFont="1" applyAlignment="1">
      <alignment horizontal="right"/>
    </xf>
    <xf numFmtId="166" fontId="5" fillId="0" borderId="0" xfId="0" applyNumberFormat="1" applyFont="1"/>
    <xf numFmtId="168" fontId="5" fillId="0" borderId="0" xfId="0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8" fillId="0" borderId="0" xfId="1" applyNumberFormat="1" applyFont="1"/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167" fontId="5" fillId="0" borderId="0" xfId="0" applyNumberFormat="1" applyFont="1"/>
    <xf numFmtId="4" fontId="6" fillId="0" borderId="0" xfId="0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18" fillId="0" borderId="1" xfId="0" applyFont="1" applyBorder="1" applyAlignment="1">
      <alignment horizontal="left"/>
    </xf>
    <xf numFmtId="166" fontId="20" fillId="0" borderId="0" xfId="1" applyNumberFormat="1" applyFont="1"/>
    <xf numFmtId="166" fontId="21" fillId="0" borderId="0" xfId="1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166" fontId="11" fillId="0" borderId="0" xfId="0" applyNumberFormat="1" applyFont="1" applyAlignment="1">
      <alignment horizontal="right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57897</xdr:colOff>
      <xdr:row>0</xdr:row>
      <xdr:rowOff>145166</xdr:rowOff>
    </xdr:from>
    <xdr:to>
      <xdr:col>0</xdr:col>
      <xdr:colOff>1804147</xdr:colOff>
      <xdr:row>6</xdr:row>
      <xdr:rowOff>163157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7" y="145166"/>
          <a:ext cx="1746250" cy="1374837"/>
        </a:xfrm>
        <a:prstGeom prst="rect">
          <a:avLst/>
        </a:prstGeom>
      </xdr:spPr>
    </xdr:pic>
    <xdr:clientData/>
  </xdr:twoCellAnchor>
  <xdr:twoCellAnchor editAs="oneCell">
    <xdr:from>
      <xdr:col>6</xdr:col>
      <xdr:colOff>168089</xdr:colOff>
      <xdr:row>1</xdr:row>
      <xdr:rowOff>3</xdr:rowOff>
    </xdr:from>
    <xdr:to>
      <xdr:col>8</xdr:col>
      <xdr:colOff>978648</xdr:colOff>
      <xdr:row>8</xdr:row>
      <xdr:rowOff>118442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8089" y="190503"/>
          <a:ext cx="3272118" cy="1703138"/>
        </a:xfrm>
        <a:prstGeom prst="rect">
          <a:avLst/>
        </a:prstGeom>
      </xdr:spPr>
    </xdr:pic>
    <xdr:clientData/>
  </xdr:twoCellAnchor>
  <xdr:twoCellAnchor editAs="oneCell">
    <xdr:from>
      <xdr:col>0</xdr:col>
      <xdr:colOff>2948547</xdr:colOff>
      <xdr:row>88</xdr:row>
      <xdr:rowOff>-1</xdr:rowOff>
    </xdr:from>
    <xdr:to>
      <xdr:col>7</xdr:col>
      <xdr:colOff>881061</xdr:colOff>
      <xdr:row>102</xdr:row>
      <xdr:rowOff>109196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588093-AD8B-5BAD-05DA-D21D7BCE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547" y="17002124"/>
          <a:ext cx="12839139" cy="2776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135732</xdr:colOff>
      <xdr:row>1</xdr:row>
      <xdr:rowOff>65159</xdr:rowOff>
    </xdr:from>
    <xdr:to>
      <xdr:col>0</xdr:col>
      <xdr:colOff>1593274</xdr:colOff>
      <xdr:row>6</xdr:row>
      <xdr:rowOff>28362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2" y="255659"/>
          <a:ext cx="1457542" cy="1175476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4</xdr:col>
      <xdr:colOff>1184130</xdr:colOff>
      <xdr:row>0</xdr:row>
      <xdr:rowOff>97797</xdr:rowOff>
    </xdr:from>
    <xdr:to>
      <xdr:col>7</xdr:col>
      <xdr:colOff>694152</xdr:colOff>
      <xdr:row>7</xdr:row>
      <xdr:rowOff>186225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EFF3704-9EEA-4A85-8A48-4A18B12C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721" y="97797"/>
          <a:ext cx="3229968" cy="1716337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2177142</xdr:colOff>
      <xdr:row>88</xdr:row>
      <xdr:rowOff>149678</xdr:rowOff>
    </xdr:from>
    <xdr:to>
      <xdr:col>8</xdr:col>
      <xdr:colOff>75917</xdr:colOff>
      <xdr:row>101</xdr:row>
      <xdr:rowOff>108857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F01993B-75E2-3635-CBA5-41DC3FD5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2" y="18315214"/>
          <a:ext cx="11381821" cy="2612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EACH%20TREE%20INESPRE\Ejecucion%20presupuestaria\Ejecucion%20Presupuestaria%20Junio%202025%20Productos%20Abierto%20.xlsx" TargetMode="External"/><Relationship Id="rId1" Type="http://schemas.openxmlformats.org/officeDocument/2006/relationships/externalLinkPath" Target="Ejecucion%20Presupuestaria%20Junio%202025%20Productos%20Abiert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Resumen Movimiento"/>
      <sheetName val="Hoja2"/>
      <sheetName val="Hoja3"/>
      <sheetName val="Hoja4"/>
      <sheetName val="Informe Ingreso"/>
      <sheetName val="Direccion y Gestion Adm."/>
      <sheetName val="Agromercados"/>
      <sheetName val="Capacitacion a Tecnicos"/>
      <sheetName val="Deuda Publica y otras Finc."/>
      <sheetName val="Hoja5"/>
      <sheetName val="Hoja1"/>
      <sheetName val="Deuda Publica y otras Finc. 2"/>
      <sheetName val="Partidas no Asignadas"/>
      <sheetName val="Total General"/>
      <sheetName val="Adm. de transf. y Act. Fin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3">
          <cell r="P93">
            <v>12108904.6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O99"/>
  <sheetViews>
    <sheetView showGridLines="0" tabSelected="1" view="pageBreakPreview" topLeftCell="A58" zoomScale="70" zoomScaleNormal="85" zoomScaleSheetLayoutView="70" workbookViewId="0">
      <selection activeCell="L79" sqref="L79"/>
    </sheetView>
  </sheetViews>
  <sheetFormatPr baseColWidth="10" defaultColWidth="22.5546875" defaultRowHeight="15.6" x14ac:dyDescent="0.3"/>
  <cols>
    <col min="1" max="1" width="77.44140625" style="31" customWidth="1"/>
    <col min="2" max="2" width="33" style="31" customWidth="1"/>
    <col min="3" max="3" width="34.6640625" style="31" customWidth="1"/>
    <col min="4" max="4" width="20.5546875" style="31" customWidth="1"/>
    <col min="5" max="5" width="21.109375" style="31" customWidth="1"/>
    <col min="6" max="6" width="18.6640625" style="31" customWidth="1"/>
    <col min="7" max="7" width="18.33203125" style="31" customWidth="1"/>
    <col min="8" max="8" width="18.6640625" style="31" customWidth="1"/>
    <col min="9" max="11" width="21.33203125" style="31" customWidth="1"/>
    <col min="12" max="12" width="21.109375" style="31" bestFit="1" customWidth="1"/>
    <col min="13" max="16384" width="22.5546875" style="31"/>
  </cols>
  <sheetData>
    <row r="3" spans="1:12" ht="17.399999999999999" x14ac:dyDescent="0.3">
      <c r="A3" s="63" t="s">
        <v>79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7.399999999999999" x14ac:dyDescent="0.3">
      <c r="A4" s="65" t="s">
        <v>78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7.399999999999999" x14ac:dyDescent="0.3">
      <c r="A5" s="67" t="s">
        <v>86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ht="17.399999999999999" x14ac:dyDescent="0.3">
      <c r="A6" s="65" t="s">
        <v>84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ht="17.399999999999999" x14ac:dyDescent="0.3">
      <c r="A7" s="65" t="s">
        <v>75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9" spans="1:12" x14ac:dyDescent="0.3">
      <c r="A9" s="57" t="s">
        <v>65</v>
      </c>
      <c r="B9" s="58" t="s">
        <v>77</v>
      </c>
      <c r="C9" s="58" t="s">
        <v>76</v>
      </c>
      <c r="D9" s="60"/>
      <c r="E9" s="61"/>
      <c r="F9" s="61"/>
      <c r="G9" s="61"/>
      <c r="H9" s="61"/>
      <c r="I9" s="61"/>
      <c r="J9" s="61"/>
      <c r="K9" s="61"/>
      <c r="L9" s="62"/>
    </row>
    <row r="10" spans="1:12" x14ac:dyDescent="0.3">
      <c r="A10" s="57"/>
      <c r="B10" s="59"/>
      <c r="C10" s="59"/>
      <c r="D10" s="51" t="s">
        <v>81</v>
      </c>
      <c r="E10" s="51" t="s">
        <v>82</v>
      </c>
      <c r="F10" s="51" t="s">
        <v>88</v>
      </c>
      <c r="G10" s="51" t="s">
        <v>89</v>
      </c>
      <c r="H10" s="51" t="s">
        <v>90</v>
      </c>
      <c r="I10" s="51" t="s">
        <v>91</v>
      </c>
      <c r="J10" s="51" t="s">
        <v>93</v>
      </c>
      <c r="K10" s="51" t="s">
        <v>94</v>
      </c>
      <c r="L10" s="51" t="s">
        <v>83</v>
      </c>
    </row>
    <row r="11" spans="1:12" x14ac:dyDescent="0.3">
      <c r="A11" s="3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x14ac:dyDescent="0.3">
      <c r="A12" s="33" t="s">
        <v>1</v>
      </c>
      <c r="B12" s="4">
        <f>SUM(B13:B17)</f>
        <v>889889024</v>
      </c>
      <c r="C12" s="4">
        <f t="shared" ref="C12:E12" si="0">SUM(C13:C17)</f>
        <v>889889024</v>
      </c>
      <c r="D12" s="15">
        <f>'Ejecucion '!B11</f>
        <v>89337361.680000007</v>
      </c>
      <c r="E12" s="34">
        <f t="shared" si="0"/>
        <v>46998841.920000002</v>
      </c>
      <c r="F12" s="34">
        <f>SUM(F13:F17)</f>
        <v>99494710.110000014</v>
      </c>
      <c r="G12" s="34">
        <f>SUM(G13:G17)</f>
        <v>56814754.520000003</v>
      </c>
      <c r="H12" s="15">
        <f>+'Ejecucion '!F11</f>
        <v>54156925.230000004</v>
      </c>
      <c r="I12" s="15">
        <f>+'Ejecucion '!G11</f>
        <v>140661771.58000001</v>
      </c>
      <c r="J12" s="15">
        <f>+'Ejecucion '!H11</f>
        <v>98150058.160000011</v>
      </c>
      <c r="K12" s="15">
        <f>+'Ejecucion '!I11</f>
        <v>53928600.010000005</v>
      </c>
      <c r="L12" s="4">
        <f>'Ejecucion '!J11</f>
        <v>639543023.20999992</v>
      </c>
    </row>
    <row r="13" spans="1:12" x14ac:dyDescent="0.3">
      <c r="A13" s="35" t="s">
        <v>2</v>
      </c>
      <c r="B13" s="7">
        <v>617389024</v>
      </c>
      <c r="C13" s="7">
        <v>580735274</v>
      </c>
      <c r="D13" s="36">
        <f>'Ejecucion '!B12</f>
        <v>63141536.509999998</v>
      </c>
      <c r="E13" s="7">
        <v>40770766.630000003</v>
      </c>
      <c r="F13" s="7">
        <v>83496185.540000007</v>
      </c>
      <c r="G13" s="16">
        <v>42384456.200000003</v>
      </c>
      <c r="H13" s="36">
        <f>+'Ejecucion '!F12</f>
        <v>42680581.200000003</v>
      </c>
      <c r="I13" s="36">
        <f>+'Ejecucion '!G12</f>
        <v>83054090.060000002</v>
      </c>
      <c r="J13" s="36">
        <f>+'Ejecucion '!H12</f>
        <v>83853217.270000011</v>
      </c>
      <c r="K13" s="36">
        <f>+'Ejecucion '!I12</f>
        <v>42163331.200000003</v>
      </c>
      <c r="L13" s="9">
        <f>'Ejecucion '!J12</f>
        <v>481544164.60999995</v>
      </c>
    </row>
    <row r="14" spans="1:12" x14ac:dyDescent="0.3">
      <c r="A14" s="35" t="s">
        <v>3</v>
      </c>
      <c r="B14" s="7">
        <v>192100000</v>
      </c>
      <c r="C14" s="7">
        <v>228103750</v>
      </c>
      <c r="D14" s="36">
        <f>'Ejecucion '!B13</f>
        <v>13478417.220000001</v>
      </c>
      <c r="E14" s="9">
        <v>0</v>
      </c>
      <c r="F14" s="9">
        <v>2937000</v>
      </c>
      <c r="G14" s="16">
        <v>7947250</v>
      </c>
      <c r="H14" s="36">
        <f>+'Ejecucion '!F13</f>
        <v>4709400</v>
      </c>
      <c r="I14" s="36">
        <f>+'Ejecucion '!G13</f>
        <v>51214100.730000004</v>
      </c>
      <c r="J14" s="36">
        <f>+'Ejecucion '!H13</f>
        <v>4795400</v>
      </c>
      <c r="K14" s="36">
        <f>+'Ejecucion '!I13</f>
        <v>5012900</v>
      </c>
      <c r="L14" s="9">
        <f>'Ejecucion '!J13</f>
        <v>90094467.950000003</v>
      </c>
    </row>
    <row r="15" spans="1:12" x14ac:dyDescent="0.3">
      <c r="A15" s="35" t="s">
        <v>4</v>
      </c>
      <c r="B15" s="9">
        <v>0</v>
      </c>
      <c r="C15" s="9">
        <v>0</v>
      </c>
      <c r="D15" s="9">
        <f>'Ejecucion '!B14</f>
        <v>0</v>
      </c>
      <c r="E15" s="9">
        <v>0</v>
      </c>
      <c r="F15" s="9">
        <v>0</v>
      </c>
      <c r="G15" s="9">
        <v>0</v>
      </c>
      <c r="H15" s="36">
        <f>+'Ejecucion '!F14</f>
        <v>0</v>
      </c>
      <c r="I15" s="36">
        <f>+'Ejecucion '!G14</f>
        <v>0</v>
      </c>
      <c r="J15" s="36">
        <f>+'Ejecucion '!H14</f>
        <v>0</v>
      </c>
      <c r="K15" s="36">
        <f>+'Ejecucion '!I14</f>
        <v>0</v>
      </c>
      <c r="L15" s="9">
        <f>'Ejecucion '!J14</f>
        <v>0</v>
      </c>
    </row>
    <row r="16" spans="1:12" x14ac:dyDescent="0.3">
      <c r="A16" s="35" t="s">
        <v>5</v>
      </c>
      <c r="B16" s="9">
        <v>0</v>
      </c>
      <c r="C16" s="9">
        <v>0</v>
      </c>
      <c r="D16" s="9">
        <f>'Ejecucion '!B15</f>
        <v>0</v>
      </c>
      <c r="E16" s="9">
        <v>0</v>
      </c>
      <c r="F16" s="9">
        <v>0</v>
      </c>
      <c r="G16" s="9">
        <v>0</v>
      </c>
      <c r="H16" s="36">
        <f>+'Ejecucion '!F15</f>
        <v>0</v>
      </c>
      <c r="I16" s="36">
        <f>+'Ejecucion '!G15</f>
        <v>0</v>
      </c>
      <c r="J16" s="36">
        <f>+'Ejecucion '!H15</f>
        <v>0</v>
      </c>
      <c r="K16" s="36">
        <f>+'Ejecucion '!I15</f>
        <v>0</v>
      </c>
      <c r="L16" s="9">
        <f>'Ejecucion '!J15</f>
        <v>0</v>
      </c>
    </row>
    <row r="17" spans="1:12" x14ac:dyDescent="0.3">
      <c r="A17" s="35" t="s">
        <v>6</v>
      </c>
      <c r="B17" s="7">
        <v>80400000</v>
      </c>
      <c r="C17" s="7">
        <v>81050000</v>
      </c>
      <c r="D17" s="9">
        <f>'Ejecucion '!B16</f>
        <v>12717407.949999999</v>
      </c>
      <c r="E17" s="7">
        <v>6228075.29</v>
      </c>
      <c r="F17" s="7">
        <v>13061524.57</v>
      </c>
      <c r="G17" s="16">
        <v>6483048.3200000003</v>
      </c>
      <c r="H17" s="36">
        <f>+'Ejecucion '!F16</f>
        <v>6766944.0300000003</v>
      </c>
      <c r="I17" s="36">
        <f>+'Ejecucion '!G16</f>
        <v>6393580.79</v>
      </c>
      <c r="J17" s="36">
        <f>+'Ejecucion '!H16</f>
        <v>9501440.8900000006</v>
      </c>
      <c r="K17" s="36">
        <f>+'Ejecucion '!I16</f>
        <v>6752368.8100000005</v>
      </c>
      <c r="L17" s="4">
        <f>'Ejecucion '!J16</f>
        <v>67904390.649999991</v>
      </c>
    </row>
    <row r="18" spans="1:12" x14ac:dyDescent="0.3">
      <c r="A18" s="33" t="s">
        <v>7</v>
      </c>
      <c r="B18" s="15">
        <f>SUM(B19:B27)</f>
        <v>180780787</v>
      </c>
      <c r="C18" s="15">
        <f>+C19+C20+C21+C22+C23+C24+C25+C26+C27</f>
        <v>203070462</v>
      </c>
      <c r="D18" s="4">
        <f>'Ejecucion '!B17</f>
        <v>6629113.1699999999</v>
      </c>
      <c r="E18" s="15">
        <f t="shared" ref="E18" si="1">SUM(E19:E27)</f>
        <v>22024724.550000001</v>
      </c>
      <c r="F18" s="15">
        <f t="shared" ref="F18" si="2">SUM(F19:F27)</f>
        <v>17188706.23</v>
      </c>
      <c r="G18" s="15">
        <f t="shared" ref="G18" si="3">SUM(G19:G27)</f>
        <v>11398533.550000001</v>
      </c>
      <c r="H18" s="15">
        <f>+'Ejecucion '!F17</f>
        <v>5702775.4699999997</v>
      </c>
      <c r="I18" s="15">
        <f>+'Ejecucion '!G17</f>
        <v>7392317.1199999992</v>
      </c>
      <c r="J18" s="15">
        <f>+'Ejecucion '!H17</f>
        <v>7436010.0200000005</v>
      </c>
      <c r="K18" s="15">
        <f>+'Ejecucion '!I17</f>
        <v>22897163.699999999</v>
      </c>
      <c r="L18" s="4">
        <f>'Ejecucion '!J17</f>
        <v>100669343.81</v>
      </c>
    </row>
    <row r="19" spans="1:12" x14ac:dyDescent="0.3">
      <c r="A19" s="35" t="s">
        <v>8</v>
      </c>
      <c r="B19" s="7">
        <v>22520000</v>
      </c>
      <c r="C19" s="7">
        <v>23820000</v>
      </c>
      <c r="D19" s="9">
        <f>'Ejecucion '!B18</f>
        <v>2314951</v>
      </c>
      <c r="E19" s="9">
        <v>0</v>
      </c>
      <c r="F19" s="9">
        <v>3725128.13</v>
      </c>
      <c r="G19" s="16">
        <v>2383954.11</v>
      </c>
      <c r="H19" s="36">
        <f>+'Ejecucion '!F18</f>
        <v>1469831.34</v>
      </c>
      <c r="I19" s="36">
        <f>+'Ejecucion '!G18</f>
        <v>1777368.1600000001</v>
      </c>
      <c r="J19" s="36">
        <f>+'Ejecucion '!H18</f>
        <v>1674542.4899999998</v>
      </c>
      <c r="K19" s="36">
        <f>+'Ejecucion '!I18</f>
        <v>1449185.5</v>
      </c>
      <c r="L19" s="9">
        <f>'Ejecucion '!J18</f>
        <v>14794960.73</v>
      </c>
    </row>
    <row r="20" spans="1:12" x14ac:dyDescent="0.3">
      <c r="A20" s="35" t="s">
        <v>9</v>
      </c>
      <c r="B20" s="7">
        <v>21200787</v>
      </c>
      <c r="C20" s="7">
        <v>16600787</v>
      </c>
      <c r="D20" s="9">
        <f>'Ejecucion '!B19</f>
        <v>5664</v>
      </c>
      <c r="E20" s="9">
        <v>0</v>
      </c>
      <c r="F20" s="9">
        <v>0</v>
      </c>
      <c r="G20" s="16">
        <v>130000</v>
      </c>
      <c r="H20" s="36">
        <f>+'Ejecucion '!F19</f>
        <v>0</v>
      </c>
      <c r="I20" s="36">
        <f>+'Ejecucion '!G19</f>
        <v>0</v>
      </c>
      <c r="J20" s="36">
        <f>+'Ejecucion '!H19</f>
        <v>0</v>
      </c>
      <c r="K20" s="36">
        <f>+'Ejecucion '!I19</f>
        <v>545709.88</v>
      </c>
      <c r="L20" s="9">
        <f>'Ejecucion '!J19</f>
        <v>681373.88</v>
      </c>
    </row>
    <row r="21" spans="1:12" x14ac:dyDescent="0.3">
      <c r="A21" s="35" t="s">
        <v>10</v>
      </c>
      <c r="B21" s="7">
        <v>25400000</v>
      </c>
      <c r="C21" s="7">
        <v>23400000</v>
      </c>
      <c r="D21" s="9">
        <f>'Ejecucion '!B20</f>
        <v>2286400</v>
      </c>
      <c r="E21" s="9">
        <v>0</v>
      </c>
      <c r="F21" s="9">
        <v>0</v>
      </c>
      <c r="G21" s="9">
        <v>0</v>
      </c>
      <c r="H21" s="36">
        <f>+'Ejecucion '!F20</f>
        <v>943082.5</v>
      </c>
      <c r="I21" s="36">
        <f>+'Ejecucion '!G20</f>
        <v>1585700</v>
      </c>
      <c r="J21" s="36">
        <f>+'Ejecucion '!H20</f>
        <v>1716200</v>
      </c>
      <c r="K21" s="36">
        <f>+'Ejecucion '!I20</f>
        <v>2715382.5</v>
      </c>
      <c r="L21" s="9">
        <f>'Ejecucion '!J20</f>
        <v>9246765</v>
      </c>
    </row>
    <row r="22" spans="1:12" x14ac:dyDescent="0.3">
      <c r="A22" s="35" t="s">
        <v>11</v>
      </c>
      <c r="B22" s="7">
        <v>68500000</v>
      </c>
      <c r="C22" s="7">
        <v>77689675</v>
      </c>
      <c r="D22" s="9">
        <f>'Ejecucion '!B21</f>
        <v>1516092.8</v>
      </c>
      <c r="E22" s="19">
        <v>21951357.84</v>
      </c>
      <c r="F22" s="19">
        <v>1000</v>
      </c>
      <c r="G22" s="16">
        <v>1298860.02</v>
      </c>
      <c r="H22" s="36">
        <f>+'Ejecucion '!F21</f>
        <v>1257369.67</v>
      </c>
      <c r="I22" s="36">
        <f>+'Ejecucion '!G21</f>
        <v>208445</v>
      </c>
      <c r="J22" s="36">
        <f>+'Ejecucion '!H21</f>
        <v>1257369.67</v>
      </c>
      <c r="K22" s="36">
        <f>+'Ejecucion '!I21</f>
        <v>1874587.28</v>
      </c>
      <c r="L22" s="9">
        <f>'Ejecucion '!J21</f>
        <v>29365082.280000001</v>
      </c>
    </row>
    <row r="23" spans="1:12" x14ac:dyDescent="0.3">
      <c r="A23" s="35" t="s">
        <v>12</v>
      </c>
      <c r="B23" s="7">
        <v>4800000</v>
      </c>
      <c r="C23" s="7">
        <v>7400000</v>
      </c>
      <c r="D23" s="9">
        <f>'Ejecucion '!B22</f>
        <v>0</v>
      </c>
      <c r="E23" s="9">
        <v>0</v>
      </c>
      <c r="F23" s="9">
        <v>0</v>
      </c>
      <c r="G23" s="16">
        <v>3417380.18</v>
      </c>
      <c r="H23" s="36">
        <f>+'Ejecucion '!F22</f>
        <v>97375.96</v>
      </c>
      <c r="I23" s="36">
        <f>+'Ejecucion '!G22</f>
        <v>487322.4</v>
      </c>
      <c r="J23" s="36">
        <f>+'Ejecucion '!H22</f>
        <v>1530094.2</v>
      </c>
      <c r="K23" s="36">
        <f>+'Ejecucion '!I22</f>
        <v>7153977.0099999998</v>
      </c>
      <c r="L23" s="9">
        <f>'Ejecucion '!J22</f>
        <v>12686149.75</v>
      </c>
    </row>
    <row r="24" spans="1:12" x14ac:dyDescent="0.3">
      <c r="A24" s="35" t="s">
        <v>13</v>
      </c>
      <c r="B24" s="7">
        <v>12000000</v>
      </c>
      <c r="C24" s="7">
        <v>20000000</v>
      </c>
      <c r="D24" s="9">
        <f>'Ejecucion '!B23</f>
        <v>0</v>
      </c>
      <c r="E24" s="9">
        <v>0</v>
      </c>
      <c r="F24" s="9">
        <v>10072629.15</v>
      </c>
      <c r="G24" s="16">
        <v>1232797.42</v>
      </c>
      <c r="H24" s="36">
        <f>+'Ejecucion '!F23</f>
        <v>0</v>
      </c>
      <c r="I24" s="36">
        <f>+'Ejecucion '!G23</f>
        <v>620372.46</v>
      </c>
      <c r="J24" s="36">
        <f>+'Ejecucion '!H23</f>
        <v>976933.16</v>
      </c>
      <c r="K24" s="36">
        <f>+'Ejecucion '!I23</f>
        <v>804347.26</v>
      </c>
      <c r="L24" s="9">
        <f>'Ejecucion '!J23</f>
        <v>13707079.450000001</v>
      </c>
    </row>
    <row r="25" spans="1:12" x14ac:dyDescent="0.3">
      <c r="A25" s="35" t="s">
        <v>14</v>
      </c>
      <c r="B25" s="7">
        <v>12880000</v>
      </c>
      <c r="C25" s="7">
        <v>12680000</v>
      </c>
      <c r="D25" s="9">
        <f>'Ejecucion '!B24</f>
        <v>263855.17</v>
      </c>
      <c r="E25" s="9">
        <v>0</v>
      </c>
      <c r="F25" s="9">
        <v>20334.75</v>
      </c>
      <c r="G25" s="9"/>
      <c r="H25" s="36">
        <f>+'Ejecucion '!F24</f>
        <v>0</v>
      </c>
      <c r="I25" s="36">
        <f>+'Ejecucion '!G24</f>
        <v>0</v>
      </c>
      <c r="J25" s="36">
        <f>+'Ejecucion '!H24</f>
        <v>143370</v>
      </c>
      <c r="K25" s="36">
        <f>+'Ejecucion '!I24</f>
        <v>502063.98</v>
      </c>
      <c r="L25" s="9">
        <f>'Ejecucion '!J24</f>
        <v>929623.89999999991</v>
      </c>
    </row>
    <row r="26" spans="1:12" x14ac:dyDescent="0.3">
      <c r="A26" s="35" t="s">
        <v>15</v>
      </c>
      <c r="B26" s="7">
        <v>11980000</v>
      </c>
      <c r="C26" s="7">
        <v>14880000</v>
      </c>
      <c r="D26" s="9">
        <f>'Ejecucion '!B25</f>
        <v>242150.2</v>
      </c>
      <c r="E26" s="19">
        <v>73366.710000000006</v>
      </c>
      <c r="F26" s="19">
        <v>2108365.2999999998</v>
      </c>
      <c r="G26" s="16">
        <v>478492.04</v>
      </c>
      <c r="H26" s="36">
        <f>+'Ejecucion '!F25</f>
        <v>1718224</v>
      </c>
      <c r="I26" s="36">
        <f>+'Ejecucion '!G25</f>
        <v>1315936</v>
      </c>
      <c r="J26" s="36">
        <f>+'Ejecucion '!H25</f>
        <v>128000.5</v>
      </c>
      <c r="K26" s="36">
        <f>+'Ejecucion '!I25</f>
        <v>2427604</v>
      </c>
      <c r="L26" s="9">
        <f>'Ejecucion '!J25</f>
        <v>8492138.75</v>
      </c>
    </row>
    <row r="27" spans="1:12" x14ac:dyDescent="0.3">
      <c r="A27" s="35" t="s">
        <v>16</v>
      </c>
      <c r="B27" s="7">
        <v>1500000</v>
      </c>
      <c r="C27" s="7">
        <v>6600000</v>
      </c>
      <c r="D27" s="9">
        <f>'Ejecucion '!B26</f>
        <v>0</v>
      </c>
      <c r="E27" s="9">
        <v>0</v>
      </c>
      <c r="F27" s="9">
        <v>1261248.8999999999</v>
      </c>
      <c r="G27" s="37">
        <v>2457049.7800000003</v>
      </c>
      <c r="H27" s="36">
        <f>+'Ejecucion '!F26</f>
        <v>216892</v>
      </c>
      <c r="I27" s="36">
        <f>+'Ejecucion '!G26</f>
        <v>1397173.1</v>
      </c>
      <c r="J27" s="36">
        <f>+'Ejecucion '!H26</f>
        <v>9500</v>
      </c>
      <c r="K27" s="36">
        <f>+'Ejecucion '!I26</f>
        <v>5424306.29</v>
      </c>
      <c r="L27" s="9">
        <f>'Ejecucion '!J26</f>
        <v>10766170.07</v>
      </c>
    </row>
    <row r="28" spans="1:12" x14ac:dyDescent="0.3">
      <c r="A28" s="33" t="s">
        <v>17</v>
      </c>
      <c r="B28" s="15">
        <f>SUM(B29:B37)</f>
        <v>198090189</v>
      </c>
      <c r="C28" s="15">
        <f>SUM(C29:C37)</f>
        <v>510300514</v>
      </c>
      <c r="D28" s="4">
        <f>'Ejecucion '!B27</f>
        <v>7207607.6199999992</v>
      </c>
      <c r="E28" s="15">
        <f>E29</f>
        <v>247077845</v>
      </c>
      <c r="F28" s="15">
        <f>SUM(F29:F37)</f>
        <v>65506000.630000003</v>
      </c>
      <c r="G28" s="15">
        <f>SUM(G29:G37)</f>
        <v>2352255.2199999997</v>
      </c>
      <c r="H28" s="15">
        <f>+'Ejecucion '!F27</f>
        <v>16567548.77</v>
      </c>
      <c r="I28" s="15">
        <f>+'Ejecucion '!G27</f>
        <v>12108904.6</v>
      </c>
      <c r="J28" s="15">
        <f>+'Ejecucion '!H27</f>
        <v>10181767.91</v>
      </c>
      <c r="K28" s="15">
        <f>+'Ejecucion '!I27</f>
        <v>28567309.519999996</v>
      </c>
      <c r="L28" s="4">
        <f>'Ejecucion '!J27</f>
        <v>389569239.27000004</v>
      </c>
    </row>
    <row r="29" spans="1:12" x14ac:dyDescent="0.3">
      <c r="A29" s="35" t="s">
        <v>18</v>
      </c>
      <c r="B29" s="7">
        <v>108480000</v>
      </c>
      <c r="C29" s="7">
        <v>420690325</v>
      </c>
      <c r="D29" s="9">
        <f>'Ejecucion '!B28</f>
        <v>7138387.2999999998</v>
      </c>
      <c r="E29" s="19">
        <v>247077845</v>
      </c>
      <c r="F29" s="19">
        <v>65495639.539999999</v>
      </c>
      <c r="G29" s="19"/>
      <c r="H29" s="36">
        <f>+'Ejecucion '!F28</f>
        <v>11871903.49</v>
      </c>
      <c r="I29" s="36">
        <f>+'Ejecucion '!G28</f>
        <v>10457816</v>
      </c>
      <c r="J29" s="36">
        <f>+'Ejecucion '!H28</f>
        <v>6749235.5199999996</v>
      </c>
      <c r="K29" s="36">
        <f>+'Ejecucion '!I28</f>
        <v>18503921.759999998</v>
      </c>
      <c r="L29" s="9">
        <f>'Ejecucion '!J28</f>
        <v>367294748.61000001</v>
      </c>
    </row>
    <row r="30" spans="1:12" x14ac:dyDescent="0.3">
      <c r="A30" s="35" t="s">
        <v>19</v>
      </c>
      <c r="B30" s="7">
        <v>13200000</v>
      </c>
      <c r="C30" s="7">
        <v>13200000</v>
      </c>
      <c r="D30" s="9">
        <f>'Ejecucion '!B29</f>
        <v>0</v>
      </c>
      <c r="E30" s="9">
        <v>0</v>
      </c>
      <c r="F30" s="9">
        <v>0</v>
      </c>
      <c r="G30" s="9">
        <v>0</v>
      </c>
      <c r="H30" s="36">
        <f>+'Ejecucion '!F29</f>
        <v>0</v>
      </c>
      <c r="I30" s="36">
        <f>+'Ejecucion '!G29</f>
        <v>0</v>
      </c>
      <c r="J30" s="36">
        <f>+'Ejecucion '!H29</f>
        <v>1000000</v>
      </c>
      <c r="K30" s="36">
        <f>+'Ejecucion '!I29</f>
        <v>986028.5</v>
      </c>
      <c r="L30" s="9">
        <f>'Ejecucion '!J29</f>
        <v>1986028.5</v>
      </c>
    </row>
    <row r="31" spans="1:12" x14ac:dyDescent="0.3">
      <c r="A31" s="35" t="s">
        <v>20</v>
      </c>
      <c r="B31" s="7">
        <v>3700000</v>
      </c>
      <c r="C31" s="7">
        <v>3700000</v>
      </c>
      <c r="D31" s="9">
        <f>'Ejecucion '!B30</f>
        <v>13216</v>
      </c>
      <c r="E31" s="9">
        <v>0</v>
      </c>
      <c r="F31" s="9">
        <v>0</v>
      </c>
      <c r="G31" s="16">
        <v>915448.72</v>
      </c>
      <c r="H31" s="36">
        <f>+'Ejecucion '!F30</f>
        <v>482325</v>
      </c>
      <c r="I31" s="36">
        <f>+'Ejecucion '!G30</f>
        <v>0</v>
      </c>
      <c r="J31" s="36">
        <f>+'Ejecucion '!H30</f>
        <v>631901.80000000005</v>
      </c>
      <c r="K31" s="36">
        <f>+'Ejecucion '!I30</f>
        <v>88500</v>
      </c>
      <c r="L31" s="9">
        <f>'Ejecucion '!J30</f>
        <v>2131391.52</v>
      </c>
    </row>
    <row r="32" spans="1:12" x14ac:dyDescent="0.3">
      <c r="A32" s="35" t="s">
        <v>21</v>
      </c>
      <c r="B32" s="7">
        <v>1200000</v>
      </c>
      <c r="C32" s="7">
        <v>1200000</v>
      </c>
      <c r="D32" s="9">
        <f>'Ejecucion '!B31</f>
        <v>0</v>
      </c>
      <c r="E32" s="9">
        <v>0</v>
      </c>
      <c r="F32" s="9">
        <v>0</v>
      </c>
      <c r="G32" s="9">
        <v>0</v>
      </c>
      <c r="H32" s="36">
        <f>+'Ejecucion '!F31</f>
        <v>80695</v>
      </c>
      <c r="I32" s="36">
        <f>+'Ejecucion '!G31</f>
        <v>0</v>
      </c>
      <c r="J32" s="36">
        <f>+'Ejecucion '!H31</f>
        <v>0</v>
      </c>
      <c r="K32" s="36">
        <f>+'Ejecucion '!I31</f>
        <v>61950</v>
      </c>
      <c r="L32" s="9">
        <f>'Ejecucion '!J31</f>
        <v>142645</v>
      </c>
    </row>
    <row r="33" spans="1:13" x14ac:dyDescent="0.3">
      <c r="A33" s="35" t="s">
        <v>22</v>
      </c>
      <c r="B33" s="7">
        <v>9600000</v>
      </c>
      <c r="C33" s="7">
        <v>9600000</v>
      </c>
      <c r="D33" s="9">
        <f>'Ejecucion '!B32</f>
        <v>0</v>
      </c>
      <c r="E33" s="9">
        <v>0</v>
      </c>
      <c r="F33" s="9">
        <v>0</v>
      </c>
      <c r="G33" s="16">
        <v>436806.5</v>
      </c>
      <c r="H33" s="36">
        <f>+'Ejecucion '!F32</f>
        <v>0</v>
      </c>
      <c r="I33" s="36">
        <f>+'Ejecucion '!G32</f>
        <v>0</v>
      </c>
      <c r="J33" s="36">
        <f>+'Ejecucion '!H32</f>
        <v>61743.5</v>
      </c>
      <c r="K33" s="36">
        <f>+'Ejecucion '!I32</f>
        <v>2802.5</v>
      </c>
      <c r="L33" s="9">
        <f>'Ejecucion '!J32</f>
        <v>468902.5</v>
      </c>
    </row>
    <row r="34" spans="1:13" x14ac:dyDescent="0.3">
      <c r="A34" s="35" t="s">
        <v>23</v>
      </c>
      <c r="B34" s="9">
        <v>0</v>
      </c>
      <c r="C34" s="9">
        <v>0</v>
      </c>
      <c r="D34" s="9">
        <f>'Ejecucion '!B33</f>
        <v>0</v>
      </c>
      <c r="E34" s="9">
        <v>0</v>
      </c>
      <c r="F34" s="9">
        <v>0</v>
      </c>
      <c r="G34" s="9">
        <v>0</v>
      </c>
      <c r="H34" s="36">
        <f>+'Ejecucion '!F33</f>
        <v>0</v>
      </c>
      <c r="I34" s="36">
        <f>+'Ejecucion '!G33</f>
        <v>0</v>
      </c>
      <c r="J34" s="36">
        <f>+'Ejecucion '!H33</f>
        <v>0</v>
      </c>
      <c r="K34" s="36">
        <f>+'Ejecucion '!I33</f>
        <v>69812.929999999993</v>
      </c>
      <c r="L34" s="9">
        <f>'Ejecucion '!J33</f>
        <v>69812.929999999993</v>
      </c>
    </row>
    <row r="35" spans="1:13" x14ac:dyDescent="0.3">
      <c r="A35" s="35" t="s">
        <v>24</v>
      </c>
      <c r="B35" s="7">
        <v>43300000</v>
      </c>
      <c r="C35" s="7">
        <v>43300000</v>
      </c>
      <c r="D35" s="9">
        <f>'Ejecucion '!J34</f>
        <v>12293678.539999999</v>
      </c>
      <c r="E35" s="9">
        <v>0</v>
      </c>
      <c r="F35" s="9">
        <v>0</v>
      </c>
      <c r="G35" s="16">
        <v>1000000</v>
      </c>
      <c r="H35" s="36">
        <f>+'Ejecucion '!F34</f>
        <v>3479600</v>
      </c>
      <c r="I35" s="36">
        <f>+'Ejecucion '!G34</f>
        <v>1000000</v>
      </c>
      <c r="J35" s="36">
        <f>+'Ejecucion '!H34</f>
        <v>886400</v>
      </c>
      <c r="K35" s="36">
        <f>+'Ejecucion '!I34</f>
        <v>5924677.9000000004</v>
      </c>
      <c r="L35" s="9">
        <f>'Ejecucion '!J34</f>
        <v>12293678.539999999</v>
      </c>
    </row>
    <row r="36" spans="1:13" x14ac:dyDescent="0.3">
      <c r="A36" s="35" t="s">
        <v>25</v>
      </c>
      <c r="B36" s="9">
        <v>0</v>
      </c>
      <c r="C36" s="9">
        <v>0</v>
      </c>
      <c r="D36" s="9">
        <f>'Ejecucion '!B35</f>
        <v>0</v>
      </c>
      <c r="E36" s="9">
        <v>0</v>
      </c>
      <c r="F36" s="9">
        <v>0</v>
      </c>
      <c r="G36" s="9">
        <v>0</v>
      </c>
      <c r="H36" s="36">
        <f>+'Ejecucion '!F35</f>
        <v>0</v>
      </c>
      <c r="I36" s="36">
        <f>+'Ejecucion '!G35</f>
        <v>0</v>
      </c>
      <c r="J36" s="36">
        <f>+'Ejecucion '!H35</f>
        <v>0</v>
      </c>
      <c r="K36" s="36">
        <f>+'Ejecucion '!I35</f>
        <v>0</v>
      </c>
      <c r="L36" s="9">
        <f>'Ejecucion '!J35</f>
        <v>0</v>
      </c>
    </row>
    <row r="37" spans="1:13" x14ac:dyDescent="0.3">
      <c r="A37" s="35" t="s">
        <v>26</v>
      </c>
      <c r="B37" s="7">
        <v>18610189</v>
      </c>
      <c r="C37" s="7">
        <v>18610189</v>
      </c>
      <c r="D37" s="9">
        <f>'Ejecucion '!B36</f>
        <v>53003.68</v>
      </c>
      <c r="E37" s="9">
        <v>0</v>
      </c>
      <c r="F37" s="9">
        <v>10361.09</v>
      </c>
      <c r="G37" s="16"/>
      <c r="H37" s="36">
        <f>+'Ejecucion '!F36</f>
        <v>653025.28000000003</v>
      </c>
      <c r="I37" s="36">
        <f>+'Ejecucion '!G36</f>
        <v>651088.6</v>
      </c>
      <c r="J37" s="36">
        <f>+'Ejecucion '!H36</f>
        <v>852487.09</v>
      </c>
      <c r="K37" s="36">
        <f>+'Ejecucion '!I36</f>
        <v>2929615.9299999997</v>
      </c>
      <c r="L37" s="9">
        <f>'Ejecucion '!J36</f>
        <v>5182031.67</v>
      </c>
    </row>
    <row r="38" spans="1:13" x14ac:dyDescent="0.3">
      <c r="A38" s="33" t="s">
        <v>27</v>
      </c>
      <c r="B38" s="15">
        <f>SUM(B39:B46)</f>
        <v>2400000</v>
      </c>
      <c r="C38" s="15">
        <f t="shared" ref="C38:E38" si="4">SUM(C39:C46)</f>
        <v>2400000</v>
      </c>
      <c r="D38" s="4">
        <f>'Ejecucion '!B37</f>
        <v>0</v>
      </c>
      <c r="E38" s="15">
        <f t="shared" si="4"/>
        <v>0</v>
      </c>
      <c r="F38" s="15">
        <f t="shared" ref="F38" si="5">SUM(F39:F46)</f>
        <v>0</v>
      </c>
      <c r="G38" s="15">
        <f t="shared" ref="G38" si="6">SUM(G39:G46)</f>
        <v>0</v>
      </c>
      <c r="H38" s="15">
        <f>+'Ejecucion '!F37</f>
        <v>19500</v>
      </c>
      <c r="I38" s="15">
        <f>+'Ejecucion '!G37</f>
        <v>0</v>
      </c>
      <c r="J38" s="15">
        <f>+'Ejecucion '!H37</f>
        <v>0</v>
      </c>
      <c r="K38" s="15">
        <f>+'Ejecucion '!I37</f>
        <v>0</v>
      </c>
      <c r="L38" s="4">
        <f>'Ejecucion '!J37</f>
        <v>19500</v>
      </c>
    </row>
    <row r="39" spans="1:13" x14ac:dyDescent="0.3">
      <c r="A39" s="35" t="s">
        <v>28</v>
      </c>
      <c r="B39" s="7">
        <v>2400000</v>
      </c>
      <c r="C39" s="7">
        <v>2400000</v>
      </c>
      <c r="D39" s="9">
        <f>'Ejecucion '!B38</f>
        <v>0</v>
      </c>
      <c r="E39" s="9">
        <v>0</v>
      </c>
      <c r="F39" s="9">
        <v>0</v>
      </c>
      <c r="G39" s="9">
        <v>0</v>
      </c>
      <c r="H39" s="36">
        <f>+'Ejecucion '!F38</f>
        <v>19500</v>
      </c>
      <c r="I39" s="36">
        <f>+'Ejecucion '!G38</f>
        <v>0</v>
      </c>
      <c r="J39" s="36">
        <f>+'Ejecucion '!H38</f>
        <v>0</v>
      </c>
      <c r="K39" s="36">
        <f>+'Ejecucion '!I38</f>
        <v>0</v>
      </c>
      <c r="L39" s="9">
        <f>'Ejecucion '!J38</f>
        <v>19500</v>
      </c>
    </row>
    <row r="40" spans="1:13" x14ac:dyDescent="0.3">
      <c r="A40" s="35" t="s">
        <v>29</v>
      </c>
      <c r="B40" s="9">
        <v>0</v>
      </c>
      <c r="C40" s="9">
        <v>0</v>
      </c>
      <c r="D40" s="9">
        <f>'Ejecucion '!B39</f>
        <v>0</v>
      </c>
      <c r="E40" s="9">
        <v>0</v>
      </c>
      <c r="F40" s="9">
        <v>0</v>
      </c>
      <c r="G40" s="9">
        <v>0</v>
      </c>
      <c r="H40" s="15">
        <f>+'Ejecucion '!F39</f>
        <v>0</v>
      </c>
      <c r="I40" s="15">
        <f>+'Ejecucion '!G39</f>
        <v>0</v>
      </c>
      <c r="J40" s="15">
        <f>+'Ejecucion '!H39</f>
        <v>0</v>
      </c>
      <c r="K40" s="15">
        <f>+'Ejecucion '!I39</f>
        <v>0</v>
      </c>
      <c r="L40" s="9">
        <f>'Ejecucion '!J39</f>
        <v>0</v>
      </c>
    </row>
    <row r="41" spans="1:13" x14ac:dyDescent="0.3">
      <c r="A41" s="35" t="s">
        <v>30</v>
      </c>
      <c r="B41" s="9">
        <v>0</v>
      </c>
      <c r="C41" s="9">
        <v>0</v>
      </c>
      <c r="D41" s="9">
        <f>'Ejecucion '!B40</f>
        <v>0</v>
      </c>
      <c r="E41" s="9">
        <v>0</v>
      </c>
      <c r="F41" s="9">
        <v>0</v>
      </c>
      <c r="G41" s="9">
        <v>0</v>
      </c>
      <c r="H41" s="15">
        <f>+'Ejecucion '!F40</f>
        <v>0</v>
      </c>
      <c r="I41" s="15">
        <f>+'Ejecucion '!G40</f>
        <v>0</v>
      </c>
      <c r="J41" s="15">
        <f>+'Ejecucion '!H40</f>
        <v>0</v>
      </c>
      <c r="K41" s="15">
        <f>+'Ejecucion '!I40</f>
        <v>0</v>
      </c>
      <c r="L41" s="9">
        <f>'Ejecucion '!J40</f>
        <v>0</v>
      </c>
    </row>
    <row r="42" spans="1:13" x14ac:dyDescent="0.3">
      <c r="A42" s="35" t="s">
        <v>31</v>
      </c>
      <c r="B42" s="9">
        <v>0</v>
      </c>
      <c r="C42" s="9">
        <v>0</v>
      </c>
      <c r="D42" s="9">
        <f>'Ejecucion '!B41</f>
        <v>0</v>
      </c>
      <c r="E42" s="9">
        <v>0</v>
      </c>
      <c r="F42" s="9">
        <v>0</v>
      </c>
      <c r="G42" s="9">
        <v>0</v>
      </c>
      <c r="H42" s="15">
        <f>+'Ejecucion '!F41</f>
        <v>0</v>
      </c>
      <c r="I42" s="15">
        <f>+'Ejecucion '!G41</f>
        <v>0</v>
      </c>
      <c r="J42" s="15">
        <f>+'Ejecucion '!H41</f>
        <v>0</v>
      </c>
      <c r="K42" s="15">
        <f>+'Ejecucion '!I41</f>
        <v>0</v>
      </c>
      <c r="L42" s="9">
        <f>'Ejecucion '!J41</f>
        <v>0</v>
      </c>
    </row>
    <row r="43" spans="1:13" x14ac:dyDescent="0.3">
      <c r="A43" s="35" t="s">
        <v>32</v>
      </c>
      <c r="B43" s="9">
        <v>0</v>
      </c>
      <c r="C43" s="9">
        <v>0</v>
      </c>
      <c r="D43" s="9">
        <f>'Ejecucion '!B42</f>
        <v>0</v>
      </c>
      <c r="E43" s="9">
        <v>0</v>
      </c>
      <c r="F43" s="9">
        <v>0</v>
      </c>
      <c r="G43" s="9">
        <v>0</v>
      </c>
      <c r="H43" s="15">
        <f>+'Ejecucion '!F42</f>
        <v>0</v>
      </c>
      <c r="I43" s="15">
        <f>+'Ejecucion '!G42</f>
        <v>0</v>
      </c>
      <c r="J43" s="15">
        <f>+'Ejecucion '!H42</f>
        <v>0</v>
      </c>
      <c r="K43" s="15">
        <f>+'Ejecucion '!I42</f>
        <v>0</v>
      </c>
      <c r="L43" s="9">
        <f>'Ejecucion '!J42</f>
        <v>0</v>
      </c>
      <c r="M43" s="31">
        <f>+I28-'[1]Total General'!$P$93</f>
        <v>0</v>
      </c>
    </row>
    <row r="44" spans="1:13" x14ac:dyDescent="0.3">
      <c r="A44" s="35" t="s">
        <v>33</v>
      </c>
      <c r="B44" s="9">
        <v>0</v>
      </c>
      <c r="C44" s="9">
        <v>0</v>
      </c>
      <c r="D44" s="9">
        <f>'Ejecucion '!B43</f>
        <v>0</v>
      </c>
      <c r="E44" s="9">
        <v>0</v>
      </c>
      <c r="F44" s="9">
        <v>0</v>
      </c>
      <c r="G44" s="9">
        <v>0</v>
      </c>
      <c r="H44" s="15">
        <f>+'Ejecucion '!F43</f>
        <v>0</v>
      </c>
      <c r="I44" s="15">
        <f>+'Ejecucion '!G43</f>
        <v>0</v>
      </c>
      <c r="J44" s="15">
        <f>+'Ejecucion '!H43</f>
        <v>0</v>
      </c>
      <c r="K44" s="15">
        <f>+'Ejecucion '!I43</f>
        <v>0</v>
      </c>
      <c r="L44" s="9">
        <f>'Ejecucion '!J43</f>
        <v>0</v>
      </c>
    </row>
    <row r="45" spans="1:13" x14ac:dyDescent="0.3">
      <c r="A45" s="35" t="s">
        <v>34</v>
      </c>
      <c r="B45" s="9">
        <v>0</v>
      </c>
      <c r="C45" s="9">
        <v>0</v>
      </c>
      <c r="D45" s="9">
        <f>'Ejecucion '!B44</f>
        <v>0</v>
      </c>
      <c r="E45" s="9">
        <v>0</v>
      </c>
      <c r="F45" s="9">
        <v>0</v>
      </c>
      <c r="G45" s="9">
        <v>0</v>
      </c>
      <c r="H45" s="15">
        <f>+'Ejecucion '!F44</f>
        <v>0</v>
      </c>
      <c r="I45" s="15">
        <f>+'Ejecucion '!G44</f>
        <v>0</v>
      </c>
      <c r="J45" s="15">
        <f>+'Ejecucion '!H44</f>
        <v>0</v>
      </c>
      <c r="K45" s="15">
        <f>+'Ejecucion '!I44</f>
        <v>0</v>
      </c>
      <c r="L45" s="9">
        <f>'Ejecucion '!J44</f>
        <v>0</v>
      </c>
    </row>
    <row r="46" spans="1:13" x14ac:dyDescent="0.3">
      <c r="A46" s="35" t="s">
        <v>35</v>
      </c>
      <c r="B46" s="9">
        <v>0</v>
      </c>
      <c r="C46" s="9">
        <v>0</v>
      </c>
      <c r="D46" s="9">
        <f>'Ejecucion '!B45</f>
        <v>0</v>
      </c>
      <c r="E46" s="9">
        <v>0</v>
      </c>
      <c r="F46" s="9">
        <v>0</v>
      </c>
      <c r="G46" s="9">
        <v>0</v>
      </c>
      <c r="H46" s="15">
        <f>+'Ejecucion '!F45</f>
        <v>0</v>
      </c>
      <c r="I46" s="15">
        <f>+'Ejecucion '!G45</f>
        <v>0</v>
      </c>
      <c r="J46" s="15">
        <f>+'Ejecucion '!H45</f>
        <v>0</v>
      </c>
      <c r="K46" s="15">
        <f>+'Ejecucion '!I45</f>
        <v>0</v>
      </c>
      <c r="L46" s="9">
        <f>'Ejecucion '!J45</f>
        <v>0</v>
      </c>
    </row>
    <row r="47" spans="1:13" x14ac:dyDescent="0.3">
      <c r="A47" s="33" t="s">
        <v>36</v>
      </c>
      <c r="B47" s="4">
        <f>SUM(B48:B53)</f>
        <v>0</v>
      </c>
      <c r="C47" s="4">
        <v>0</v>
      </c>
      <c r="D47" s="4">
        <f>'Ejecucion '!B46</f>
        <v>0</v>
      </c>
      <c r="E47" s="4">
        <f>'Ejecucion '!C46</f>
        <v>0</v>
      </c>
      <c r="F47" s="4">
        <f t="shared" ref="F47" si="7">SUM(F48:F53)</f>
        <v>0</v>
      </c>
      <c r="G47" s="4">
        <f t="shared" ref="G47" si="8">SUM(G48:G53)</f>
        <v>0</v>
      </c>
      <c r="H47" s="15">
        <f>+'Ejecucion '!F46</f>
        <v>0</v>
      </c>
      <c r="I47" s="15">
        <f>+'Ejecucion '!G46</f>
        <v>0</v>
      </c>
      <c r="J47" s="15">
        <f>+'Ejecucion '!H46</f>
        <v>0</v>
      </c>
      <c r="K47" s="15">
        <f>+'Ejecucion '!I46</f>
        <v>0</v>
      </c>
      <c r="L47" s="4">
        <f>'Ejecucion '!J46</f>
        <v>0</v>
      </c>
    </row>
    <row r="48" spans="1:13" x14ac:dyDescent="0.3">
      <c r="A48" s="35" t="s">
        <v>37</v>
      </c>
      <c r="B48" s="9">
        <v>0</v>
      </c>
      <c r="C48" s="9">
        <v>0</v>
      </c>
      <c r="D48" s="9">
        <f>'Ejecucion '!B47</f>
        <v>0</v>
      </c>
      <c r="E48" s="9">
        <v>0</v>
      </c>
      <c r="F48" s="9">
        <v>0</v>
      </c>
      <c r="G48" s="9">
        <v>0</v>
      </c>
      <c r="H48" s="15">
        <f>+'Ejecucion '!F47</f>
        <v>0</v>
      </c>
      <c r="I48" s="15">
        <f>+'Ejecucion '!G47</f>
        <v>0</v>
      </c>
      <c r="J48" s="15">
        <f>+'Ejecucion '!H47</f>
        <v>0</v>
      </c>
      <c r="K48" s="15">
        <f>+'Ejecucion '!I47</f>
        <v>0</v>
      </c>
      <c r="L48" s="9">
        <f>'Ejecucion '!J47</f>
        <v>0</v>
      </c>
    </row>
    <row r="49" spans="1:12" x14ac:dyDescent="0.3">
      <c r="A49" s="35" t="s">
        <v>38</v>
      </c>
      <c r="B49" s="9">
        <v>0</v>
      </c>
      <c r="C49" s="9">
        <v>0</v>
      </c>
      <c r="D49" s="9">
        <f>'Ejecucion '!B48</f>
        <v>0</v>
      </c>
      <c r="E49" s="9">
        <v>0</v>
      </c>
      <c r="F49" s="9">
        <v>0</v>
      </c>
      <c r="G49" s="9">
        <v>0</v>
      </c>
      <c r="H49" s="15">
        <f>+'Ejecucion '!F48</f>
        <v>0</v>
      </c>
      <c r="I49" s="15">
        <f>+'Ejecucion '!G48</f>
        <v>0</v>
      </c>
      <c r="J49" s="15">
        <f>+'Ejecucion '!H48</f>
        <v>0</v>
      </c>
      <c r="K49" s="15">
        <f>+'Ejecucion '!I48</f>
        <v>0</v>
      </c>
      <c r="L49" s="9">
        <f>'Ejecucion '!J48</f>
        <v>0</v>
      </c>
    </row>
    <row r="50" spans="1:12" x14ac:dyDescent="0.3">
      <c r="A50" s="35" t="s">
        <v>39</v>
      </c>
      <c r="B50" s="9">
        <v>0</v>
      </c>
      <c r="C50" s="9">
        <v>0</v>
      </c>
      <c r="D50" s="9">
        <f>'Ejecucion '!B49</f>
        <v>0</v>
      </c>
      <c r="E50" s="9">
        <v>0</v>
      </c>
      <c r="F50" s="9">
        <v>0</v>
      </c>
      <c r="G50" s="9">
        <v>0</v>
      </c>
      <c r="H50" s="15">
        <f>+'Ejecucion '!F49</f>
        <v>0</v>
      </c>
      <c r="I50" s="15">
        <f>+'Ejecucion '!G49</f>
        <v>0</v>
      </c>
      <c r="J50" s="15">
        <f>+'Ejecucion '!H49</f>
        <v>0</v>
      </c>
      <c r="K50" s="15">
        <f>+'Ejecucion '!I49</f>
        <v>0</v>
      </c>
      <c r="L50" s="9">
        <f>'Ejecucion '!J49</f>
        <v>0</v>
      </c>
    </row>
    <row r="51" spans="1:12" x14ac:dyDescent="0.3">
      <c r="A51" s="35" t="s">
        <v>40</v>
      </c>
      <c r="B51" s="9">
        <v>0</v>
      </c>
      <c r="C51" s="9">
        <v>0</v>
      </c>
      <c r="D51" s="9">
        <f>'Ejecucion '!B50</f>
        <v>0</v>
      </c>
      <c r="E51" s="9">
        <v>0</v>
      </c>
      <c r="F51" s="9">
        <v>0</v>
      </c>
      <c r="G51" s="9">
        <v>0</v>
      </c>
      <c r="H51" s="15">
        <f>+'Ejecucion '!F50</f>
        <v>0</v>
      </c>
      <c r="I51" s="15">
        <f>+'Ejecucion '!G50</f>
        <v>0</v>
      </c>
      <c r="J51" s="15">
        <f>+'Ejecucion '!H50</f>
        <v>0</v>
      </c>
      <c r="K51" s="15">
        <f>+'Ejecucion '!I50</f>
        <v>0</v>
      </c>
      <c r="L51" s="9">
        <f>'Ejecucion '!J50</f>
        <v>0</v>
      </c>
    </row>
    <row r="52" spans="1:12" x14ac:dyDescent="0.3">
      <c r="A52" s="35" t="s">
        <v>41</v>
      </c>
      <c r="B52" s="9">
        <v>0</v>
      </c>
      <c r="C52" s="9">
        <v>0</v>
      </c>
      <c r="D52" s="9">
        <f>'Ejecucion '!B51</f>
        <v>0</v>
      </c>
      <c r="E52" s="9">
        <v>0</v>
      </c>
      <c r="F52" s="9">
        <v>0</v>
      </c>
      <c r="G52" s="9">
        <v>0</v>
      </c>
      <c r="H52" s="15">
        <f>+'Ejecucion '!F51</f>
        <v>0</v>
      </c>
      <c r="I52" s="15">
        <f>+'Ejecucion '!G51</f>
        <v>0</v>
      </c>
      <c r="J52" s="15">
        <f>+'Ejecucion '!H51</f>
        <v>0</v>
      </c>
      <c r="K52" s="15">
        <f>+'Ejecucion '!I51</f>
        <v>0</v>
      </c>
      <c r="L52" s="9">
        <f>'Ejecucion '!J51</f>
        <v>0</v>
      </c>
    </row>
    <row r="53" spans="1:12" x14ac:dyDescent="0.3">
      <c r="A53" s="35" t="s">
        <v>42</v>
      </c>
      <c r="B53" s="9">
        <v>0</v>
      </c>
      <c r="C53" s="9">
        <v>0</v>
      </c>
      <c r="D53" s="9">
        <f>'Ejecucion '!B52</f>
        <v>0</v>
      </c>
      <c r="E53" s="9">
        <v>0</v>
      </c>
      <c r="F53" s="9">
        <v>0</v>
      </c>
      <c r="G53" s="9">
        <v>0</v>
      </c>
      <c r="H53" s="15">
        <f>+'Ejecucion '!F52</f>
        <v>0</v>
      </c>
      <c r="I53" s="15">
        <f>+'Ejecucion '!G52</f>
        <v>0</v>
      </c>
      <c r="J53" s="15">
        <f>+'Ejecucion '!H52</f>
        <v>0</v>
      </c>
      <c r="K53" s="15">
        <f>+'Ejecucion '!I52</f>
        <v>0</v>
      </c>
      <c r="L53" s="9">
        <f>'Ejecucion '!J52</f>
        <v>0</v>
      </c>
    </row>
    <row r="54" spans="1:12" x14ac:dyDescent="0.3">
      <c r="A54" s="33" t="s">
        <v>43</v>
      </c>
      <c r="B54" s="4">
        <f>SUM(B55:B63)</f>
        <v>16440000</v>
      </c>
      <c r="C54" s="4">
        <f t="shared" ref="C54:E54" si="9">SUM(C55:C63)</f>
        <v>16440000</v>
      </c>
      <c r="D54" s="4">
        <f>'Ejecucion '!B53</f>
        <v>0</v>
      </c>
      <c r="E54" s="4">
        <f t="shared" si="9"/>
        <v>0</v>
      </c>
      <c r="F54" s="4">
        <f>SUM(F55:F63)</f>
        <v>0</v>
      </c>
      <c r="G54" s="4">
        <f>SUM(G55:G63)</f>
        <v>0</v>
      </c>
      <c r="H54" s="15">
        <f>+'Ejecucion '!F53</f>
        <v>153223</v>
      </c>
      <c r="I54" s="15">
        <f>+'Ejecucion '!G53</f>
        <v>47176.800000000003</v>
      </c>
      <c r="J54" s="15">
        <f>+'Ejecucion '!H53</f>
        <v>283550.45999999996</v>
      </c>
      <c r="K54" s="15">
        <f>+'Ejecucion '!I53</f>
        <v>1051706.8599999999</v>
      </c>
      <c r="L54" s="4">
        <f>'Ejecucion '!J53</f>
        <v>1535657.1199999999</v>
      </c>
    </row>
    <row r="55" spans="1:12" x14ac:dyDescent="0.3">
      <c r="A55" s="35" t="s">
        <v>44</v>
      </c>
      <c r="B55" s="7">
        <v>11400000</v>
      </c>
      <c r="C55" s="7">
        <v>9900000</v>
      </c>
      <c r="D55" s="9">
        <f>'Ejecucion '!B54</f>
        <v>0</v>
      </c>
      <c r="E55" s="9">
        <v>0</v>
      </c>
      <c r="F55" s="9">
        <v>0</v>
      </c>
      <c r="G55" s="9">
        <v>0</v>
      </c>
      <c r="H55" s="15">
        <f>+'Ejecucion '!F54</f>
        <v>0</v>
      </c>
      <c r="I55" s="36">
        <f>+'Ejecucion '!G54</f>
        <v>47176.800000000003</v>
      </c>
      <c r="J55" s="36">
        <f>+'Ejecucion '!H54</f>
        <v>0</v>
      </c>
      <c r="K55" s="36">
        <f>+'Ejecucion '!I54</f>
        <v>146367.20000000001</v>
      </c>
      <c r="L55" s="9">
        <f>'Ejecucion '!J54</f>
        <v>193544</v>
      </c>
    </row>
    <row r="56" spans="1:12" x14ac:dyDescent="0.3">
      <c r="A56" s="35" t="s">
        <v>45</v>
      </c>
      <c r="B56" s="7">
        <v>960000</v>
      </c>
      <c r="C56" s="7">
        <v>960000</v>
      </c>
      <c r="D56" s="9">
        <f>'Ejecucion '!B55</f>
        <v>0</v>
      </c>
      <c r="E56" s="9">
        <v>0</v>
      </c>
      <c r="F56" s="9">
        <v>0</v>
      </c>
      <c r="G56" s="9">
        <v>0</v>
      </c>
      <c r="H56" s="15">
        <f>+'Ejecucion '!F55</f>
        <v>0</v>
      </c>
      <c r="I56" s="15">
        <f>+'Ejecucion '!G55</f>
        <v>0</v>
      </c>
      <c r="J56" s="15">
        <f>+'Ejecucion '!H55</f>
        <v>0</v>
      </c>
      <c r="K56" s="15">
        <f>+'Ejecucion '!I55</f>
        <v>0</v>
      </c>
      <c r="L56" s="9">
        <f>'Ejecucion '!J55</f>
        <v>0</v>
      </c>
    </row>
    <row r="57" spans="1:12" x14ac:dyDescent="0.3">
      <c r="A57" s="35" t="s">
        <v>46</v>
      </c>
      <c r="B57" s="9">
        <v>0</v>
      </c>
      <c r="C57" s="9">
        <v>0</v>
      </c>
      <c r="D57" s="9">
        <f>'Ejecucion '!B56</f>
        <v>0</v>
      </c>
      <c r="E57" s="9">
        <v>0</v>
      </c>
      <c r="F57" s="9">
        <v>0</v>
      </c>
      <c r="G57" s="9">
        <v>0</v>
      </c>
      <c r="H57" s="15">
        <f>+'Ejecucion '!F56</f>
        <v>0</v>
      </c>
      <c r="I57" s="15">
        <f>+'Ejecucion '!G56</f>
        <v>0</v>
      </c>
      <c r="J57" s="15">
        <f>+'Ejecucion '!H56</f>
        <v>0</v>
      </c>
      <c r="K57" s="15">
        <f>+'Ejecucion '!I56</f>
        <v>12744</v>
      </c>
      <c r="L57" s="9">
        <f>'Ejecucion '!J56</f>
        <v>12744</v>
      </c>
    </row>
    <row r="58" spans="1:12" x14ac:dyDescent="0.3">
      <c r="A58" s="35" t="s">
        <v>47</v>
      </c>
      <c r="B58" s="9">
        <v>0</v>
      </c>
      <c r="C58" s="9">
        <v>1500000</v>
      </c>
      <c r="D58" s="9">
        <f>'Ejecucion '!B57</f>
        <v>0</v>
      </c>
      <c r="E58" s="9">
        <v>0</v>
      </c>
      <c r="F58" s="9">
        <v>0</v>
      </c>
      <c r="G58" s="9">
        <v>0</v>
      </c>
      <c r="H58" s="15">
        <f>+'Ejecucion '!F57</f>
        <v>0</v>
      </c>
      <c r="I58" s="15">
        <f>+'Ejecucion '!G57</f>
        <v>0</v>
      </c>
      <c r="J58" s="15">
        <f>+'Ejecucion '!H57</f>
        <v>0</v>
      </c>
      <c r="K58" s="15">
        <f>+'Ejecucion '!I57</f>
        <v>0</v>
      </c>
      <c r="L58" s="9">
        <f>'Ejecucion '!J57</f>
        <v>0</v>
      </c>
    </row>
    <row r="59" spans="1:12" x14ac:dyDescent="0.3">
      <c r="A59" s="35" t="s">
        <v>48</v>
      </c>
      <c r="B59" s="7">
        <v>2880000</v>
      </c>
      <c r="C59" s="7">
        <v>2880000</v>
      </c>
      <c r="D59" s="9">
        <f>'Ejecucion '!B58</f>
        <v>0</v>
      </c>
      <c r="E59" s="9">
        <v>0</v>
      </c>
      <c r="F59" s="9">
        <v>0</v>
      </c>
      <c r="G59" s="9">
        <v>0</v>
      </c>
      <c r="H59" s="36">
        <f>+'Ejecucion '!F58</f>
        <v>153223</v>
      </c>
      <c r="I59" s="36">
        <f>+'Ejecucion '!G58</f>
        <v>0</v>
      </c>
      <c r="J59" s="36">
        <f>+'Ejecucion '!H58</f>
        <v>260422.46</v>
      </c>
      <c r="K59" s="36">
        <f>+'Ejecucion '!I58</f>
        <v>892595.65999999992</v>
      </c>
      <c r="L59" s="9">
        <f>'Ejecucion '!J58</f>
        <v>1306241.1199999999</v>
      </c>
    </row>
    <row r="60" spans="1:12" x14ac:dyDescent="0.3">
      <c r="A60" s="35" t="s">
        <v>49</v>
      </c>
      <c r="B60" s="9">
        <v>0</v>
      </c>
      <c r="C60" s="9">
        <v>0</v>
      </c>
      <c r="D60" s="9">
        <f>'Ejecucion '!B59</f>
        <v>0</v>
      </c>
      <c r="E60" s="9">
        <v>0</v>
      </c>
      <c r="F60" s="9">
        <v>0</v>
      </c>
      <c r="G60" s="9">
        <v>0</v>
      </c>
      <c r="H60" s="15">
        <f>+'Ejecucion '!F59</f>
        <v>0</v>
      </c>
      <c r="I60" s="15">
        <f>+'Ejecucion '!G59</f>
        <v>0</v>
      </c>
      <c r="J60" s="15">
        <f>+'Ejecucion '!H59</f>
        <v>0</v>
      </c>
      <c r="K60" s="15">
        <f>+'Ejecucion '!I59</f>
        <v>0</v>
      </c>
      <c r="L60" s="9">
        <f>'Ejecucion '!J59</f>
        <v>0</v>
      </c>
    </row>
    <row r="61" spans="1:12" x14ac:dyDescent="0.3">
      <c r="A61" s="35" t="s">
        <v>50</v>
      </c>
      <c r="B61" s="9">
        <v>0</v>
      </c>
      <c r="C61" s="9">
        <v>0</v>
      </c>
      <c r="D61" s="9">
        <f>'Ejecucion '!B60</f>
        <v>0</v>
      </c>
      <c r="E61" s="9">
        <v>0</v>
      </c>
      <c r="F61" s="9">
        <v>0</v>
      </c>
      <c r="G61" s="9">
        <v>0</v>
      </c>
      <c r="H61" s="15">
        <f>+'Ejecucion '!F60</f>
        <v>0</v>
      </c>
      <c r="I61" s="15">
        <f>+'Ejecucion '!G60</f>
        <v>0</v>
      </c>
      <c r="J61" s="15">
        <f>+'Ejecucion '!H60</f>
        <v>0</v>
      </c>
      <c r="K61" s="15">
        <f>+'Ejecucion '!I60</f>
        <v>0</v>
      </c>
      <c r="L61" s="9">
        <f>'Ejecucion '!J60</f>
        <v>0</v>
      </c>
    </row>
    <row r="62" spans="1:12" x14ac:dyDescent="0.3">
      <c r="A62" s="35" t="s">
        <v>51</v>
      </c>
      <c r="B62" s="7">
        <v>1200000</v>
      </c>
      <c r="C62" s="7">
        <v>1200000</v>
      </c>
      <c r="D62" s="9">
        <f>'Ejecucion '!B61</f>
        <v>0</v>
      </c>
      <c r="E62" s="9">
        <v>0</v>
      </c>
      <c r="F62" s="9">
        <v>0</v>
      </c>
      <c r="G62" s="9">
        <v>0</v>
      </c>
      <c r="H62" s="15">
        <f>+'Ejecucion '!F61</f>
        <v>0</v>
      </c>
      <c r="I62" s="15">
        <f>+'Ejecucion '!G61</f>
        <v>0</v>
      </c>
      <c r="J62" s="15">
        <f>+'Ejecucion '!H61</f>
        <v>23128</v>
      </c>
      <c r="K62" s="15">
        <f>+'Ejecucion '!I61</f>
        <v>0</v>
      </c>
      <c r="L62" s="9">
        <f>'Ejecucion '!J61</f>
        <v>23128</v>
      </c>
    </row>
    <row r="63" spans="1:12" x14ac:dyDescent="0.3">
      <c r="A63" s="35" t="s">
        <v>52</v>
      </c>
      <c r="B63" s="9">
        <v>0</v>
      </c>
      <c r="C63" s="9">
        <v>0</v>
      </c>
      <c r="D63" s="9">
        <f>'Ejecucion '!B62</f>
        <v>0</v>
      </c>
      <c r="E63" s="9">
        <v>0</v>
      </c>
      <c r="F63" s="9">
        <v>0</v>
      </c>
      <c r="G63" s="9">
        <v>0</v>
      </c>
      <c r="H63" s="15">
        <f>+'Ejecucion '!F62</f>
        <v>0</v>
      </c>
      <c r="I63" s="15">
        <f>+'Ejecucion '!G62</f>
        <v>0</v>
      </c>
      <c r="J63" s="15">
        <f>+'Ejecucion '!H62</f>
        <v>0</v>
      </c>
      <c r="K63" s="15">
        <f>+'Ejecucion '!I62</f>
        <v>0</v>
      </c>
      <c r="L63" s="9">
        <f>'Ejecucion '!J62</f>
        <v>0</v>
      </c>
    </row>
    <row r="64" spans="1:12" x14ac:dyDescent="0.3">
      <c r="A64" s="33" t="s">
        <v>53</v>
      </c>
      <c r="B64" s="4">
        <f>SUM(B65:B68)</f>
        <v>0</v>
      </c>
      <c r="C64" s="4">
        <f t="shared" ref="C64:E64" si="10">SUM(C65:C68)</f>
        <v>0</v>
      </c>
      <c r="D64" s="4">
        <f>'Ejecucion '!B63</f>
        <v>0</v>
      </c>
      <c r="E64" s="4">
        <f t="shared" si="10"/>
        <v>0</v>
      </c>
      <c r="F64" s="4">
        <f>SUM(F65:F71)</f>
        <v>0</v>
      </c>
      <c r="G64" s="4">
        <f>SUM(G65:G71)</f>
        <v>0</v>
      </c>
      <c r="H64" s="15">
        <f>+'Ejecucion '!F63</f>
        <v>0</v>
      </c>
      <c r="I64" s="15">
        <f>+'Ejecucion '!G63</f>
        <v>0</v>
      </c>
      <c r="J64" s="15">
        <f>+'Ejecucion '!H63</f>
        <v>0</v>
      </c>
      <c r="K64" s="15">
        <f>+'Ejecucion '!I63</f>
        <v>0</v>
      </c>
      <c r="L64" s="4">
        <f>'Ejecucion '!J63</f>
        <v>0</v>
      </c>
    </row>
    <row r="65" spans="1:12" x14ac:dyDescent="0.3">
      <c r="A65" s="35" t="s">
        <v>54</v>
      </c>
      <c r="B65" s="9">
        <v>0</v>
      </c>
      <c r="C65" s="9">
        <v>0</v>
      </c>
      <c r="D65" s="9">
        <f>'Ejecucion '!B64</f>
        <v>0</v>
      </c>
      <c r="E65" s="9">
        <v>0</v>
      </c>
      <c r="F65" s="9">
        <v>0</v>
      </c>
      <c r="G65" s="9">
        <v>0</v>
      </c>
      <c r="H65" s="15">
        <f>+'Ejecucion '!F64</f>
        <v>0</v>
      </c>
      <c r="I65" s="15">
        <f>+'Ejecucion '!G64</f>
        <v>0</v>
      </c>
      <c r="J65" s="15">
        <f>+'Ejecucion '!H64</f>
        <v>0</v>
      </c>
      <c r="K65" s="15">
        <f>+'Ejecucion '!I64</f>
        <v>0</v>
      </c>
      <c r="L65" s="9">
        <f>'Ejecucion '!J64</f>
        <v>0</v>
      </c>
    </row>
    <row r="66" spans="1:12" x14ac:dyDescent="0.3">
      <c r="A66" s="35" t="s">
        <v>55</v>
      </c>
      <c r="B66" s="9">
        <v>0</v>
      </c>
      <c r="C66" s="9">
        <v>0</v>
      </c>
      <c r="D66" s="9">
        <f>'Ejecucion '!B65</f>
        <v>0</v>
      </c>
      <c r="E66" s="9">
        <v>0</v>
      </c>
      <c r="F66" s="9">
        <v>0</v>
      </c>
      <c r="G66" s="9">
        <v>0</v>
      </c>
      <c r="H66" s="15">
        <f>+'Ejecucion '!F65</f>
        <v>0</v>
      </c>
      <c r="I66" s="15">
        <f>+'Ejecucion '!G65</f>
        <v>0</v>
      </c>
      <c r="J66" s="15">
        <f>+'Ejecucion '!H65</f>
        <v>0</v>
      </c>
      <c r="K66" s="15">
        <f>+'Ejecucion '!I65</f>
        <v>0</v>
      </c>
      <c r="L66" s="9">
        <f>'Ejecucion '!J65</f>
        <v>0</v>
      </c>
    </row>
    <row r="67" spans="1:12" x14ac:dyDescent="0.3">
      <c r="A67" s="35" t="s">
        <v>56</v>
      </c>
      <c r="B67" s="9">
        <v>0</v>
      </c>
      <c r="C67" s="9">
        <v>0</v>
      </c>
      <c r="D67" s="9">
        <f>'Ejecucion '!B66</f>
        <v>0</v>
      </c>
      <c r="E67" s="9">
        <v>0</v>
      </c>
      <c r="F67" s="9">
        <v>0</v>
      </c>
      <c r="G67" s="9">
        <v>0</v>
      </c>
      <c r="H67" s="15">
        <f>+'Ejecucion '!F66</f>
        <v>0</v>
      </c>
      <c r="I67" s="15">
        <f>+'Ejecucion '!G66</f>
        <v>0</v>
      </c>
      <c r="J67" s="15">
        <f>+'Ejecucion '!H66</f>
        <v>0</v>
      </c>
      <c r="K67" s="15">
        <f>+'Ejecucion '!I66</f>
        <v>0</v>
      </c>
      <c r="L67" s="9">
        <f>'Ejecucion '!J66</f>
        <v>0</v>
      </c>
    </row>
    <row r="68" spans="1:12" x14ac:dyDescent="0.3">
      <c r="A68" s="35" t="s">
        <v>80</v>
      </c>
      <c r="B68" s="9">
        <v>0</v>
      </c>
      <c r="C68" s="9">
        <v>0</v>
      </c>
      <c r="D68" s="9">
        <f>'Ejecucion '!B67</f>
        <v>0</v>
      </c>
      <c r="E68" s="9">
        <v>0</v>
      </c>
      <c r="F68" s="9">
        <v>0</v>
      </c>
      <c r="G68" s="9">
        <v>0</v>
      </c>
      <c r="H68" s="15">
        <f>+'Ejecucion '!F67</f>
        <v>0</v>
      </c>
      <c r="I68" s="15">
        <f>+'Ejecucion '!G67</f>
        <v>0</v>
      </c>
      <c r="J68" s="15">
        <f>+'Ejecucion '!H67</f>
        <v>0</v>
      </c>
      <c r="K68" s="15">
        <f>+'Ejecucion '!I67</f>
        <v>0</v>
      </c>
      <c r="L68" s="9">
        <f>'Ejecucion '!J67</f>
        <v>0</v>
      </c>
    </row>
    <row r="69" spans="1:12" x14ac:dyDescent="0.3">
      <c r="A69" s="33" t="s">
        <v>57</v>
      </c>
      <c r="B69" s="4">
        <f>SUM(B70:B71)</f>
        <v>0</v>
      </c>
      <c r="C69" s="4">
        <f t="shared" ref="C69:E69" si="11">SUM(C70:C71)</f>
        <v>0</v>
      </c>
      <c r="D69" s="4">
        <f>'Ejecucion '!B68</f>
        <v>0</v>
      </c>
      <c r="E69" s="4">
        <f t="shared" si="11"/>
        <v>0</v>
      </c>
      <c r="F69" s="4">
        <f>SUM(F70:F71)</f>
        <v>0</v>
      </c>
      <c r="G69" s="4">
        <f>SUM(G70:G71)</f>
        <v>0</v>
      </c>
      <c r="H69" s="15">
        <f>+'Ejecucion '!F68</f>
        <v>0</v>
      </c>
      <c r="I69" s="15">
        <f>+'Ejecucion '!G68</f>
        <v>0</v>
      </c>
      <c r="J69" s="15">
        <f>+'Ejecucion '!H68</f>
        <v>0</v>
      </c>
      <c r="K69" s="15">
        <f>+'Ejecucion '!I68</f>
        <v>0</v>
      </c>
      <c r="L69" s="4">
        <f>'Ejecucion '!J68</f>
        <v>0</v>
      </c>
    </row>
    <row r="70" spans="1:12" x14ac:dyDescent="0.3">
      <c r="A70" s="35" t="s">
        <v>58</v>
      </c>
      <c r="B70" s="9">
        <v>0</v>
      </c>
      <c r="C70" s="9">
        <v>0</v>
      </c>
      <c r="D70" s="9">
        <f>'Ejecucion '!B69</f>
        <v>0</v>
      </c>
      <c r="E70" s="9">
        <v>0</v>
      </c>
      <c r="F70" s="9">
        <v>0</v>
      </c>
      <c r="G70" s="9">
        <v>0</v>
      </c>
      <c r="H70" s="15">
        <f>+'Ejecucion '!F69</f>
        <v>0</v>
      </c>
      <c r="I70" s="15">
        <f>+'Ejecucion '!G69</f>
        <v>0</v>
      </c>
      <c r="J70" s="15">
        <f>+'Ejecucion '!H69</f>
        <v>0</v>
      </c>
      <c r="K70" s="15">
        <f>+'Ejecucion '!I69</f>
        <v>0</v>
      </c>
      <c r="L70" s="9">
        <f>'Ejecucion '!J69</f>
        <v>0</v>
      </c>
    </row>
    <row r="71" spans="1:12" x14ac:dyDescent="0.3">
      <c r="A71" s="35" t="s">
        <v>59</v>
      </c>
      <c r="B71" s="9">
        <v>0</v>
      </c>
      <c r="C71" s="9">
        <v>0</v>
      </c>
      <c r="D71" s="9">
        <f>'Ejecucion '!B70</f>
        <v>0</v>
      </c>
      <c r="E71" s="9">
        <v>0</v>
      </c>
      <c r="F71" s="9">
        <v>0</v>
      </c>
      <c r="G71" s="9">
        <v>0</v>
      </c>
      <c r="H71" s="15">
        <f>+'Ejecucion '!F70</f>
        <v>0</v>
      </c>
      <c r="I71" s="15">
        <f>+'Ejecucion '!G70</f>
        <v>0</v>
      </c>
      <c r="J71" s="15">
        <f>+'Ejecucion '!H70</f>
        <v>0</v>
      </c>
      <c r="K71" s="15">
        <f>+'Ejecucion '!I70</f>
        <v>0</v>
      </c>
      <c r="L71" s="9">
        <f>'Ejecucion '!J70</f>
        <v>0</v>
      </c>
    </row>
    <row r="72" spans="1:12" x14ac:dyDescent="0.3">
      <c r="A72" s="33" t="s">
        <v>60</v>
      </c>
      <c r="B72" s="4">
        <f>SUM(B73:B75)</f>
        <v>2400000</v>
      </c>
      <c r="C72" s="4">
        <f t="shared" ref="C72:E72" si="12">SUM(C73:C75)</f>
        <v>2400000</v>
      </c>
      <c r="D72" s="4">
        <f>'Ejecucion '!B71</f>
        <v>0</v>
      </c>
      <c r="E72" s="4">
        <f t="shared" si="12"/>
        <v>0</v>
      </c>
      <c r="F72" s="4">
        <f t="shared" ref="F72" si="13">SUM(F73:F75)</f>
        <v>0</v>
      </c>
      <c r="G72" s="4">
        <f t="shared" ref="G72" si="14">SUM(G73:G75)</f>
        <v>0</v>
      </c>
      <c r="H72" s="15">
        <f>+'Ejecucion '!F71</f>
        <v>0</v>
      </c>
      <c r="I72" s="15">
        <f>+'Ejecucion '!G71</f>
        <v>0</v>
      </c>
      <c r="J72" s="15">
        <f>+'Ejecucion '!H71</f>
        <v>0</v>
      </c>
      <c r="K72" s="15">
        <f>+'Ejecucion '!I71</f>
        <v>0</v>
      </c>
      <c r="L72" s="4">
        <f>'Ejecucion '!J71</f>
        <v>0</v>
      </c>
    </row>
    <row r="73" spans="1:12" x14ac:dyDescent="0.3">
      <c r="A73" s="35" t="s">
        <v>61</v>
      </c>
      <c r="B73" s="7">
        <v>2400000</v>
      </c>
      <c r="C73" s="7">
        <v>2400000</v>
      </c>
      <c r="D73" s="7">
        <f>'Ejecucion '!B72</f>
        <v>0</v>
      </c>
      <c r="E73" s="23">
        <v>0</v>
      </c>
      <c r="F73" s="23">
        <v>0</v>
      </c>
      <c r="G73" s="23">
        <v>0</v>
      </c>
      <c r="H73" s="15">
        <f>+'Ejecucion '!F72</f>
        <v>0</v>
      </c>
      <c r="I73" s="15">
        <f>+'Ejecucion '!G72</f>
        <v>0</v>
      </c>
      <c r="J73" s="15">
        <f>+'Ejecucion '!H72</f>
        <v>0</v>
      </c>
      <c r="K73" s="15">
        <f>+'Ejecucion '!I72</f>
        <v>0</v>
      </c>
      <c r="L73" s="9">
        <f>'Ejecucion '!J72</f>
        <v>0</v>
      </c>
    </row>
    <row r="74" spans="1:12" x14ac:dyDescent="0.3">
      <c r="A74" s="35" t="s">
        <v>62</v>
      </c>
      <c r="B74" s="23">
        <v>0</v>
      </c>
      <c r="C74" s="23">
        <v>0</v>
      </c>
      <c r="D74" s="23">
        <f>'Ejecucion '!B73</f>
        <v>0</v>
      </c>
      <c r="E74" s="23">
        <v>0</v>
      </c>
      <c r="F74" s="23">
        <v>0</v>
      </c>
      <c r="G74" s="23">
        <v>0</v>
      </c>
      <c r="H74" s="15">
        <f>+'Ejecucion '!F73</f>
        <v>0</v>
      </c>
      <c r="I74" s="15">
        <f>+'Ejecucion '!G73</f>
        <v>0</v>
      </c>
      <c r="J74" s="15">
        <f>+'Ejecucion '!H73</f>
        <v>0</v>
      </c>
      <c r="K74" s="15">
        <f>+'Ejecucion '!I73</f>
        <v>0</v>
      </c>
      <c r="L74" s="9">
        <f>'Ejecucion '!J73</f>
        <v>0</v>
      </c>
    </row>
    <row r="75" spans="1:12" x14ac:dyDescent="0.3">
      <c r="A75" s="35" t="s">
        <v>63</v>
      </c>
      <c r="B75" s="23">
        <v>0</v>
      </c>
      <c r="C75" s="23">
        <v>0</v>
      </c>
      <c r="D75" s="23">
        <f>'Ejecucion '!B74</f>
        <v>0</v>
      </c>
      <c r="E75" s="23">
        <v>0</v>
      </c>
      <c r="F75" s="23">
        <v>0</v>
      </c>
      <c r="G75" s="23">
        <v>0</v>
      </c>
      <c r="H75" s="15">
        <f>+'Ejecucion '!F74</f>
        <v>0</v>
      </c>
      <c r="I75" s="15">
        <f>+'Ejecucion '!G74</f>
        <v>0</v>
      </c>
      <c r="J75" s="15">
        <f>+'Ejecucion '!H74</f>
        <v>0</v>
      </c>
      <c r="K75" s="15">
        <f>+'Ejecucion '!I74</f>
        <v>0</v>
      </c>
      <c r="L75" s="9">
        <f>'Ejecucion '!J74</f>
        <v>0</v>
      </c>
    </row>
    <row r="76" spans="1:12" x14ac:dyDescent="0.3">
      <c r="A76" s="33" t="s">
        <v>66</v>
      </c>
      <c r="B76" s="25">
        <f>B77</f>
        <v>0</v>
      </c>
      <c r="C76" s="25">
        <f t="shared" ref="C76:G76" si="15">C77</f>
        <v>0</v>
      </c>
      <c r="D76" s="25">
        <f>'Ejecucion '!B75</f>
        <v>377400130.27999997</v>
      </c>
      <c r="E76" s="25">
        <f t="shared" si="15"/>
        <v>0</v>
      </c>
      <c r="F76" s="25">
        <f t="shared" si="15"/>
        <v>0</v>
      </c>
      <c r="G76" s="25">
        <f t="shared" si="15"/>
        <v>18115779.019999996</v>
      </c>
      <c r="H76" s="15">
        <f>+'Ejecucion '!F75</f>
        <v>69123926</v>
      </c>
      <c r="I76" s="15">
        <f>+'Ejecucion '!G75</f>
        <v>13275714.99999997</v>
      </c>
      <c r="J76" s="15">
        <f>+'Ejecucion '!H75</f>
        <v>0</v>
      </c>
      <c r="K76" s="15">
        <f>+'Ejecucion '!I75</f>
        <v>33351281.329999983</v>
      </c>
      <c r="L76" s="4">
        <v>0</v>
      </c>
    </row>
    <row r="77" spans="1:12" x14ac:dyDescent="0.3">
      <c r="A77" s="33" t="s">
        <v>67</v>
      </c>
      <c r="B77" s="4">
        <f>SUM(B78:B79)</f>
        <v>0</v>
      </c>
      <c r="C77" s="4">
        <f t="shared" ref="C77:E77" si="16">SUM(C78:C79)</f>
        <v>0</v>
      </c>
      <c r="D77" s="4">
        <f>'Ejecucion '!B76</f>
        <v>377400130.27999997</v>
      </c>
      <c r="E77" s="4">
        <f t="shared" si="16"/>
        <v>0</v>
      </c>
      <c r="F77" s="4">
        <f t="shared" ref="F77" si="17">F78+F79</f>
        <v>0</v>
      </c>
      <c r="G77" s="4">
        <f t="shared" ref="G77" si="18">G78+G79</f>
        <v>18115779.019999996</v>
      </c>
      <c r="H77" s="15">
        <f>+'Ejecucion '!F76</f>
        <v>69123926</v>
      </c>
      <c r="I77" s="15">
        <f>+'Ejecucion '!G76</f>
        <v>13275714.99999997</v>
      </c>
      <c r="J77" s="15">
        <f>+'Ejecucion '!H76</f>
        <v>0</v>
      </c>
      <c r="K77" s="15">
        <f>+'Ejecucion '!I76</f>
        <v>33351281.329999983</v>
      </c>
      <c r="L77" s="4">
        <v>0</v>
      </c>
    </row>
    <row r="78" spans="1:12" x14ac:dyDescent="0.3">
      <c r="A78" s="35" t="s">
        <v>68</v>
      </c>
      <c r="B78" s="9">
        <v>0</v>
      </c>
      <c r="C78" s="9">
        <v>0</v>
      </c>
      <c r="D78" s="9">
        <f>'Ejecucion '!B77</f>
        <v>377400130.27999997</v>
      </c>
      <c r="E78" s="9">
        <v>0</v>
      </c>
      <c r="F78" s="9">
        <v>0</v>
      </c>
      <c r="G78" s="38">
        <v>18115779.019999996</v>
      </c>
      <c r="H78" s="36">
        <f>+'Ejecucion '!F77</f>
        <v>69123926</v>
      </c>
      <c r="I78" s="36">
        <f>+'Ejecucion '!G77</f>
        <v>13275714.99999997</v>
      </c>
      <c r="J78" s="36"/>
      <c r="K78" s="36">
        <f>+'Ejecucion '!I77</f>
        <v>33351281.329999983</v>
      </c>
      <c r="L78" s="9">
        <v>0</v>
      </c>
    </row>
    <row r="79" spans="1:12" x14ac:dyDescent="0.3">
      <c r="A79" s="35" t="s">
        <v>69</v>
      </c>
      <c r="B79" s="9">
        <v>0</v>
      </c>
      <c r="C79" s="9">
        <v>0</v>
      </c>
      <c r="D79" s="9">
        <f>'Ejecucion '!B78</f>
        <v>0</v>
      </c>
      <c r="E79" s="9">
        <v>0</v>
      </c>
      <c r="F79" s="9">
        <v>0</v>
      </c>
      <c r="G79" s="9">
        <v>0</v>
      </c>
      <c r="H79" s="15">
        <f>+'Ejecucion '!F78</f>
        <v>0</v>
      </c>
      <c r="J79" s="15">
        <f>+'Ejecucion '!H77</f>
        <v>0</v>
      </c>
      <c r="L79" s="9">
        <f>'Ejecucion '!J78</f>
        <v>0</v>
      </c>
    </row>
    <row r="80" spans="1:12" x14ac:dyDescent="0.3">
      <c r="A80" s="33" t="s">
        <v>70</v>
      </c>
      <c r="B80" s="4">
        <f>SUM(B81:B82)</f>
        <v>60000000</v>
      </c>
      <c r="C80" s="4">
        <f t="shared" ref="C80:E80" si="19">SUM(C81:C82)</f>
        <v>60000000</v>
      </c>
      <c r="D80" s="4">
        <f>'Ejecucion '!B79</f>
        <v>0</v>
      </c>
      <c r="E80" s="4">
        <f t="shared" si="19"/>
        <v>0</v>
      </c>
      <c r="F80" s="4">
        <f t="shared" ref="F80" si="20">SUM(F81:F84)</f>
        <v>0</v>
      </c>
      <c r="G80" s="4">
        <f t="shared" ref="G80" si="21">SUM(G81:G84)</f>
        <v>0</v>
      </c>
      <c r="H80" s="15">
        <f>+'Ejecucion '!F79</f>
        <v>0</v>
      </c>
      <c r="I80" s="15">
        <f>+'Ejecucion '!G79</f>
        <v>0</v>
      </c>
      <c r="J80" s="15">
        <f>+'Ejecucion '!H79</f>
        <v>0</v>
      </c>
      <c r="K80" s="15">
        <f>+'Ejecucion '!I79</f>
        <v>0</v>
      </c>
      <c r="L80" s="4">
        <f>'Ejecucion '!J79</f>
        <v>0</v>
      </c>
    </row>
    <row r="81" spans="1:15" x14ac:dyDescent="0.3">
      <c r="A81" s="35" t="s">
        <v>71</v>
      </c>
      <c r="B81" s="7">
        <v>60000000</v>
      </c>
      <c r="C81" s="7">
        <v>60000000</v>
      </c>
      <c r="D81" s="7">
        <f>'Ejecucion '!B80</f>
        <v>0</v>
      </c>
      <c r="E81" s="9">
        <v>0</v>
      </c>
      <c r="F81" s="9">
        <v>0</v>
      </c>
      <c r="G81" s="9">
        <v>0</v>
      </c>
      <c r="H81" s="15">
        <f>+'Ejecucion '!F80</f>
        <v>0</v>
      </c>
      <c r="I81" s="15">
        <f>+'Ejecucion '!G80</f>
        <v>0</v>
      </c>
      <c r="J81" s="15">
        <f>+'Ejecucion '!H80</f>
        <v>0</v>
      </c>
      <c r="K81" s="15">
        <f>+'Ejecucion '!I80</f>
        <v>0</v>
      </c>
      <c r="L81" s="9">
        <f>'Ejecucion '!J80</f>
        <v>0</v>
      </c>
    </row>
    <row r="82" spans="1:15" x14ac:dyDescent="0.3">
      <c r="A82" s="35" t="s">
        <v>72</v>
      </c>
      <c r="B82" s="9">
        <v>0</v>
      </c>
      <c r="C82" s="9">
        <v>0</v>
      </c>
      <c r="D82" s="9">
        <f>'Ejecucion '!B81</f>
        <v>0</v>
      </c>
      <c r="E82" s="9">
        <v>0</v>
      </c>
      <c r="F82" s="9">
        <v>0</v>
      </c>
      <c r="G82" s="9">
        <v>0</v>
      </c>
      <c r="H82" s="15">
        <f>+'Ejecucion '!F81</f>
        <v>0</v>
      </c>
      <c r="I82" s="15">
        <f>+'Ejecucion '!G81</f>
        <v>0</v>
      </c>
      <c r="J82" s="15">
        <f>+'Ejecucion '!H81</f>
        <v>0</v>
      </c>
      <c r="K82" s="15">
        <f>+'Ejecucion '!I81</f>
        <v>0</v>
      </c>
      <c r="L82" s="9">
        <f>'Ejecucion '!J81</f>
        <v>0</v>
      </c>
    </row>
    <row r="83" spans="1:15" x14ac:dyDescent="0.3">
      <c r="A83" s="33" t="s">
        <v>73</v>
      </c>
      <c r="B83" s="4">
        <f>B84</f>
        <v>0</v>
      </c>
      <c r="C83" s="4">
        <f t="shared" ref="C83:G83" si="22">C84</f>
        <v>0</v>
      </c>
      <c r="D83" s="4">
        <f>'Ejecucion '!B82</f>
        <v>0</v>
      </c>
      <c r="E83" s="4">
        <f t="shared" si="22"/>
        <v>0</v>
      </c>
      <c r="F83" s="4">
        <f t="shared" si="22"/>
        <v>0</v>
      </c>
      <c r="G83" s="4">
        <f t="shared" si="22"/>
        <v>0</v>
      </c>
      <c r="H83" s="15">
        <f>+'Ejecucion '!F82</f>
        <v>0</v>
      </c>
      <c r="I83" s="15">
        <f>+'Ejecucion '!G82</f>
        <v>0</v>
      </c>
      <c r="J83" s="15">
        <f>+'Ejecucion '!H82</f>
        <v>0</v>
      </c>
      <c r="K83" s="15">
        <f>+'Ejecucion '!I82</f>
        <v>0</v>
      </c>
      <c r="L83" s="4">
        <f>'Ejecucion '!J82</f>
        <v>0</v>
      </c>
    </row>
    <row r="84" spans="1:15" x14ac:dyDescent="0.3">
      <c r="A84" s="35" t="s">
        <v>74</v>
      </c>
      <c r="B84" s="9">
        <v>0</v>
      </c>
      <c r="C84" s="9">
        <v>0</v>
      </c>
      <c r="D84" s="9">
        <f>'Ejecucion '!B83</f>
        <v>0</v>
      </c>
      <c r="E84" s="9">
        <v>0</v>
      </c>
      <c r="F84" s="9">
        <v>0</v>
      </c>
      <c r="G84" s="9">
        <v>0</v>
      </c>
      <c r="H84" s="15">
        <f>+'Ejecucion '!F83</f>
        <v>0</v>
      </c>
      <c r="I84" s="15">
        <f>+'Ejecucion '!G83</f>
        <v>0</v>
      </c>
      <c r="J84" s="15">
        <f>+'Ejecucion '!H83</f>
        <v>0</v>
      </c>
      <c r="K84" s="15">
        <f>+'Ejecucion '!I83</f>
        <v>0</v>
      </c>
      <c r="L84" s="9">
        <f>'Ejecucion '!J83</f>
        <v>0</v>
      </c>
    </row>
    <row r="85" spans="1:15" x14ac:dyDescent="0.3">
      <c r="A85" s="54" t="s">
        <v>64</v>
      </c>
      <c r="B85" s="53">
        <f>B12+B18+B28+B38+B54+B72+B80+B76+B69+B64+B47</f>
        <v>1350000000</v>
      </c>
      <c r="C85" s="53">
        <f t="shared" ref="C85" si="23">C12+C18+C28+C38+C54+C72+C80+C76+C69+C64+C47</f>
        <v>1684500000</v>
      </c>
      <c r="D85" s="53">
        <f>'Ejecucion '!B84</f>
        <v>480574212.75</v>
      </c>
      <c r="E85" s="55">
        <f>E12+E18+E28+E38+E54+E72+E80+E76+E69+E64+E47</f>
        <v>316101411.47000003</v>
      </c>
      <c r="F85" s="55">
        <f>F12+F18+F28+F38+F54+F72+F80+F76+F69+F64+F47-1</f>
        <v>182189415.97000003</v>
      </c>
      <c r="G85" s="55">
        <f>G12+G18+G28+G38+G54+G72+G80+G76+G69+G64+G47</f>
        <v>88681322.310000002</v>
      </c>
      <c r="H85" s="55">
        <f>+H54+H38+H28+H18+H12+H76</f>
        <v>145723898.47</v>
      </c>
      <c r="I85" s="55">
        <f>+I54+I38+I28+I18+I12+I76</f>
        <v>173485885.09999999</v>
      </c>
      <c r="J85" s="55">
        <f>+J54+J38+J28+J18+J12+J76</f>
        <v>116051386.55000001</v>
      </c>
      <c r="K85" s="55">
        <f>+K54+K38+K28+K18+K12+K76</f>
        <v>139796061.41999999</v>
      </c>
      <c r="L85" s="53">
        <f>'Ejecucion '!J84</f>
        <v>1131336762.4099998</v>
      </c>
    </row>
    <row r="86" spans="1:15" x14ac:dyDescent="0.3">
      <c r="A86" s="39" t="s">
        <v>85</v>
      </c>
    </row>
    <row r="87" spans="1:15" x14ac:dyDescent="0.3">
      <c r="C87" s="40"/>
      <c r="L87" s="40"/>
    </row>
    <row r="88" spans="1:15" x14ac:dyDescent="0.3">
      <c r="C88" s="40"/>
    </row>
    <row r="89" spans="1:15" x14ac:dyDescent="0.3">
      <c r="D89" s="41"/>
      <c r="L89" s="40"/>
    </row>
    <row r="91" spans="1:15" x14ac:dyDescent="0.3">
      <c r="A91" s="42"/>
    </row>
    <row r="92" spans="1:15" x14ac:dyDescent="0.3">
      <c r="A92" s="43"/>
      <c r="B92" s="69"/>
      <c r="C92" s="69"/>
      <c r="D92" s="69"/>
      <c r="E92" s="69"/>
      <c r="F92" s="43"/>
      <c r="G92" s="30"/>
      <c r="H92" s="30"/>
      <c r="I92" s="30"/>
      <c r="J92" s="30"/>
      <c r="K92" s="30"/>
      <c r="L92" s="69"/>
      <c r="M92" s="69"/>
      <c r="N92" s="69"/>
      <c r="O92" s="69"/>
    </row>
    <row r="93" spans="1:15" x14ac:dyDescent="0.3">
      <c r="A93" s="43"/>
      <c r="B93" s="43"/>
      <c r="C93" s="43"/>
      <c r="D93" s="43"/>
      <c r="E93" s="43"/>
      <c r="F93" s="43"/>
      <c r="G93" s="30"/>
      <c r="H93" s="30"/>
      <c r="I93" s="30"/>
      <c r="J93" s="30"/>
      <c r="K93" s="30"/>
      <c r="L93" s="43"/>
      <c r="M93" s="43"/>
      <c r="N93" s="43"/>
      <c r="O93" s="43"/>
    </row>
    <row r="94" spans="1:15" x14ac:dyDescent="0.3">
      <c r="A94" s="43"/>
      <c r="B94" s="43"/>
      <c r="C94" s="43"/>
      <c r="D94" s="43"/>
      <c r="E94" s="43"/>
      <c r="F94" s="43"/>
      <c r="G94" s="30"/>
      <c r="H94" s="30"/>
      <c r="I94" s="30"/>
      <c r="J94" s="30"/>
      <c r="K94" s="30"/>
      <c r="L94" s="43"/>
      <c r="M94" s="43"/>
      <c r="N94" s="43"/>
      <c r="O94" s="43"/>
    </row>
    <row r="95" spans="1:15" x14ac:dyDescent="0.3">
      <c r="A95" s="43"/>
      <c r="B95" s="43"/>
      <c r="C95" s="43"/>
      <c r="D95" s="43"/>
      <c r="E95" s="43"/>
      <c r="F95" s="43"/>
      <c r="G95" s="30"/>
      <c r="H95" s="30"/>
      <c r="I95" s="30"/>
      <c r="J95" s="30"/>
      <c r="K95" s="30"/>
      <c r="L95" s="43"/>
      <c r="M95" s="43"/>
      <c r="N95" s="43"/>
      <c r="O95" s="43"/>
    </row>
    <row r="96" spans="1:15" x14ac:dyDescent="0.3">
      <c r="A96" s="43"/>
      <c r="B96" s="43"/>
      <c r="C96" s="43"/>
      <c r="D96" s="43"/>
      <c r="E96" s="43"/>
      <c r="F96" s="43"/>
      <c r="G96" s="30"/>
      <c r="H96" s="30"/>
      <c r="I96" s="30"/>
      <c r="J96" s="30"/>
      <c r="K96" s="30"/>
      <c r="L96" s="43"/>
      <c r="M96" s="43"/>
      <c r="N96" s="43"/>
      <c r="O96" s="43"/>
    </row>
    <row r="97" spans="1:15" x14ac:dyDescent="0.3">
      <c r="A97" s="43"/>
      <c r="B97" s="43"/>
      <c r="C97" s="43"/>
      <c r="D97" s="43"/>
      <c r="E97" s="43"/>
      <c r="F97" s="43"/>
      <c r="G97" s="30"/>
      <c r="H97" s="30"/>
      <c r="I97" s="30"/>
      <c r="J97" s="30"/>
      <c r="K97" s="30"/>
      <c r="L97" s="43"/>
      <c r="M97" s="43"/>
      <c r="N97" s="43"/>
      <c r="O97" s="43"/>
    </row>
    <row r="98" spans="1:15" x14ac:dyDescent="0.3">
      <c r="A98" s="43"/>
      <c r="B98" s="70"/>
      <c r="C98" s="70"/>
      <c r="D98" s="70"/>
      <c r="E98" s="70"/>
      <c r="F98" s="43"/>
      <c r="G98" s="30"/>
      <c r="H98" s="30"/>
      <c r="I98" s="30"/>
      <c r="J98" s="30"/>
      <c r="K98" s="30"/>
      <c r="L98" s="70"/>
      <c r="M98" s="70"/>
      <c r="N98" s="70"/>
      <c r="O98" s="70"/>
    </row>
    <row r="99" spans="1:15" x14ac:dyDescent="0.3">
      <c r="A99" s="43"/>
      <c r="B99" s="71"/>
      <c r="C99" s="71"/>
      <c r="D99" s="71"/>
      <c r="E99" s="71"/>
      <c r="F99" s="43"/>
      <c r="G99" s="30"/>
      <c r="H99" s="30"/>
      <c r="I99" s="30"/>
      <c r="J99" s="30"/>
      <c r="K99" s="30"/>
      <c r="L99" s="71"/>
      <c r="M99" s="71"/>
      <c r="N99" s="71"/>
      <c r="O99" s="71"/>
    </row>
  </sheetData>
  <mergeCells count="15">
    <mergeCell ref="B92:E92"/>
    <mergeCell ref="L92:O92"/>
    <mergeCell ref="B98:E98"/>
    <mergeCell ref="L98:O98"/>
    <mergeCell ref="B99:E99"/>
    <mergeCell ref="L99:O99"/>
    <mergeCell ref="A9:A10"/>
    <mergeCell ref="B9:B10"/>
    <mergeCell ref="C9:C10"/>
    <mergeCell ref="D9:L9"/>
    <mergeCell ref="A3:L3"/>
    <mergeCell ref="A4:L4"/>
    <mergeCell ref="A5:L5"/>
    <mergeCell ref="A6:L6"/>
    <mergeCell ref="A7:L7"/>
  </mergeCells>
  <printOptions horizontalCentered="1" verticalCentered="1"/>
  <pageMargins left="0.31496062992125984" right="0.31496062992125984" top="0.35433070866141736" bottom="0.74803149606299213" header="0.31496062992125984" footer="0.11811023622047245"/>
  <pageSetup paperSize="120" scale="24" fitToHeight="0" orientation="landscape" r:id="rId1"/>
  <rowBreaks count="1" manualBreakCount="1">
    <brk id="5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88"/>
  <sheetViews>
    <sheetView showGridLines="0" view="pageBreakPreview" topLeftCell="A60" zoomScale="70" zoomScaleNormal="85" zoomScaleSheetLayoutView="70" zoomScalePageLayoutView="90" workbookViewId="0">
      <selection activeCell="G77" sqref="G77"/>
    </sheetView>
  </sheetViews>
  <sheetFormatPr baseColWidth="10" defaultColWidth="11.5546875" defaultRowHeight="15.6" x14ac:dyDescent="0.3"/>
  <cols>
    <col min="1" max="1" width="70.109375" style="1" customWidth="1"/>
    <col min="2" max="2" width="19.44140625" style="1" customWidth="1"/>
    <col min="3" max="3" width="19.88671875" style="1" customWidth="1"/>
    <col min="4" max="4" width="18.33203125" style="1" customWidth="1"/>
    <col min="5" max="5" width="17.88671875" style="1" customWidth="1"/>
    <col min="6" max="6" width="18.88671875" style="1" customWidth="1"/>
    <col min="7" max="9" width="18.88671875" style="47" customWidth="1"/>
    <col min="10" max="10" width="19.88671875" style="1" bestFit="1" customWidth="1"/>
    <col min="11" max="11" width="25.33203125" style="1" customWidth="1"/>
    <col min="12" max="12" width="2.44140625" style="1" bestFit="1" customWidth="1"/>
    <col min="13" max="16384" width="11.5546875" style="1"/>
  </cols>
  <sheetData>
    <row r="2" spans="1:11" ht="17.399999999999999" x14ac:dyDescent="0.3">
      <c r="A2" s="76" t="s">
        <v>79</v>
      </c>
      <c r="B2" s="76"/>
      <c r="C2" s="76"/>
      <c r="D2" s="76"/>
      <c r="E2" s="76"/>
      <c r="F2" s="76"/>
      <c r="G2" s="76"/>
      <c r="H2" s="76"/>
      <c r="I2" s="76"/>
      <c r="J2" s="76"/>
    </row>
    <row r="3" spans="1:11" ht="17.399999999999999" x14ac:dyDescent="0.3">
      <c r="A3" s="77" t="s">
        <v>78</v>
      </c>
      <c r="B3" s="77"/>
      <c r="C3" s="77"/>
      <c r="D3" s="77"/>
      <c r="E3" s="77"/>
      <c r="F3" s="77"/>
      <c r="G3" s="77"/>
      <c r="H3" s="77"/>
      <c r="I3" s="77"/>
      <c r="J3" s="77"/>
    </row>
    <row r="4" spans="1:11" ht="17.399999999999999" x14ac:dyDescent="0.3">
      <c r="A4" s="78" t="s">
        <v>86</v>
      </c>
      <c r="B4" s="78"/>
      <c r="C4" s="78"/>
      <c r="D4" s="78"/>
      <c r="E4" s="78"/>
      <c r="F4" s="78"/>
      <c r="G4" s="78"/>
      <c r="H4" s="78"/>
      <c r="I4" s="78"/>
      <c r="J4" s="78"/>
    </row>
    <row r="5" spans="1:11" ht="17.399999999999999" x14ac:dyDescent="0.3">
      <c r="A5" s="77" t="s">
        <v>84</v>
      </c>
      <c r="B5" s="77"/>
      <c r="C5" s="77"/>
      <c r="D5" s="77"/>
      <c r="E5" s="77"/>
      <c r="F5" s="77"/>
      <c r="G5" s="77"/>
      <c r="H5" s="77"/>
      <c r="I5" s="77"/>
      <c r="J5" s="77"/>
    </row>
    <row r="6" spans="1:11" ht="17.399999999999999" x14ac:dyDescent="0.3">
      <c r="A6" s="77" t="s">
        <v>75</v>
      </c>
      <c r="B6" s="77"/>
      <c r="C6" s="77"/>
      <c r="D6" s="77"/>
      <c r="E6" s="77"/>
      <c r="F6" s="77"/>
      <c r="G6" s="77"/>
      <c r="H6" s="77"/>
      <c r="I6" s="77"/>
      <c r="J6" s="77"/>
    </row>
    <row r="8" spans="1:11" x14ac:dyDescent="0.3">
      <c r="A8" s="72" t="s">
        <v>65</v>
      </c>
      <c r="B8" s="73"/>
      <c r="C8" s="74"/>
      <c r="D8" s="74"/>
      <c r="E8" s="74"/>
      <c r="F8" s="74"/>
      <c r="G8" s="74"/>
      <c r="H8" s="74"/>
      <c r="I8" s="74"/>
      <c r="J8" s="75"/>
    </row>
    <row r="9" spans="1:11" x14ac:dyDescent="0.3">
      <c r="A9" s="72"/>
      <c r="B9" s="49" t="s">
        <v>81</v>
      </c>
      <c r="C9" s="49" t="s">
        <v>82</v>
      </c>
      <c r="D9" s="49" t="s">
        <v>88</v>
      </c>
      <c r="E9" s="49" t="s">
        <v>89</v>
      </c>
      <c r="F9" s="49" t="s">
        <v>90</v>
      </c>
      <c r="G9" s="50" t="s">
        <v>92</v>
      </c>
      <c r="H9" s="50" t="s">
        <v>93</v>
      </c>
      <c r="I9" s="50" t="s">
        <v>94</v>
      </c>
      <c r="J9" s="49" t="s">
        <v>83</v>
      </c>
    </row>
    <row r="10" spans="1:11" x14ac:dyDescent="0.3">
      <c r="A10" s="2" t="s">
        <v>0</v>
      </c>
      <c r="B10" s="2"/>
      <c r="C10" s="2"/>
      <c r="D10" s="2"/>
      <c r="E10" s="2"/>
      <c r="F10" s="2"/>
      <c r="G10" s="44"/>
      <c r="H10" s="44"/>
      <c r="I10" s="44"/>
      <c r="J10" s="2"/>
    </row>
    <row r="11" spans="1:11" x14ac:dyDescent="0.3">
      <c r="A11" s="3" t="s">
        <v>1</v>
      </c>
      <c r="B11" s="4">
        <f t="shared" ref="B11:F11" si="0">SUM(B12:B16)</f>
        <v>89337361.680000007</v>
      </c>
      <c r="C11" s="4">
        <f t="shared" si="0"/>
        <v>46998841.920000002</v>
      </c>
      <c r="D11" s="4">
        <f t="shared" si="0"/>
        <v>99494710.110000014</v>
      </c>
      <c r="E11" s="4">
        <f t="shared" si="0"/>
        <v>56814754.520000003</v>
      </c>
      <c r="F11" s="4">
        <f t="shared" si="0"/>
        <v>54156925.230000004</v>
      </c>
      <c r="G11" s="4">
        <f>SUM(G12:G16)</f>
        <v>140661771.58000001</v>
      </c>
      <c r="H11" s="4">
        <f>SUM(H12:H16)</f>
        <v>98150058.160000011</v>
      </c>
      <c r="I11" s="4">
        <f>SUM(I12:I16)</f>
        <v>53928600.010000005</v>
      </c>
      <c r="J11" s="4">
        <f>SUM(J12:J16)</f>
        <v>639543023.20999992</v>
      </c>
    </row>
    <row r="12" spans="1:11" x14ac:dyDescent="0.3">
      <c r="A12" s="5" t="s">
        <v>2</v>
      </c>
      <c r="B12" s="6">
        <v>63141536.509999998</v>
      </c>
      <c r="C12" s="7">
        <v>40770766.630000003</v>
      </c>
      <c r="D12" s="8">
        <v>83496185.540000007</v>
      </c>
      <c r="E12" s="8">
        <v>42384456.200000003</v>
      </c>
      <c r="F12" s="8">
        <v>42680581.200000003</v>
      </c>
      <c r="G12" s="8">
        <v>83054090.060000002</v>
      </c>
      <c r="H12" s="8">
        <v>83853217.270000011</v>
      </c>
      <c r="I12" s="8">
        <v>42163331.200000003</v>
      </c>
      <c r="J12" s="9">
        <f>SUM(B12:I12)</f>
        <v>481544164.60999995</v>
      </c>
      <c r="K12" s="10"/>
    </row>
    <row r="13" spans="1:11" x14ac:dyDescent="0.3">
      <c r="A13" s="5" t="s">
        <v>3</v>
      </c>
      <c r="B13" s="11">
        <v>13478417.220000001</v>
      </c>
      <c r="C13" s="9">
        <v>0</v>
      </c>
      <c r="D13" s="8">
        <v>2937000</v>
      </c>
      <c r="E13" s="8">
        <v>7947250</v>
      </c>
      <c r="F13" s="8">
        <v>4709400</v>
      </c>
      <c r="G13" s="8">
        <v>51214100.730000004</v>
      </c>
      <c r="H13" s="8">
        <v>4795400</v>
      </c>
      <c r="I13" s="8">
        <v>5012900</v>
      </c>
      <c r="J13" s="9">
        <f t="shared" ref="J13:J41" si="1">SUM(B13:I13)</f>
        <v>90094467.950000003</v>
      </c>
    </row>
    <row r="14" spans="1:11" x14ac:dyDescent="0.3">
      <c r="A14" s="5" t="s">
        <v>4</v>
      </c>
      <c r="B14" s="11">
        <v>0</v>
      </c>
      <c r="C14" s="9">
        <v>0</v>
      </c>
      <c r="D14" s="9">
        <v>0</v>
      </c>
      <c r="E14" s="9">
        <v>0</v>
      </c>
      <c r="F14" s="8"/>
      <c r="G14" s="8">
        <v>0</v>
      </c>
      <c r="H14" s="8"/>
      <c r="I14" s="8">
        <v>0</v>
      </c>
      <c r="J14" s="9">
        <f t="shared" si="1"/>
        <v>0</v>
      </c>
    </row>
    <row r="15" spans="1:11" x14ac:dyDescent="0.3">
      <c r="A15" s="5" t="s">
        <v>5</v>
      </c>
      <c r="B15" s="11">
        <v>0</v>
      </c>
      <c r="C15" s="9">
        <v>0</v>
      </c>
      <c r="D15" s="9">
        <v>0</v>
      </c>
      <c r="E15" s="9">
        <v>0</v>
      </c>
      <c r="F15" s="9"/>
      <c r="G15" s="8"/>
      <c r="H15" s="8"/>
      <c r="J15" s="9">
        <f t="shared" si="1"/>
        <v>0</v>
      </c>
      <c r="K15" s="13"/>
    </row>
    <row r="16" spans="1:11" x14ac:dyDescent="0.3">
      <c r="A16" s="5" t="s">
        <v>6</v>
      </c>
      <c r="B16" s="6">
        <v>12717407.949999999</v>
      </c>
      <c r="C16" s="7">
        <v>6228075.29</v>
      </c>
      <c r="D16" s="8">
        <v>13061524.57</v>
      </c>
      <c r="E16" s="8">
        <v>6483048.3200000003</v>
      </c>
      <c r="F16" s="8">
        <v>6766944.0300000003</v>
      </c>
      <c r="G16" s="8">
        <v>6393580.79</v>
      </c>
      <c r="H16" s="8">
        <v>9501440.8900000006</v>
      </c>
      <c r="I16" s="8">
        <v>6752368.8100000005</v>
      </c>
      <c r="J16" s="9">
        <f>SUM(B16:I16)</f>
        <v>67904390.649999991</v>
      </c>
    </row>
    <row r="17" spans="1:11" x14ac:dyDescent="0.3">
      <c r="A17" s="3" t="s">
        <v>7</v>
      </c>
      <c r="B17" s="14">
        <f t="shared" ref="B17:C17" si="2">SUM(B18:B26)</f>
        <v>6629113.1699999999</v>
      </c>
      <c r="C17" s="15">
        <f t="shared" si="2"/>
        <v>22024724.550000001</v>
      </c>
      <c r="D17" s="15">
        <f t="shared" ref="D17:I17" si="3">SUM(D18:D26)</f>
        <v>17188706.23</v>
      </c>
      <c r="E17" s="15">
        <f t="shared" si="3"/>
        <v>11398533.550000001</v>
      </c>
      <c r="F17" s="56">
        <f t="shared" si="3"/>
        <v>5702775.4699999997</v>
      </c>
      <c r="G17" s="15">
        <f t="shared" si="3"/>
        <v>7392317.1199999992</v>
      </c>
      <c r="H17" s="15">
        <f t="shared" si="3"/>
        <v>7436010.0200000005</v>
      </c>
      <c r="I17" s="15">
        <f t="shared" si="3"/>
        <v>22897163.699999999</v>
      </c>
      <c r="J17" s="15">
        <f>SUM(J18:J26)</f>
        <v>100669343.81</v>
      </c>
    </row>
    <row r="18" spans="1:11" x14ac:dyDescent="0.3">
      <c r="A18" s="5" t="s">
        <v>8</v>
      </c>
      <c r="B18" s="11">
        <v>2314951</v>
      </c>
      <c r="C18" s="9">
        <v>0</v>
      </c>
      <c r="D18" s="8">
        <v>3725128.13</v>
      </c>
      <c r="E18" s="8">
        <v>2383954.11</v>
      </c>
      <c r="F18" s="8">
        <v>1469831.34</v>
      </c>
      <c r="G18" s="8">
        <v>1777368.1600000001</v>
      </c>
      <c r="H18" s="8">
        <v>1674542.4899999998</v>
      </c>
      <c r="I18" s="8">
        <v>1449185.5</v>
      </c>
      <c r="J18" s="9">
        <f t="shared" si="1"/>
        <v>14794960.73</v>
      </c>
    </row>
    <row r="19" spans="1:11" x14ac:dyDescent="0.3">
      <c r="A19" s="5" t="s">
        <v>9</v>
      </c>
      <c r="B19" s="11">
        <v>5664</v>
      </c>
      <c r="C19" s="9">
        <v>0</v>
      </c>
      <c r="D19" s="9">
        <v>0</v>
      </c>
      <c r="E19" s="8">
        <v>130000</v>
      </c>
      <c r="F19" s="8"/>
      <c r="G19" s="8">
        <v>0</v>
      </c>
      <c r="H19" s="8">
        <v>0</v>
      </c>
      <c r="I19" s="8">
        <v>545709.88</v>
      </c>
      <c r="J19" s="9">
        <f t="shared" si="1"/>
        <v>681373.88</v>
      </c>
    </row>
    <row r="20" spans="1:11" x14ac:dyDescent="0.3">
      <c r="A20" s="5" t="s">
        <v>10</v>
      </c>
      <c r="B20" s="11">
        <v>2286400</v>
      </c>
      <c r="C20" s="9">
        <v>0</v>
      </c>
      <c r="D20" s="9">
        <v>0</v>
      </c>
      <c r="E20" s="9">
        <v>0</v>
      </c>
      <c r="F20" s="8">
        <v>943082.5</v>
      </c>
      <c r="G20" s="8">
        <v>1585700</v>
      </c>
      <c r="H20" s="8">
        <v>1716200</v>
      </c>
      <c r="I20" s="8">
        <v>2715382.5</v>
      </c>
      <c r="J20" s="9">
        <f t="shared" si="1"/>
        <v>9246765</v>
      </c>
    </row>
    <row r="21" spans="1:11" x14ac:dyDescent="0.3">
      <c r="A21" s="5" t="s">
        <v>11</v>
      </c>
      <c r="B21" s="6">
        <v>1516092.8</v>
      </c>
      <c r="C21" s="16">
        <v>21951357.84</v>
      </c>
      <c r="D21" s="8">
        <v>1000</v>
      </c>
      <c r="E21" s="8">
        <v>1298860.02</v>
      </c>
      <c r="F21" s="8">
        <v>1257369.67</v>
      </c>
      <c r="G21" s="8">
        <v>208445</v>
      </c>
      <c r="H21" s="8">
        <v>1257369.67</v>
      </c>
      <c r="I21" s="8">
        <v>1874587.28</v>
      </c>
      <c r="J21" s="9">
        <f t="shared" si="1"/>
        <v>29365082.280000001</v>
      </c>
    </row>
    <row r="22" spans="1:11" x14ac:dyDescent="0.3">
      <c r="A22" s="5" t="s">
        <v>12</v>
      </c>
      <c r="B22" s="11">
        <v>0</v>
      </c>
      <c r="C22" s="9">
        <v>0</v>
      </c>
      <c r="D22" s="9">
        <v>0</v>
      </c>
      <c r="E22" s="8">
        <v>3417380.18</v>
      </c>
      <c r="F22" s="8">
        <v>97375.96</v>
      </c>
      <c r="G22" s="8">
        <v>487322.4</v>
      </c>
      <c r="H22" s="8">
        <v>1530094.2</v>
      </c>
      <c r="I22" s="8">
        <v>7153977.0099999998</v>
      </c>
      <c r="J22" s="9">
        <f t="shared" si="1"/>
        <v>12686149.75</v>
      </c>
    </row>
    <row r="23" spans="1:11" x14ac:dyDescent="0.3">
      <c r="A23" s="5" t="s">
        <v>13</v>
      </c>
      <c r="B23" s="11">
        <v>0</v>
      </c>
      <c r="C23" s="9">
        <v>0</v>
      </c>
      <c r="D23" s="8">
        <v>10072629.15</v>
      </c>
      <c r="E23" s="8">
        <v>1232797.42</v>
      </c>
      <c r="F23" s="8"/>
      <c r="G23" s="8">
        <v>620372.46</v>
      </c>
      <c r="H23" s="8">
        <v>976933.16</v>
      </c>
      <c r="I23" s="8">
        <v>804347.26</v>
      </c>
      <c r="J23" s="9">
        <f t="shared" si="1"/>
        <v>13707079.450000001</v>
      </c>
    </row>
    <row r="24" spans="1:11" x14ac:dyDescent="0.3">
      <c r="A24" s="5" t="s">
        <v>14</v>
      </c>
      <c r="B24" s="11">
        <v>263855.17</v>
      </c>
      <c r="C24" s="9">
        <v>0</v>
      </c>
      <c r="D24" s="8">
        <v>20334.75</v>
      </c>
      <c r="E24" s="9"/>
      <c r="F24" s="8"/>
      <c r="G24" s="8">
        <v>0</v>
      </c>
      <c r="H24" s="8">
        <v>143370</v>
      </c>
      <c r="I24" s="8">
        <v>502063.98</v>
      </c>
      <c r="J24" s="9">
        <f t="shared" si="1"/>
        <v>929623.89999999991</v>
      </c>
    </row>
    <row r="25" spans="1:11" x14ac:dyDescent="0.3">
      <c r="A25" s="5" t="s">
        <v>15</v>
      </c>
      <c r="B25" s="11">
        <v>242150.2</v>
      </c>
      <c r="C25" s="16">
        <v>73366.710000000006</v>
      </c>
      <c r="D25" s="8">
        <v>2108365.2999999998</v>
      </c>
      <c r="E25" s="8">
        <v>478492.04</v>
      </c>
      <c r="F25" s="8">
        <v>1718224</v>
      </c>
      <c r="G25" s="8">
        <v>1315936</v>
      </c>
      <c r="H25" s="8">
        <v>128000.5</v>
      </c>
      <c r="I25" s="8">
        <v>2427604</v>
      </c>
      <c r="J25" s="9">
        <f t="shared" si="1"/>
        <v>8492138.75</v>
      </c>
    </row>
    <row r="26" spans="1:11" x14ac:dyDescent="0.3">
      <c r="A26" s="5" t="s">
        <v>16</v>
      </c>
      <c r="B26" s="11">
        <v>0</v>
      </c>
      <c r="C26" s="9">
        <v>0</v>
      </c>
      <c r="D26" s="8">
        <v>1261248.8999999999</v>
      </c>
      <c r="E26" s="17">
        <v>2457049.7800000003</v>
      </c>
      <c r="F26" s="8">
        <v>216892</v>
      </c>
      <c r="G26" s="8">
        <v>1397173.1</v>
      </c>
      <c r="H26" s="8">
        <v>9500</v>
      </c>
      <c r="I26" s="8">
        <v>5424306.29</v>
      </c>
      <c r="J26" s="9">
        <f t="shared" si="1"/>
        <v>10766170.07</v>
      </c>
      <c r="K26" s="12"/>
    </row>
    <row r="27" spans="1:11" x14ac:dyDescent="0.3">
      <c r="A27" s="3" t="s">
        <v>17</v>
      </c>
      <c r="B27" s="14">
        <f t="shared" ref="B27:H27" si="4">SUM(B28:B36)</f>
        <v>7207607.6199999992</v>
      </c>
      <c r="C27" s="15">
        <f t="shared" si="4"/>
        <v>247077845</v>
      </c>
      <c r="D27" s="15">
        <f t="shared" si="4"/>
        <v>65506000.630000003</v>
      </c>
      <c r="E27" s="15">
        <f t="shared" si="4"/>
        <v>2352255.2199999997</v>
      </c>
      <c r="F27" s="56">
        <f t="shared" si="4"/>
        <v>16567548.77</v>
      </c>
      <c r="G27" s="56">
        <f t="shared" si="4"/>
        <v>12108904.6</v>
      </c>
      <c r="H27" s="56">
        <f t="shared" si="4"/>
        <v>10181767.91</v>
      </c>
      <c r="I27" s="56">
        <f>SUM(I28:I36)</f>
        <v>28567309.519999996</v>
      </c>
      <c r="J27" s="15">
        <f>SUM(J28:J36)</f>
        <v>389569239.27000004</v>
      </c>
    </row>
    <row r="28" spans="1:11" x14ac:dyDescent="0.3">
      <c r="A28" s="5" t="s">
        <v>18</v>
      </c>
      <c r="B28" s="6">
        <v>7138387.2999999998</v>
      </c>
      <c r="C28" s="18">
        <v>247077845</v>
      </c>
      <c r="D28" s="8">
        <v>65495639.539999999</v>
      </c>
      <c r="E28" s="19"/>
      <c r="F28" s="8">
        <v>11871903.49</v>
      </c>
      <c r="G28" s="8">
        <v>10457816</v>
      </c>
      <c r="H28" s="8">
        <v>6749235.5199999996</v>
      </c>
      <c r="I28" s="8">
        <v>18503921.759999998</v>
      </c>
      <c r="J28" s="9">
        <f>SUM(B28:I28)</f>
        <v>367294748.61000001</v>
      </c>
    </row>
    <row r="29" spans="1:11" x14ac:dyDescent="0.3">
      <c r="A29" s="5" t="s">
        <v>19</v>
      </c>
      <c r="B29" s="11">
        <v>0</v>
      </c>
      <c r="C29" s="9">
        <v>0</v>
      </c>
      <c r="D29" s="9">
        <v>0</v>
      </c>
      <c r="E29" s="9">
        <v>0</v>
      </c>
      <c r="F29" s="8"/>
      <c r="G29" s="8">
        <v>0</v>
      </c>
      <c r="H29" s="8">
        <v>1000000</v>
      </c>
      <c r="I29" s="8">
        <v>986028.5</v>
      </c>
      <c r="J29" s="9">
        <f t="shared" si="1"/>
        <v>1986028.5</v>
      </c>
      <c r="K29" s="20"/>
    </row>
    <row r="30" spans="1:11" x14ac:dyDescent="0.3">
      <c r="A30" s="5" t="s">
        <v>20</v>
      </c>
      <c r="B30" s="11">
        <v>13216</v>
      </c>
      <c r="C30" s="9">
        <v>0</v>
      </c>
      <c r="D30" s="9">
        <v>0</v>
      </c>
      <c r="E30" s="8">
        <v>915448.72</v>
      </c>
      <c r="F30" s="8">
        <v>482325</v>
      </c>
      <c r="G30" s="8">
        <v>0</v>
      </c>
      <c r="H30" s="8">
        <v>631901.80000000005</v>
      </c>
      <c r="I30" s="8">
        <v>88500</v>
      </c>
      <c r="J30" s="9">
        <f t="shared" si="1"/>
        <v>2131391.52</v>
      </c>
      <c r="K30" s="20"/>
    </row>
    <row r="31" spans="1:11" x14ac:dyDescent="0.3">
      <c r="A31" s="5" t="s">
        <v>21</v>
      </c>
      <c r="B31" s="11">
        <v>0</v>
      </c>
      <c r="C31" s="9">
        <v>0</v>
      </c>
      <c r="D31" s="9">
        <v>0</v>
      </c>
      <c r="E31" s="9">
        <v>0</v>
      </c>
      <c r="F31" s="8">
        <v>80695</v>
      </c>
      <c r="G31" s="8">
        <v>0</v>
      </c>
      <c r="H31" s="8">
        <v>0</v>
      </c>
      <c r="I31" s="8">
        <v>61950</v>
      </c>
      <c r="J31" s="9">
        <f t="shared" si="1"/>
        <v>142645</v>
      </c>
      <c r="K31" s="20"/>
    </row>
    <row r="32" spans="1:11" x14ac:dyDescent="0.3">
      <c r="A32" s="5" t="s">
        <v>22</v>
      </c>
      <c r="B32" s="11">
        <v>0</v>
      </c>
      <c r="C32" s="9">
        <v>0</v>
      </c>
      <c r="D32" s="9">
        <v>0</v>
      </c>
      <c r="E32" s="8">
        <v>404356.5</v>
      </c>
      <c r="F32" s="8"/>
      <c r="G32" s="8">
        <v>0</v>
      </c>
      <c r="H32" s="8">
        <v>61743.5</v>
      </c>
      <c r="I32" s="8">
        <v>2802.5</v>
      </c>
      <c r="J32" s="9">
        <f t="shared" si="1"/>
        <v>468902.5</v>
      </c>
      <c r="K32" s="20"/>
    </row>
    <row r="33" spans="1:11" x14ac:dyDescent="0.3">
      <c r="A33" s="5" t="s">
        <v>23</v>
      </c>
      <c r="B33" s="11">
        <v>0</v>
      </c>
      <c r="C33" s="9">
        <v>0</v>
      </c>
      <c r="D33" s="9">
        <v>0</v>
      </c>
      <c r="E33" s="9">
        <v>0</v>
      </c>
      <c r="F33" s="8"/>
      <c r="G33" s="8">
        <v>0</v>
      </c>
      <c r="H33" s="8">
        <v>0</v>
      </c>
      <c r="I33" s="8">
        <v>69812.929999999993</v>
      </c>
      <c r="J33" s="9">
        <f t="shared" si="1"/>
        <v>69812.929999999993</v>
      </c>
      <c r="K33" s="20"/>
    </row>
    <row r="34" spans="1:11" x14ac:dyDescent="0.3">
      <c r="A34" s="5" t="s">
        <v>24</v>
      </c>
      <c r="B34" s="11">
        <v>3000.64</v>
      </c>
      <c r="C34" s="9">
        <v>0</v>
      </c>
      <c r="D34" s="9">
        <v>0</v>
      </c>
      <c r="E34" s="8">
        <v>1000000</v>
      </c>
      <c r="F34" s="8">
        <v>3479600</v>
      </c>
      <c r="G34" s="8">
        <v>1000000</v>
      </c>
      <c r="H34" s="8">
        <v>886400</v>
      </c>
      <c r="I34" s="8">
        <v>5924677.9000000004</v>
      </c>
      <c r="J34" s="9">
        <f t="shared" si="1"/>
        <v>12293678.539999999</v>
      </c>
      <c r="K34" s="20"/>
    </row>
    <row r="35" spans="1:11" x14ac:dyDescent="0.3">
      <c r="A35" s="5" t="s">
        <v>25</v>
      </c>
      <c r="B35" s="11">
        <v>0</v>
      </c>
      <c r="C35" s="9">
        <v>0</v>
      </c>
      <c r="D35" s="9">
        <v>0</v>
      </c>
      <c r="E35" s="9">
        <v>0</v>
      </c>
      <c r="F35" s="8"/>
      <c r="G35" s="8"/>
      <c r="H35" s="8"/>
      <c r="J35" s="9">
        <f t="shared" si="1"/>
        <v>0</v>
      </c>
    </row>
    <row r="36" spans="1:11" x14ac:dyDescent="0.3">
      <c r="A36" s="5" t="s">
        <v>26</v>
      </c>
      <c r="B36" s="11">
        <v>53003.68</v>
      </c>
      <c r="C36" s="9">
        <v>0</v>
      </c>
      <c r="D36" s="8">
        <v>10361.09</v>
      </c>
      <c r="E36" s="8">
        <v>32450</v>
      </c>
      <c r="F36" s="8">
        <v>653025.28000000003</v>
      </c>
      <c r="G36" s="8">
        <v>651088.6</v>
      </c>
      <c r="H36" s="8">
        <v>852487.09</v>
      </c>
      <c r="I36" s="8">
        <v>2929615.9299999997</v>
      </c>
      <c r="J36" s="9">
        <f>SUM(B36:I36)</f>
        <v>5182031.67</v>
      </c>
    </row>
    <row r="37" spans="1:11" x14ac:dyDescent="0.3">
      <c r="A37" s="3" t="s">
        <v>27</v>
      </c>
      <c r="B37" s="14">
        <f>SUM(B38:B45)</f>
        <v>0</v>
      </c>
      <c r="C37" s="14">
        <f t="shared" ref="C37:I37" si="5">SUM(C38:C45)</f>
        <v>0</v>
      </c>
      <c r="D37" s="14">
        <f t="shared" si="5"/>
        <v>0</v>
      </c>
      <c r="E37" s="14">
        <f t="shared" si="5"/>
        <v>0</v>
      </c>
      <c r="F37" s="56">
        <f t="shared" si="5"/>
        <v>19500</v>
      </c>
      <c r="G37" s="56">
        <f t="shared" si="5"/>
        <v>0</v>
      </c>
      <c r="H37" s="56">
        <f t="shared" si="5"/>
        <v>0</v>
      </c>
      <c r="I37" s="56">
        <f t="shared" si="5"/>
        <v>0</v>
      </c>
      <c r="J37" s="4">
        <f>SUM(B37:G37)</f>
        <v>19500</v>
      </c>
    </row>
    <row r="38" spans="1:11" x14ac:dyDescent="0.3">
      <c r="A38" s="5" t="s">
        <v>28</v>
      </c>
      <c r="B38" s="11">
        <v>0</v>
      </c>
      <c r="C38" s="9">
        <v>0</v>
      </c>
      <c r="D38" s="9">
        <v>0</v>
      </c>
      <c r="E38" s="9">
        <v>0</v>
      </c>
      <c r="F38" s="8">
        <v>19500</v>
      </c>
      <c r="G38" s="8"/>
      <c r="H38" s="46"/>
      <c r="I38" s="46"/>
      <c r="J38" s="9">
        <f t="shared" si="1"/>
        <v>19500</v>
      </c>
    </row>
    <row r="39" spans="1:11" x14ac:dyDescent="0.3">
      <c r="A39" s="5" t="s">
        <v>29</v>
      </c>
      <c r="B39" s="11">
        <v>0</v>
      </c>
      <c r="C39" s="9">
        <v>0</v>
      </c>
      <c r="D39" s="9">
        <v>0</v>
      </c>
      <c r="E39" s="9">
        <v>0</v>
      </c>
      <c r="F39" s="8"/>
      <c r="G39" s="8"/>
      <c r="H39" s="45"/>
      <c r="I39" s="45"/>
      <c r="J39" s="9">
        <f t="shared" si="1"/>
        <v>0</v>
      </c>
    </row>
    <row r="40" spans="1:11" x14ac:dyDescent="0.3">
      <c r="A40" s="5" t="s">
        <v>30</v>
      </c>
      <c r="B40" s="11">
        <v>0</v>
      </c>
      <c r="C40" s="9">
        <v>0</v>
      </c>
      <c r="D40" s="9">
        <v>0</v>
      </c>
      <c r="E40" s="9">
        <v>0</v>
      </c>
      <c r="F40" s="8"/>
      <c r="G40" s="8"/>
      <c r="H40" s="45"/>
      <c r="I40" s="45"/>
      <c r="J40" s="9">
        <f t="shared" si="1"/>
        <v>0</v>
      </c>
    </row>
    <row r="41" spans="1:11" x14ac:dyDescent="0.3">
      <c r="A41" s="5" t="s">
        <v>31</v>
      </c>
      <c r="B41" s="11">
        <v>0</v>
      </c>
      <c r="C41" s="9">
        <v>0</v>
      </c>
      <c r="D41" s="9">
        <v>0</v>
      </c>
      <c r="E41" s="9">
        <v>0</v>
      </c>
      <c r="F41" s="8"/>
      <c r="G41" s="8"/>
      <c r="H41" s="45"/>
      <c r="I41" s="45"/>
      <c r="J41" s="9">
        <f t="shared" si="1"/>
        <v>0</v>
      </c>
    </row>
    <row r="42" spans="1:11" x14ac:dyDescent="0.3">
      <c r="A42" s="5" t="s">
        <v>32</v>
      </c>
      <c r="B42" s="11">
        <v>0</v>
      </c>
      <c r="C42" s="9">
        <v>0</v>
      </c>
      <c r="D42" s="9">
        <v>0</v>
      </c>
      <c r="E42" s="9">
        <v>0</v>
      </c>
      <c r="F42" s="8"/>
      <c r="G42" s="8"/>
      <c r="H42" s="45"/>
      <c r="I42" s="45"/>
      <c r="J42" s="9">
        <f t="shared" ref="J42:J43" si="6">SUM(B42:H42)</f>
        <v>0</v>
      </c>
    </row>
    <row r="43" spans="1:11" x14ac:dyDescent="0.3">
      <c r="A43" s="5" t="s">
        <v>33</v>
      </c>
      <c r="B43" s="11">
        <v>0</v>
      </c>
      <c r="C43" s="9">
        <v>0</v>
      </c>
      <c r="D43" s="9">
        <v>0</v>
      </c>
      <c r="E43" s="9">
        <v>0</v>
      </c>
      <c r="F43" s="8"/>
      <c r="G43" s="8"/>
      <c r="H43" s="45"/>
      <c r="I43" s="45"/>
      <c r="J43" s="9">
        <f t="shared" si="6"/>
        <v>0</v>
      </c>
    </row>
    <row r="44" spans="1:11" x14ac:dyDescent="0.3">
      <c r="A44" s="5" t="s">
        <v>34</v>
      </c>
      <c r="B44" s="11">
        <v>0</v>
      </c>
      <c r="C44" s="9">
        <v>0</v>
      </c>
      <c r="D44" s="9">
        <v>0</v>
      </c>
      <c r="E44" s="9">
        <v>0</v>
      </c>
      <c r="F44" s="8"/>
      <c r="G44" s="8"/>
      <c r="H44" s="45"/>
      <c r="I44" s="45"/>
      <c r="J44" s="9">
        <f t="shared" ref="J44:J83" si="7">SUM(B44:D44)</f>
        <v>0</v>
      </c>
    </row>
    <row r="45" spans="1:11" x14ac:dyDescent="0.3">
      <c r="A45" s="5" t="s">
        <v>35</v>
      </c>
      <c r="B45" s="11">
        <v>0</v>
      </c>
      <c r="C45" s="9">
        <v>0</v>
      </c>
      <c r="D45" s="9">
        <v>0</v>
      </c>
      <c r="E45" s="9">
        <v>0</v>
      </c>
      <c r="F45" s="8"/>
      <c r="G45" s="8"/>
      <c r="H45" s="45"/>
      <c r="I45" s="45"/>
      <c r="J45" s="9">
        <f t="shared" si="7"/>
        <v>0</v>
      </c>
    </row>
    <row r="46" spans="1:11" x14ac:dyDescent="0.3">
      <c r="A46" s="3" t="s">
        <v>36</v>
      </c>
      <c r="B46" s="21">
        <f>SUM(B47:B52)</f>
        <v>0</v>
      </c>
      <c r="C46" s="4">
        <f t="shared" ref="C46:D46" si="8">SUM(C47:C52)</f>
        <v>0</v>
      </c>
      <c r="D46" s="4">
        <f t="shared" si="8"/>
        <v>0</v>
      </c>
      <c r="E46" s="4">
        <f t="shared" ref="E46" si="9">SUM(E47:E52)</f>
        <v>0</v>
      </c>
      <c r="F46" s="8"/>
      <c r="G46" s="8"/>
      <c r="H46" s="45"/>
      <c r="I46" s="45"/>
      <c r="J46" s="9">
        <f t="shared" si="7"/>
        <v>0</v>
      </c>
    </row>
    <row r="47" spans="1:11" x14ac:dyDescent="0.3">
      <c r="A47" s="5" t="s">
        <v>37</v>
      </c>
      <c r="B47" s="11">
        <v>0</v>
      </c>
      <c r="C47" s="9">
        <v>0</v>
      </c>
      <c r="D47" s="9">
        <v>0</v>
      </c>
      <c r="E47" s="9">
        <v>0</v>
      </c>
      <c r="F47" s="8"/>
      <c r="G47" s="8"/>
      <c r="H47" s="45"/>
      <c r="I47" s="45"/>
      <c r="J47" s="9">
        <f t="shared" si="7"/>
        <v>0</v>
      </c>
    </row>
    <row r="48" spans="1:11" x14ac:dyDescent="0.3">
      <c r="A48" s="5" t="s">
        <v>38</v>
      </c>
      <c r="B48" s="11">
        <v>0</v>
      </c>
      <c r="C48" s="9">
        <v>0</v>
      </c>
      <c r="D48" s="9">
        <v>0</v>
      </c>
      <c r="E48" s="9">
        <v>0</v>
      </c>
      <c r="F48" s="8"/>
      <c r="G48" s="8"/>
      <c r="H48" s="45"/>
      <c r="I48" s="45"/>
      <c r="J48" s="9">
        <f t="shared" si="7"/>
        <v>0</v>
      </c>
    </row>
    <row r="49" spans="1:10" x14ac:dyDescent="0.3">
      <c r="A49" s="5" t="s">
        <v>39</v>
      </c>
      <c r="B49" s="11">
        <v>0</v>
      </c>
      <c r="C49" s="9">
        <v>0</v>
      </c>
      <c r="D49" s="9">
        <v>0</v>
      </c>
      <c r="E49" s="9">
        <v>0</v>
      </c>
      <c r="F49" s="8"/>
      <c r="G49" s="8"/>
      <c r="H49" s="45"/>
      <c r="I49" s="45"/>
      <c r="J49" s="9">
        <f t="shared" si="7"/>
        <v>0</v>
      </c>
    </row>
    <row r="50" spans="1:10" x14ac:dyDescent="0.3">
      <c r="A50" s="5" t="s">
        <v>40</v>
      </c>
      <c r="B50" s="11">
        <v>0</v>
      </c>
      <c r="C50" s="9">
        <v>0</v>
      </c>
      <c r="D50" s="9">
        <v>0</v>
      </c>
      <c r="E50" s="9">
        <v>0</v>
      </c>
      <c r="F50" s="8"/>
      <c r="G50" s="8"/>
      <c r="H50" s="45"/>
      <c r="I50" s="45"/>
      <c r="J50" s="9">
        <f t="shared" si="7"/>
        <v>0</v>
      </c>
    </row>
    <row r="51" spans="1:10" x14ac:dyDescent="0.3">
      <c r="A51" s="5" t="s">
        <v>41</v>
      </c>
      <c r="B51" s="11">
        <v>0</v>
      </c>
      <c r="C51" s="9">
        <v>0</v>
      </c>
      <c r="D51" s="9">
        <v>0</v>
      </c>
      <c r="E51" s="9">
        <v>0</v>
      </c>
      <c r="F51" s="8"/>
      <c r="G51" s="8"/>
      <c r="H51" s="45"/>
      <c r="I51" s="45"/>
      <c r="J51" s="9">
        <f t="shared" si="7"/>
        <v>0</v>
      </c>
    </row>
    <row r="52" spans="1:10" x14ac:dyDescent="0.3">
      <c r="A52" s="5" t="s">
        <v>42</v>
      </c>
      <c r="B52" s="11">
        <v>0</v>
      </c>
      <c r="C52" s="9">
        <v>0</v>
      </c>
      <c r="D52" s="9">
        <v>0</v>
      </c>
      <c r="E52" s="9">
        <v>0</v>
      </c>
      <c r="F52" s="8"/>
      <c r="G52" s="8"/>
      <c r="H52" s="45"/>
      <c r="I52" s="45"/>
      <c r="J52" s="9">
        <f t="shared" si="7"/>
        <v>0</v>
      </c>
    </row>
    <row r="53" spans="1:10" x14ac:dyDescent="0.3">
      <c r="A53" s="3" t="s">
        <v>43</v>
      </c>
      <c r="B53" s="21">
        <f t="shared" ref="B53:I53" si="10">SUM(B54:B62)</f>
        <v>0</v>
      </c>
      <c r="C53" s="4">
        <f t="shared" si="10"/>
        <v>0</v>
      </c>
      <c r="D53" s="4">
        <f t="shared" si="10"/>
        <v>0</v>
      </c>
      <c r="E53" s="4">
        <f t="shared" si="10"/>
        <v>0</v>
      </c>
      <c r="F53" s="56">
        <f t="shared" si="10"/>
        <v>153223</v>
      </c>
      <c r="G53" s="56">
        <f t="shared" si="10"/>
        <v>47176.800000000003</v>
      </c>
      <c r="H53" s="56">
        <f t="shared" si="10"/>
        <v>283550.45999999996</v>
      </c>
      <c r="I53" s="56">
        <f t="shared" si="10"/>
        <v>1051706.8599999999</v>
      </c>
      <c r="J53" s="4">
        <f>SUM(J54:J62)</f>
        <v>1535657.1199999999</v>
      </c>
    </row>
    <row r="54" spans="1:10" x14ac:dyDescent="0.3">
      <c r="A54" s="5" t="s">
        <v>44</v>
      </c>
      <c r="B54" s="11">
        <v>0</v>
      </c>
      <c r="C54" s="9">
        <v>0</v>
      </c>
      <c r="D54" s="9">
        <v>0</v>
      </c>
      <c r="E54" s="9">
        <v>0</v>
      </c>
      <c r="F54" s="8"/>
      <c r="G54" s="8">
        <v>47176.800000000003</v>
      </c>
      <c r="H54" s="8"/>
      <c r="I54" s="8">
        <v>146367.20000000001</v>
      </c>
      <c r="J54" s="9">
        <f t="shared" ref="J54:J61" si="11">SUM(B54:I54)</f>
        <v>193544</v>
      </c>
    </row>
    <row r="55" spans="1:10" x14ac:dyDescent="0.3">
      <c r="A55" s="5" t="s">
        <v>45</v>
      </c>
      <c r="B55" s="11">
        <v>0</v>
      </c>
      <c r="C55" s="9">
        <v>0</v>
      </c>
      <c r="D55" s="9">
        <v>0</v>
      </c>
      <c r="E55" s="9">
        <v>0</v>
      </c>
      <c r="F55" s="8"/>
      <c r="G55" s="8"/>
      <c r="H55" s="8"/>
      <c r="I55" s="8"/>
      <c r="J55" s="9">
        <f t="shared" si="11"/>
        <v>0</v>
      </c>
    </row>
    <row r="56" spans="1:10" x14ac:dyDescent="0.3">
      <c r="A56" s="5" t="s">
        <v>46</v>
      </c>
      <c r="B56" s="11">
        <v>0</v>
      </c>
      <c r="C56" s="9">
        <v>0</v>
      </c>
      <c r="D56" s="9">
        <v>0</v>
      </c>
      <c r="E56" s="9">
        <v>0</v>
      </c>
      <c r="F56" s="8"/>
      <c r="G56" s="8"/>
      <c r="H56" s="8"/>
      <c r="I56" s="8">
        <v>12744</v>
      </c>
      <c r="J56" s="9">
        <f t="shared" si="11"/>
        <v>12744</v>
      </c>
    </row>
    <row r="57" spans="1:10" x14ac:dyDescent="0.3">
      <c r="A57" s="5" t="s">
        <v>47</v>
      </c>
      <c r="B57" s="11">
        <v>0</v>
      </c>
      <c r="C57" s="9">
        <v>0</v>
      </c>
      <c r="D57" s="9">
        <v>0</v>
      </c>
      <c r="E57" s="9">
        <v>0</v>
      </c>
      <c r="F57" s="8"/>
      <c r="G57" s="8"/>
      <c r="H57" s="8"/>
      <c r="I57" s="8"/>
      <c r="J57" s="9">
        <f t="shared" si="11"/>
        <v>0</v>
      </c>
    </row>
    <row r="58" spans="1:10" x14ac:dyDescent="0.3">
      <c r="A58" s="5" t="s">
        <v>48</v>
      </c>
      <c r="B58" s="11">
        <v>0</v>
      </c>
      <c r="C58" s="9">
        <v>0</v>
      </c>
      <c r="D58" s="9">
        <v>0</v>
      </c>
      <c r="E58" s="9">
        <v>0</v>
      </c>
      <c r="F58" s="8">
        <v>153223</v>
      </c>
      <c r="G58" s="8"/>
      <c r="H58" s="8">
        <v>260422.46</v>
      </c>
      <c r="I58" s="8">
        <v>892595.65999999992</v>
      </c>
      <c r="J58" s="9">
        <f t="shared" si="11"/>
        <v>1306241.1199999999</v>
      </c>
    </row>
    <row r="59" spans="1:10" x14ac:dyDescent="0.3">
      <c r="A59" s="5" t="s">
        <v>49</v>
      </c>
      <c r="B59" s="11">
        <v>0</v>
      </c>
      <c r="C59" s="9">
        <v>0</v>
      </c>
      <c r="D59" s="9">
        <v>0</v>
      </c>
      <c r="E59" s="9">
        <v>0</v>
      </c>
      <c r="F59" s="8"/>
      <c r="G59" s="8"/>
      <c r="H59" s="8"/>
      <c r="I59" s="8"/>
      <c r="J59" s="9">
        <f t="shared" si="11"/>
        <v>0</v>
      </c>
    </row>
    <row r="60" spans="1:10" x14ac:dyDescent="0.3">
      <c r="A60" s="5" t="s">
        <v>50</v>
      </c>
      <c r="B60" s="11">
        <v>0</v>
      </c>
      <c r="C60" s="9">
        <v>0</v>
      </c>
      <c r="D60" s="9">
        <v>0</v>
      </c>
      <c r="E60" s="9">
        <v>0</v>
      </c>
      <c r="F60" s="8"/>
      <c r="G60" s="8"/>
      <c r="H60" s="8"/>
      <c r="I60" s="8"/>
      <c r="J60" s="9">
        <f t="shared" si="11"/>
        <v>0</v>
      </c>
    </row>
    <row r="61" spans="1:10" x14ac:dyDescent="0.3">
      <c r="A61" s="5" t="s">
        <v>51</v>
      </c>
      <c r="B61" s="11">
        <v>0</v>
      </c>
      <c r="C61" s="9">
        <v>0</v>
      </c>
      <c r="D61" s="9">
        <v>0</v>
      </c>
      <c r="E61" s="9">
        <v>0</v>
      </c>
      <c r="F61" s="8"/>
      <c r="G61" s="8"/>
      <c r="H61" s="8">
        <v>23128</v>
      </c>
      <c r="I61" s="8"/>
      <c r="J61" s="9">
        <f t="shared" si="11"/>
        <v>23128</v>
      </c>
    </row>
    <row r="62" spans="1:10" x14ac:dyDescent="0.3">
      <c r="A62" s="5" t="s">
        <v>52</v>
      </c>
      <c r="B62" s="11">
        <v>0</v>
      </c>
      <c r="C62" s="9">
        <v>0</v>
      </c>
      <c r="D62" s="9">
        <v>0</v>
      </c>
      <c r="E62" s="9">
        <v>0</v>
      </c>
      <c r="F62" s="8"/>
      <c r="G62" s="8"/>
      <c r="H62" s="45"/>
      <c r="I62" s="45"/>
      <c r="J62" s="9">
        <f t="shared" si="7"/>
        <v>0</v>
      </c>
    </row>
    <row r="63" spans="1:10" x14ac:dyDescent="0.3">
      <c r="A63" s="3" t="s">
        <v>53</v>
      </c>
      <c r="B63" s="21">
        <f>SUM(B64:B67)</f>
        <v>0</v>
      </c>
      <c r="C63" s="4">
        <f>SUM(C64:C70)</f>
        <v>0</v>
      </c>
      <c r="D63" s="4">
        <f>SUM(D64:D70)</f>
        <v>0</v>
      </c>
      <c r="E63" s="4">
        <f>SUM(E64:E70)</f>
        <v>0</v>
      </c>
      <c r="F63" s="8"/>
      <c r="G63" s="8"/>
      <c r="H63" s="45"/>
      <c r="I63" s="45"/>
      <c r="J63" s="9">
        <f t="shared" si="7"/>
        <v>0</v>
      </c>
    </row>
    <row r="64" spans="1:10" x14ac:dyDescent="0.3">
      <c r="A64" s="5" t="s">
        <v>54</v>
      </c>
      <c r="B64" s="11">
        <v>0</v>
      </c>
      <c r="C64" s="9">
        <v>0</v>
      </c>
      <c r="D64" s="9">
        <v>0</v>
      </c>
      <c r="E64" s="9">
        <v>0</v>
      </c>
      <c r="F64" s="8"/>
      <c r="G64" s="8"/>
      <c r="H64" s="45"/>
      <c r="I64" s="45"/>
      <c r="J64" s="9">
        <f t="shared" si="7"/>
        <v>0</v>
      </c>
    </row>
    <row r="65" spans="1:12" x14ac:dyDescent="0.3">
      <c r="A65" s="5" t="s">
        <v>55</v>
      </c>
      <c r="B65" s="11">
        <v>0</v>
      </c>
      <c r="C65" s="9">
        <v>0</v>
      </c>
      <c r="D65" s="9">
        <v>0</v>
      </c>
      <c r="E65" s="9">
        <v>0</v>
      </c>
      <c r="F65" s="8"/>
      <c r="G65" s="8"/>
      <c r="H65" s="45"/>
      <c r="I65" s="45"/>
      <c r="J65" s="9">
        <f t="shared" si="7"/>
        <v>0</v>
      </c>
    </row>
    <row r="66" spans="1:12" x14ac:dyDescent="0.3">
      <c r="A66" s="5" t="s">
        <v>56</v>
      </c>
      <c r="B66" s="11">
        <v>0</v>
      </c>
      <c r="C66" s="9">
        <v>0</v>
      </c>
      <c r="D66" s="9">
        <v>0</v>
      </c>
      <c r="E66" s="9">
        <v>0</v>
      </c>
      <c r="F66" s="8"/>
      <c r="G66" s="8"/>
      <c r="H66" s="45"/>
      <c r="I66" s="45"/>
      <c r="J66" s="9">
        <f t="shared" si="7"/>
        <v>0</v>
      </c>
    </row>
    <row r="67" spans="1:12" x14ac:dyDescent="0.3">
      <c r="A67" s="5" t="s">
        <v>80</v>
      </c>
      <c r="B67" s="11">
        <v>0</v>
      </c>
      <c r="C67" s="9">
        <v>0</v>
      </c>
      <c r="D67" s="9">
        <v>0</v>
      </c>
      <c r="E67" s="9">
        <v>0</v>
      </c>
      <c r="F67" s="8"/>
      <c r="G67" s="8"/>
      <c r="H67" s="45"/>
      <c r="I67" s="45"/>
      <c r="J67" s="9">
        <f t="shared" si="7"/>
        <v>0</v>
      </c>
    </row>
    <row r="68" spans="1:12" x14ac:dyDescent="0.3">
      <c r="A68" s="3" t="s">
        <v>57</v>
      </c>
      <c r="B68" s="21">
        <f>SUM(B69:B70)</f>
        <v>0</v>
      </c>
      <c r="C68" s="4">
        <f>SUM(C69:C70)</f>
        <v>0</v>
      </c>
      <c r="D68" s="4">
        <f>SUM(D69:D70)</f>
        <v>0</v>
      </c>
      <c r="E68" s="4">
        <f>SUM(E69:E70)</f>
        <v>0</v>
      </c>
      <c r="F68" s="8"/>
      <c r="G68" s="8"/>
      <c r="H68" s="45"/>
      <c r="I68" s="45"/>
      <c r="J68" s="9">
        <f t="shared" si="7"/>
        <v>0</v>
      </c>
    </row>
    <row r="69" spans="1:12" x14ac:dyDescent="0.3">
      <c r="A69" s="5" t="s">
        <v>58</v>
      </c>
      <c r="B69" s="11">
        <v>0</v>
      </c>
      <c r="C69" s="9">
        <v>0</v>
      </c>
      <c r="D69" s="9">
        <v>0</v>
      </c>
      <c r="E69" s="9">
        <v>0</v>
      </c>
      <c r="F69" s="8"/>
      <c r="G69" s="8"/>
      <c r="H69" s="45"/>
      <c r="I69" s="45"/>
      <c r="J69" s="9">
        <f t="shared" si="7"/>
        <v>0</v>
      </c>
    </row>
    <row r="70" spans="1:12" x14ac:dyDescent="0.3">
      <c r="A70" s="5" t="s">
        <v>59</v>
      </c>
      <c r="B70" s="11">
        <v>0</v>
      </c>
      <c r="C70" s="9">
        <v>0</v>
      </c>
      <c r="D70" s="9">
        <v>0</v>
      </c>
      <c r="E70" s="9">
        <v>0</v>
      </c>
      <c r="F70" s="8"/>
      <c r="G70" s="8"/>
      <c r="H70" s="45"/>
      <c r="I70" s="45"/>
      <c r="J70" s="9">
        <f t="shared" si="7"/>
        <v>0</v>
      </c>
    </row>
    <row r="71" spans="1:12" x14ac:dyDescent="0.3">
      <c r="A71" s="3" t="s">
        <v>60</v>
      </c>
      <c r="B71" s="21">
        <f>SUM(B72:B74)</f>
        <v>0</v>
      </c>
      <c r="C71" s="4">
        <f t="shared" ref="C71:D71" si="12">SUM(C72:C74)</f>
        <v>0</v>
      </c>
      <c r="D71" s="4">
        <f t="shared" si="12"/>
        <v>0</v>
      </c>
      <c r="E71" s="4">
        <f t="shared" ref="E71" si="13">SUM(E72:E74)</f>
        <v>0</v>
      </c>
      <c r="F71" s="8"/>
      <c r="G71" s="8"/>
      <c r="H71" s="45"/>
      <c r="I71" s="45"/>
      <c r="J71" s="9">
        <f t="shared" si="7"/>
        <v>0</v>
      </c>
    </row>
    <row r="72" spans="1:12" x14ac:dyDescent="0.3">
      <c r="A72" s="5" t="s">
        <v>61</v>
      </c>
      <c r="B72" s="22">
        <v>0</v>
      </c>
      <c r="C72" s="23">
        <v>0</v>
      </c>
      <c r="D72" s="23">
        <v>0</v>
      </c>
      <c r="E72" s="23">
        <v>0</v>
      </c>
      <c r="F72" s="8"/>
      <c r="G72" s="8"/>
      <c r="H72" s="45"/>
      <c r="I72" s="45"/>
      <c r="J72" s="9">
        <f t="shared" si="7"/>
        <v>0</v>
      </c>
    </row>
    <row r="73" spans="1:12" x14ac:dyDescent="0.3">
      <c r="A73" s="5" t="s">
        <v>62</v>
      </c>
      <c r="B73" s="22">
        <v>0</v>
      </c>
      <c r="C73" s="23">
        <v>0</v>
      </c>
      <c r="D73" s="23">
        <v>0</v>
      </c>
      <c r="E73" s="23">
        <v>0</v>
      </c>
      <c r="F73" s="8"/>
      <c r="G73" s="8"/>
      <c r="H73" s="45"/>
      <c r="I73" s="45"/>
      <c r="J73" s="9">
        <f t="shared" si="7"/>
        <v>0</v>
      </c>
    </row>
    <row r="74" spans="1:12" x14ac:dyDescent="0.3">
      <c r="A74" s="5" t="s">
        <v>63</v>
      </c>
      <c r="B74" s="22">
        <v>0</v>
      </c>
      <c r="C74" s="23">
        <v>0</v>
      </c>
      <c r="D74" s="23">
        <v>0</v>
      </c>
      <c r="E74" s="23">
        <v>0</v>
      </c>
      <c r="F74" s="8"/>
      <c r="G74" s="8"/>
      <c r="H74" s="45"/>
      <c r="I74" s="45"/>
      <c r="J74" s="9">
        <f t="shared" si="7"/>
        <v>0</v>
      </c>
    </row>
    <row r="75" spans="1:12" x14ac:dyDescent="0.3">
      <c r="A75" s="3" t="s">
        <v>66</v>
      </c>
      <c r="B75" s="24">
        <f>B76</f>
        <v>377400130.27999997</v>
      </c>
      <c r="C75" s="25">
        <f t="shared" ref="C75:D75" si="14">C76</f>
        <v>0</v>
      </c>
      <c r="D75" s="25">
        <f t="shared" si="14"/>
        <v>0</v>
      </c>
      <c r="E75" s="25">
        <f>E76</f>
        <v>18115779.019999996</v>
      </c>
      <c r="F75" s="56">
        <f>F76</f>
        <v>69123926</v>
      </c>
      <c r="G75" s="56">
        <f>G76</f>
        <v>13275714.99999997</v>
      </c>
      <c r="H75" s="56">
        <f t="shared" ref="H75:I75" si="15">H76</f>
        <v>0</v>
      </c>
      <c r="I75" s="56">
        <f t="shared" si="15"/>
        <v>33351281.329999983</v>
      </c>
      <c r="J75" s="9"/>
    </row>
    <row r="76" spans="1:12" x14ac:dyDescent="0.3">
      <c r="A76" s="3" t="s">
        <v>67</v>
      </c>
      <c r="B76" s="21">
        <f>B77+B78</f>
        <v>377400130.27999997</v>
      </c>
      <c r="C76" s="4">
        <f t="shared" ref="C76:D76" si="16">C77+C78</f>
        <v>0</v>
      </c>
      <c r="D76" s="4">
        <f t="shared" si="16"/>
        <v>0</v>
      </c>
      <c r="E76" s="4">
        <f>E77+E78</f>
        <v>18115779.019999996</v>
      </c>
      <c r="F76" s="8">
        <f>F77+F78</f>
        <v>69123926</v>
      </c>
      <c r="G76" s="8">
        <f>G77+G78</f>
        <v>13275714.99999997</v>
      </c>
      <c r="H76" s="8">
        <f t="shared" ref="H76:I76" si="17">H77+H78</f>
        <v>0</v>
      </c>
      <c r="I76" s="8">
        <f t="shared" si="17"/>
        <v>33351281.329999983</v>
      </c>
      <c r="J76" s="9"/>
    </row>
    <row r="77" spans="1:12" x14ac:dyDescent="0.3">
      <c r="A77" s="5" t="s">
        <v>68</v>
      </c>
      <c r="B77" s="11">
        <v>377400130.27999997</v>
      </c>
      <c r="C77" s="9">
        <v>0</v>
      </c>
      <c r="D77" s="9">
        <v>0</v>
      </c>
      <c r="E77" s="8">
        <v>18115779.019999996</v>
      </c>
      <c r="F77" s="8">
        <v>69123926</v>
      </c>
      <c r="G77" s="8">
        <v>13275714.99999997</v>
      </c>
      <c r="H77" s="45"/>
      <c r="I77" s="8">
        <v>33351281.329999983</v>
      </c>
      <c r="J77" s="9"/>
    </row>
    <row r="78" spans="1:12" x14ac:dyDescent="0.3">
      <c r="A78" s="5" t="s">
        <v>69</v>
      </c>
      <c r="B78" s="11">
        <v>0</v>
      </c>
      <c r="C78" s="9">
        <v>0</v>
      </c>
      <c r="D78" s="9">
        <v>0</v>
      </c>
      <c r="E78" s="9">
        <v>0</v>
      </c>
      <c r="F78" s="8"/>
      <c r="G78" s="8"/>
      <c r="J78" s="9">
        <f t="shared" si="7"/>
        <v>0</v>
      </c>
      <c r="K78" s="20"/>
      <c r="L78" s="1" t="s">
        <v>87</v>
      </c>
    </row>
    <row r="79" spans="1:12" x14ac:dyDescent="0.3">
      <c r="A79" s="3" t="s">
        <v>70</v>
      </c>
      <c r="B79" s="21">
        <f>SUM(B80:B83)</f>
        <v>0</v>
      </c>
      <c r="C79" s="4">
        <f t="shared" ref="C79:D79" si="18">SUM(C80:C83)</f>
        <v>0</v>
      </c>
      <c r="D79" s="4">
        <f t="shared" si="18"/>
        <v>0</v>
      </c>
      <c r="E79" s="4">
        <f t="shared" ref="E79" si="19">SUM(E80:E83)</f>
        <v>0</v>
      </c>
      <c r="F79" s="8"/>
      <c r="G79" s="8"/>
      <c r="H79" s="45"/>
      <c r="I79" s="45"/>
      <c r="J79" s="9">
        <f t="shared" si="7"/>
        <v>0</v>
      </c>
      <c r="K79" s="20"/>
    </row>
    <row r="80" spans="1:12" x14ac:dyDescent="0.3">
      <c r="A80" s="5" t="s">
        <v>71</v>
      </c>
      <c r="B80" s="11">
        <v>0</v>
      </c>
      <c r="C80" s="9">
        <v>0</v>
      </c>
      <c r="D80" s="9">
        <v>0</v>
      </c>
      <c r="E80" s="9">
        <v>0</v>
      </c>
      <c r="F80" s="8"/>
      <c r="G80" s="8"/>
      <c r="H80" s="45"/>
      <c r="I80" s="45"/>
      <c r="J80" s="9">
        <f t="shared" si="7"/>
        <v>0</v>
      </c>
    </row>
    <row r="81" spans="1:11" x14ac:dyDescent="0.3">
      <c r="A81" s="5" t="s">
        <v>72</v>
      </c>
      <c r="B81" s="11">
        <v>0</v>
      </c>
      <c r="C81" s="9">
        <v>0</v>
      </c>
      <c r="D81" s="9">
        <v>0</v>
      </c>
      <c r="E81" s="9">
        <v>0</v>
      </c>
      <c r="F81" s="8"/>
      <c r="G81" s="8"/>
      <c r="H81" s="45"/>
      <c r="I81" s="45"/>
      <c r="J81" s="9">
        <f t="shared" si="7"/>
        <v>0</v>
      </c>
      <c r="K81" s="26"/>
    </row>
    <row r="82" spans="1:11" x14ac:dyDescent="0.3">
      <c r="A82" s="3" t="s">
        <v>73</v>
      </c>
      <c r="B82" s="21">
        <f>B83</f>
        <v>0</v>
      </c>
      <c r="C82" s="4">
        <f t="shared" ref="C82:E82" si="20">C83</f>
        <v>0</v>
      </c>
      <c r="D82" s="4">
        <f t="shared" si="20"/>
        <v>0</v>
      </c>
      <c r="E82" s="4">
        <f t="shared" si="20"/>
        <v>0</v>
      </c>
      <c r="F82" s="8"/>
      <c r="G82" s="8"/>
      <c r="H82" s="45"/>
      <c r="I82" s="45"/>
      <c r="J82" s="9">
        <f t="shared" si="7"/>
        <v>0</v>
      </c>
      <c r="K82" s="13"/>
    </row>
    <row r="83" spans="1:11" x14ac:dyDescent="0.3">
      <c r="A83" s="5" t="s">
        <v>74</v>
      </c>
      <c r="B83" s="9">
        <v>0</v>
      </c>
      <c r="C83" s="9">
        <v>0</v>
      </c>
      <c r="D83" s="9">
        <v>0</v>
      </c>
      <c r="E83" s="9">
        <v>0</v>
      </c>
      <c r="F83" s="8"/>
      <c r="G83" s="8"/>
      <c r="H83" s="45"/>
      <c r="I83" s="45"/>
      <c r="J83" s="9">
        <f t="shared" si="7"/>
        <v>0</v>
      </c>
    </row>
    <row r="84" spans="1:11" x14ac:dyDescent="0.3">
      <c r="A84" s="52" t="s">
        <v>64</v>
      </c>
      <c r="B84" s="53">
        <f>B11+B17+B27+B37+B46+B53+B68+B71+B75+B79+B82</f>
        <v>480574212.75</v>
      </c>
      <c r="C84" s="53">
        <f>C11+C17+C27+C37+C46+C53+C68+C71+C75+C79+C82</f>
        <v>316101411.47000003</v>
      </c>
      <c r="D84" s="53">
        <f>D11+D17+D27+D37+D46+D53+D68+D71+D75+D79+D82-1</f>
        <v>182189415.97000003</v>
      </c>
      <c r="E84" s="53">
        <f>E11+E17+E27+E37+E46+E53+E68+E71+E75+E79+E82</f>
        <v>88681322.310000002</v>
      </c>
      <c r="F84" s="53">
        <f>F11+F17+F27+F37+F46+F53+F68+F71+F75+F79+F82</f>
        <v>145723898.47</v>
      </c>
      <c r="G84" s="53">
        <f>G11+G17+G27+G37+G46+G53+G68+G71+G75+G79+G82</f>
        <v>173485885.09999999</v>
      </c>
      <c r="H84" s="53">
        <f>H11+H17+H27+H37+H46+H53+H68+H71+H75+H79+H82</f>
        <v>116051386.55</v>
      </c>
      <c r="I84" s="53">
        <f>I11+I17+I27+I37+I46+I53+I68+I71+I75+I79+I82</f>
        <v>139796061.41999999</v>
      </c>
      <c r="J84" s="53">
        <f>J11+J17+J27+J37+J46+J53+J68+J71+J75+J79+J82-1</f>
        <v>1131336762.4099998</v>
      </c>
      <c r="K84" s="13"/>
    </row>
    <row r="85" spans="1:11" x14ac:dyDescent="0.3">
      <c r="A85" s="27" t="s">
        <v>85</v>
      </c>
      <c r="B85" s="10"/>
    </row>
    <row r="86" spans="1:11" x14ac:dyDescent="0.3">
      <c r="B86" s="10"/>
    </row>
    <row r="87" spans="1:11" x14ac:dyDescent="0.3">
      <c r="A87" s="28"/>
      <c r="B87" s="10"/>
      <c r="J87" s="10"/>
    </row>
    <row r="88" spans="1:11" x14ac:dyDescent="0.3">
      <c r="A88" s="29"/>
      <c r="C88" s="28"/>
      <c r="D88" s="28"/>
      <c r="E88" s="28"/>
      <c r="F88" s="28"/>
      <c r="G88" s="48"/>
      <c r="H88" s="48"/>
      <c r="I88" s="48"/>
    </row>
  </sheetData>
  <mergeCells count="7">
    <mergeCell ref="A8:A9"/>
    <mergeCell ref="B8:J8"/>
    <mergeCell ref="A2:J2"/>
    <mergeCell ref="A3:J3"/>
    <mergeCell ref="A4:J4"/>
    <mergeCell ref="A5:J5"/>
    <mergeCell ref="A6:J6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120" scale="28" fitToHeight="0" orientation="landscape" r:id="rId1"/>
  <rowBreaks count="1" manualBreakCount="1"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Ruben Hernando</cp:lastModifiedBy>
  <cp:lastPrinted>2025-06-17T17:14:16Z</cp:lastPrinted>
  <dcterms:created xsi:type="dcterms:W3CDTF">2021-07-29T18:58:50Z</dcterms:created>
  <dcterms:modified xsi:type="dcterms:W3CDTF">2025-09-17T12:09:49Z</dcterms:modified>
</cp:coreProperties>
</file>