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ownloads\"/>
    </mc:Choice>
  </mc:AlternateContent>
  <xr:revisionPtr revIDLastSave="0" documentId="8_{731E52B8-4733-47AC-AD33-9CB5A9F4974A}" xr6:coauthVersionLast="36" xr6:coauthVersionMax="36" xr10:uidLastSave="{00000000-0000-0000-0000-000000000000}"/>
  <bookViews>
    <workbookView xWindow="0" yWindow="0" windowWidth="28800" windowHeight="12225" firstSheet="3" activeTab="5" xr2:uid="{00000000-000D-0000-FFFF-FFFF00000000}"/>
  </bookViews>
  <sheets>
    <sheet name="Servicios Generales" sheetId="1" state="hidden" r:id="rId1"/>
    <sheet name="Data C. Canales" sheetId="7" r:id="rId2"/>
    <sheet name="Data C. Beneficiarios Canales" sheetId="8" r:id="rId3"/>
    <sheet name="Data C. Tabla Bodegas" sheetId="9" r:id="rId4"/>
    <sheet name="Data C. Tabla Mercados" sheetId="11" r:id="rId5"/>
    <sheet name="Data C.Productores beneficiados" sheetId="16" r:id="rId6"/>
    <sheet name="Data C. Talleres" sheetId="14" r:id="rId7"/>
    <sheet name="Data C. Beneficiarios Talleres" sheetId="15" r:id="rId8"/>
    <sheet name="Provincias RD" sheetId="4" state="hidden" r:id="rId9"/>
    <sheet name="Trimestres" sheetId="5" state="hidden" r:id="rId10"/>
  </sheets>
  <definedNames>
    <definedName name="_xlnm._FilterDatabase" localSheetId="3" hidden="1">'Data C. Tabla Bodegas'!$A$2:$E$35</definedName>
    <definedName name="_xlnm._FilterDatabase" localSheetId="4" hidden="1">'Data C. Tabla Mercados'!$A$2:$E$35</definedName>
  </definedNames>
  <calcPr calcId="191029"/>
</workbook>
</file>

<file path=xl/calcChain.xml><?xml version="1.0" encoding="utf-8"?>
<calcChain xmlns="http://schemas.openxmlformats.org/spreadsheetml/2006/main">
  <c r="A35" i="1" l="1"/>
  <c r="A25" i="1"/>
  <c r="A18" i="1"/>
  <c r="A11" i="1"/>
  <c r="A4" i="1"/>
  <c r="E22" i="1" l="1"/>
  <c r="E9" i="1"/>
  <c r="E44" i="1"/>
  <c r="E33" i="1"/>
  <c r="E23" i="1" l="1"/>
  <c r="E21" i="1"/>
  <c r="D20" i="1"/>
  <c r="C20" i="1"/>
  <c r="B20" i="1"/>
  <c r="D37" i="1"/>
  <c r="C37" i="1"/>
  <c r="B37" i="1"/>
  <c r="D27" i="1"/>
  <c r="C27" i="1"/>
  <c r="B27" i="1"/>
  <c r="D13" i="1"/>
  <c r="C13" i="1"/>
  <c r="B13" i="1"/>
  <c r="D6" i="1"/>
  <c r="C6" i="1"/>
  <c r="B6" i="1"/>
  <c r="E32" i="1"/>
  <c r="E34" i="1"/>
  <c r="E14" i="1"/>
  <c r="E15" i="1"/>
  <c r="E8" i="1"/>
  <c r="E43" i="1"/>
  <c r="E42" i="1"/>
  <c r="E41" i="1"/>
  <c r="E40" i="1"/>
  <c r="E39" i="1"/>
  <c r="E38" i="1"/>
  <c r="E31" i="1"/>
  <c r="E30" i="1"/>
  <c r="E29" i="1"/>
  <c r="E28" i="1"/>
  <c r="E17" i="1"/>
  <c r="E16" i="1"/>
  <c r="E10" i="1"/>
  <c r="E7" i="1"/>
</calcChain>
</file>

<file path=xl/sharedStrings.xml><?xml version="1.0" encoding="utf-8"?>
<sst xmlns="http://schemas.openxmlformats.org/spreadsheetml/2006/main" count="267" uniqueCount="88">
  <si>
    <t>Canales realizados</t>
  </si>
  <si>
    <t>Enero</t>
  </si>
  <si>
    <t>Febrero</t>
  </si>
  <si>
    <t>Marzo</t>
  </si>
  <si>
    <t>Mercados de Productores</t>
  </si>
  <si>
    <t>Agromercados</t>
  </si>
  <si>
    <t>Ferias Agropecuarias</t>
  </si>
  <si>
    <t>Canales</t>
  </si>
  <si>
    <t>Dirección de Gestión de Programas</t>
  </si>
  <si>
    <t>Dirección Agropecuaria, Normas y Tecnología Alimentaria</t>
  </si>
  <si>
    <t>Temas</t>
  </si>
  <si>
    <t>Productores beneficiados</t>
  </si>
  <si>
    <t>Ciudadanos beneficiados</t>
  </si>
  <si>
    <t>Bodegas Móviles</t>
  </si>
  <si>
    <t>Región</t>
  </si>
  <si>
    <t>Provincia</t>
  </si>
  <si>
    <t>Total</t>
  </si>
  <si>
    <t>Gran Santo Domingo</t>
  </si>
  <si>
    <t>Santiago</t>
  </si>
  <si>
    <t>La Vega</t>
  </si>
  <si>
    <t>Valverde</t>
  </si>
  <si>
    <t>Región Norte</t>
  </si>
  <si>
    <t>Azua</t>
  </si>
  <si>
    <t>San Cristóbal</t>
  </si>
  <si>
    <t>San José de Ocoa</t>
  </si>
  <si>
    <t>Barahona</t>
  </si>
  <si>
    <t>Pedernales</t>
  </si>
  <si>
    <t>Bahoruco</t>
  </si>
  <si>
    <t>Elías Piña</t>
  </si>
  <si>
    <t>Región Sur</t>
  </si>
  <si>
    <t>San Pedro de Macorís</t>
  </si>
  <si>
    <t>El Seibo</t>
  </si>
  <si>
    <t>Monte Plata</t>
  </si>
  <si>
    <t>Hato Mayor</t>
  </si>
  <si>
    <t>La Romana</t>
  </si>
  <si>
    <t>La Altagracia</t>
  </si>
  <si>
    <t>Región Este</t>
  </si>
  <si>
    <t>Montecristi</t>
  </si>
  <si>
    <t>Samaná</t>
  </si>
  <si>
    <t>Puerto Plata</t>
  </si>
  <si>
    <t>Espaillat</t>
  </si>
  <si>
    <t>Monseñor Nouel</t>
  </si>
  <si>
    <t>Sánchez Ramírez</t>
  </si>
  <si>
    <t>Hermanas Mirabal</t>
  </si>
  <si>
    <t>Duarte</t>
  </si>
  <si>
    <t>San Juan</t>
  </si>
  <si>
    <t>Peravia</t>
  </si>
  <si>
    <t>Independencia</t>
  </si>
  <si>
    <t>María Trinidad Sánchez</t>
  </si>
  <si>
    <t>Trimestre</t>
  </si>
  <si>
    <t>Mes 1</t>
  </si>
  <si>
    <t>Mes 2</t>
  </si>
  <si>
    <t>Mes 3</t>
  </si>
  <si>
    <t>Enero-Marzo</t>
  </si>
  <si>
    <t>Abril-Junio</t>
  </si>
  <si>
    <t>Julio-Septiembre</t>
  </si>
  <si>
    <t>Octubre-Diciembre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</si>
  <si>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</si>
  <si>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</si>
  <si>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</si>
  <si>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</si>
  <si>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</si>
  <si>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</si>
  <si>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</si>
  <si>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</si>
  <si>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</si>
  <si>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</si>
  <si>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Capacitación a Asociaciones de Productores y a Cooperativas en Normas Técnicas de Calidad e Inocuidad.</t>
  </si>
  <si>
    <t>Capacitación a Asociaciones y Cooperativas de pequeños y medianos productores sobre el proceso del Plan de Comercialización del INESPRE.</t>
  </si>
  <si>
    <t>Capacitación de Productores en Aspectos de Estándares de Calidad, Manejo de Post-Cosecha y Manejo de Productos Agropecuarios.</t>
  </si>
  <si>
    <t>Capacitación a Técnicos en Técnicas de Recepción y Almacenamiento de Productos Agrícolas (BPA).</t>
  </si>
  <si>
    <t>Capacitación de Técnicos en Aspectos Relativos a los Controles y Normas de la Aplicación de Plaguicidas en el Sector Agrícola.</t>
  </si>
  <si>
    <t>Programa de afiliación de mujeres.</t>
  </si>
  <si>
    <t>Programa de afiliación de jovenes.</t>
  </si>
  <si>
    <t>Talleres realizados</t>
  </si>
  <si>
    <t>Productores y técnicos beneficiados</t>
  </si>
  <si>
    <t>Distrito Nacional</t>
  </si>
  <si>
    <t>Santo Domingo</t>
  </si>
  <si>
    <t>Santiago Rodríguez</t>
  </si>
  <si>
    <t>Dajabón</t>
  </si>
  <si>
    <t>Programa de afiliación de jóvenes.</t>
  </si>
  <si>
    <r>
      <t xml:space="preserve">Tabla 7. </t>
    </r>
    <r>
      <rPr>
        <sz val="12"/>
        <rFont val="Palatino Linotype"/>
        <family val="1"/>
      </rPr>
      <t>República Dominicana: Cantidad de productores beneficiados por mes, según tipo de canal, 2021</t>
    </r>
    <r>
      <rPr>
        <b/>
        <sz val="12"/>
        <rFont val="Palatino Linotype"/>
        <family val="1"/>
      </rPr>
      <t>.</t>
    </r>
  </si>
  <si>
    <t>República Dominicana: Cantidad de canales realizados por mes, según tipo de canal, 2021.</t>
  </si>
  <si>
    <t>República Dominicana: Cantidad de ciudadanos beneficiados por mes, según tipo de canal, 2021.</t>
  </si>
  <si>
    <t>República Dominicana: Cantidad de Bodegas Móviles realizadas por mes, según provincia, 2021.</t>
  </si>
  <si>
    <t>República Dominicana: Cantidad de Mercados de Productores realizadas por mes, según provincia, 2021.</t>
  </si>
  <si>
    <t>República Dominicana: Talleres y afiliaciones por mes, según capacitación, 2021.</t>
  </si>
  <si>
    <t>República Dominicana: Productores y técnicos beneficiados por mes, según capacitación,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</si>
</sst>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Palatino Linotype"/>
      <family val="1"/>
    </font>
    <font>
      <sz val="12"/>
      <name val="Palatino Linotype"/>
      <family val="1"/>
    </font>
    <font>
      <sz val="10"/>
      <name val="Verdana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0" fillId="0" borderId="0" xfId="0" applyFont="1"/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10" xfId="0" applyFill="1" applyBorder="1" applyAlignment="1">
      <alignment horizontal="center" vertical="center" wrapText="1"/>
    </xf>
    <xf numFmtId="3" fontId="0" fillId="5" borderId="8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mruColors>
      <color rgb="FFC4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19050</xdr:rowOff>
        </xdr:from>
        <xdr:to>
          <xdr:col>4</xdr:col>
          <xdr:colOff>0</xdr:colOff>
          <xdr:row>1</xdr:row>
          <xdr:rowOff>133350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Limpiar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33" totalsRowShown="0">
  <autoFilter ref="A1:B33" xr:uid="{00000000-0009-0000-0100-000002000000}"/>
  <tableColumns count="2">
    <tableColumn id="1" xr3:uid="{00000000-0010-0000-0000-000001000000}" name="Provincia"/>
    <tableColumn id="2" xr3:uid="{00000000-0010-0000-0000-000002000000}" name="Regió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rimestres" displayName="trimestres" ref="A1:D5" totalsRowShown="0">
  <autoFilter ref="A1:D5" xr:uid="{00000000-0009-0000-0100-000003000000}"/>
  <tableColumns count="4">
    <tableColumn id="1" xr3:uid="{00000000-0010-0000-0100-000001000000}" name="Trimestre"/>
    <tableColumn id="2" xr3:uid="{00000000-0010-0000-0100-000002000000}" name="Mes 1"/>
    <tableColumn id="3" xr3:uid="{00000000-0010-0000-0100-000003000000}" name="Mes 2"/>
    <tableColumn id="4" xr3:uid="{00000000-0010-0000-0100-000004000000}" name="Mes 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44"/>
  <sheetViews>
    <sheetView workbookViewId="0">
      <selection activeCell="F1" sqref="F1"/>
    </sheetView>
  </sheetViews>
  <sheetFormatPr baseColWidth="10" defaultColWidth="11.5703125" defaultRowHeight="15" x14ac:dyDescent="0.25"/>
  <cols>
    <col min="1" max="5" width="23.7109375" customWidth="1"/>
    <col min="6" max="6" width="22.7109375" customWidth="1"/>
  </cols>
  <sheetData>
    <row r="1" spans="1:6" x14ac:dyDescent="0.25">
      <c r="A1" s="14" t="s">
        <v>49</v>
      </c>
      <c r="B1" s="15" t="s">
        <v>55</v>
      </c>
    </row>
    <row r="2" spans="1:6" ht="15.75" thickBot="1" x14ac:dyDescent="0.3"/>
    <row r="3" spans="1:6" ht="19.5" thickBot="1" x14ac:dyDescent="0.35">
      <c r="A3" s="31" t="s">
        <v>8</v>
      </c>
      <c r="B3" s="32"/>
      <c r="C3" s="32"/>
      <c r="D3" s="32"/>
      <c r="E3" s="33"/>
      <c r="F3" s="2"/>
    </row>
    <row r="4" spans="1:6" ht="45" customHeight="1" thickBot="1" x14ac:dyDescent="0.3">
      <c r="A4" s="28" t="str">
        <f>+"Instituto de Estabilización de Precios
Departamento de Planificación y Desarrollo
Estadísticas de cantidad de canales realizados "&amp;IF(B1="","-",B1)&amp;" 2021"</f>
        <v>Instituto de Estabilización de Precios
Departamento de Planificación y Desarrollo
Estadísticas de cantidad de canales realizados Julio-Septiembre 2021</v>
      </c>
      <c r="B4" s="29"/>
      <c r="C4" s="29"/>
      <c r="D4" s="29"/>
      <c r="E4" s="30"/>
      <c r="F4" s="27"/>
    </row>
    <row r="5" spans="1:6" ht="15.75" thickBot="1" x14ac:dyDescent="0.3">
      <c r="A5" s="4"/>
      <c r="B5" s="34" t="s">
        <v>0</v>
      </c>
      <c r="C5" s="35"/>
      <c r="D5" s="35"/>
      <c r="E5" s="36"/>
      <c r="F5" s="1"/>
    </row>
    <row r="6" spans="1:6" ht="15.75" thickBot="1" x14ac:dyDescent="0.3">
      <c r="A6" s="12" t="s">
        <v>7</v>
      </c>
      <c r="B6" s="3" t="str">
        <f>+IFERROR(VLOOKUP($B$1,trimestres[],2,0),"-")</f>
        <v>Julio</v>
      </c>
      <c r="C6" s="3" t="str">
        <f>+IFERROR(VLOOKUP($B$1,trimestres[],3,0),"-")</f>
        <v>Agosto</v>
      </c>
      <c r="D6" s="3" t="str">
        <f>+IFERROR(VLOOKUP($B$1,trimestres[],4,0),"-")</f>
        <v>Septiembre</v>
      </c>
      <c r="E6" s="3" t="s">
        <v>16</v>
      </c>
      <c r="F6" s="1"/>
    </row>
    <row r="7" spans="1:6" ht="30" customHeight="1" x14ac:dyDescent="0.25">
      <c r="A7" s="5" t="s">
        <v>4</v>
      </c>
      <c r="B7" s="18">
        <v>132</v>
      </c>
      <c r="C7" s="18">
        <v>146</v>
      </c>
      <c r="D7" s="18">
        <v>217</v>
      </c>
      <c r="E7" s="22">
        <f>+SUM(B7:D7)</f>
        <v>495</v>
      </c>
    </row>
    <row r="8" spans="1:6" ht="30" customHeight="1" x14ac:dyDescent="0.25">
      <c r="A8" s="6" t="s">
        <v>13</v>
      </c>
      <c r="B8" s="19">
        <v>635</v>
      </c>
      <c r="C8" s="19">
        <v>510</v>
      </c>
      <c r="D8" s="19">
        <v>545</v>
      </c>
      <c r="E8" s="23">
        <f>+SUM(B8:D8)</f>
        <v>1690</v>
      </c>
    </row>
    <row r="9" spans="1:6" ht="30" customHeight="1" x14ac:dyDescent="0.25">
      <c r="A9" s="6" t="s">
        <v>5</v>
      </c>
      <c r="B9" s="19">
        <v>0</v>
      </c>
      <c r="C9" s="19">
        <v>0</v>
      </c>
      <c r="D9" s="19">
        <v>0</v>
      </c>
      <c r="E9" s="23">
        <f>+IF(AND(B9&lt;&gt;"",C9="",D9=""),B9,IF(AND(B9&lt;&gt;"",C9&lt;&gt;"",D9=""),C9,IF(AND(B9&lt;&gt;"",C9&lt;&gt;"",D9&lt;&gt;""),D9,"N/D")))</f>
        <v>0</v>
      </c>
    </row>
    <row r="10" spans="1:6" ht="30" customHeight="1" thickBot="1" x14ac:dyDescent="0.3">
      <c r="A10" s="7" t="s">
        <v>6</v>
      </c>
      <c r="B10" s="20">
        <v>0</v>
      </c>
      <c r="C10" s="20">
        <v>0</v>
      </c>
      <c r="D10" s="20">
        <v>1</v>
      </c>
      <c r="E10" s="24">
        <f t="shared" ref="E10" si="0">+SUM(B10:D10)</f>
        <v>1</v>
      </c>
    </row>
    <row r="11" spans="1:6" ht="45" customHeight="1" thickBot="1" x14ac:dyDescent="0.3">
      <c r="A11" s="28" t="str">
        <f>+"Instituto de Estabilización de Precios
Departamento de Planificación y Desarrollo
Estadísticas de cantidad de ciudadanos beneficiados "&amp;IF($B$1="","-",$B$1)&amp;" 2021"</f>
        <v>Instituto de Estabilización de Precios
Departamento de Planificación y Desarrollo
Estadísticas de cantidad de ciudadanos beneficiados Julio-Septiembre 2021</v>
      </c>
      <c r="B11" s="29"/>
      <c r="C11" s="29"/>
      <c r="D11" s="29"/>
      <c r="E11" s="30"/>
      <c r="F11" s="27"/>
    </row>
    <row r="12" spans="1:6" ht="15.75" thickBot="1" x14ac:dyDescent="0.3">
      <c r="A12" s="4"/>
      <c r="B12" s="37" t="s">
        <v>12</v>
      </c>
      <c r="C12" s="38"/>
      <c r="D12" s="38"/>
      <c r="E12" s="39"/>
    </row>
    <row r="13" spans="1:6" ht="15.75" thickBot="1" x14ac:dyDescent="0.3">
      <c r="A13" s="12" t="s">
        <v>7</v>
      </c>
      <c r="B13" s="3" t="str">
        <f>+IFERROR(VLOOKUP($B$1,trimestres[],2,0),"-")</f>
        <v>Julio</v>
      </c>
      <c r="C13" s="3" t="str">
        <f>+IFERROR(VLOOKUP($B$1,trimestres[],3,0),"-")</f>
        <v>Agosto</v>
      </c>
      <c r="D13" s="3" t="str">
        <f>+IFERROR(VLOOKUP($B$1,trimestres[],4,0),"-")</f>
        <v>Septiembre</v>
      </c>
      <c r="E13" s="12" t="s">
        <v>16</v>
      </c>
    </row>
    <row r="14" spans="1:6" ht="30" customHeight="1" x14ac:dyDescent="0.25">
      <c r="A14" s="5" t="s">
        <v>4</v>
      </c>
      <c r="B14" s="18">
        <v>250800</v>
      </c>
      <c r="C14" s="18">
        <v>277400</v>
      </c>
      <c r="D14" s="18">
        <v>412300</v>
      </c>
      <c r="E14" s="22">
        <f>+SUM(B14:D14)</f>
        <v>940500</v>
      </c>
    </row>
    <row r="15" spans="1:6" ht="30" customHeight="1" x14ac:dyDescent="0.25">
      <c r="A15" s="6" t="s">
        <v>13</v>
      </c>
      <c r="B15" s="19">
        <v>308518</v>
      </c>
      <c r="C15" s="19">
        <v>237441</v>
      </c>
      <c r="D15" s="19">
        <v>293538</v>
      </c>
      <c r="E15" s="23">
        <f>+SUM(B15:D15)</f>
        <v>839497</v>
      </c>
    </row>
    <row r="16" spans="1:6" ht="30" customHeight="1" x14ac:dyDescent="0.25">
      <c r="A16" s="6" t="s">
        <v>5</v>
      </c>
      <c r="B16" s="19">
        <v>0</v>
      </c>
      <c r="C16" s="19">
        <v>0</v>
      </c>
      <c r="D16" s="19">
        <v>0</v>
      </c>
      <c r="E16" s="23">
        <f t="shared" ref="E16:E17" si="1">+SUM(B16:D16)</f>
        <v>0</v>
      </c>
    </row>
    <row r="17" spans="1:5" ht="30" customHeight="1" thickBot="1" x14ac:dyDescent="0.3">
      <c r="A17" s="7" t="s">
        <v>6</v>
      </c>
      <c r="B17" s="20">
        <v>0</v>
      </c>
      <c r="C17" s="20">
        <v>0</v>
      </c>
      <c r="D17" s="20">
        <v>0</v>
      </c>
      <c r="E17" s="24">
        <f t="shared" si="1"/>
        <v>0</v>
      </c>
    </row>
    <row r="18" spans="1:5" ht="45" customHeight="1" thickBot="1" x14ac:dyDescent="0.3">
      <c r="A18" s="28" t="str">
        <f>+"Instituto de Estabilización de Precios
Departamento de Planificación y Desarrollo
Estadísticas de cantidad de productores beneficiados "&amp;IF($B$1="","-",$B$1)&amp;" 2021"</f>
        <v>Instituto de Estabilización de Precios
Departamento de Planificación y Desarrollo
Estadísticas de cantidad de productores beneficiados Julio-Septiembre 2021</v>
      </c>
      <c r="B18" s="29"/>
      <c r="C18" s="29"/>
      <c r="D18" s="29"/>
      <c r="E18" s="30"/>
    </row>
    <row r="19" spans="1:5" ht="15.75" customHeight="1" thickBot="1" x14ac:dyDescent="0.3">
      <c r="A19" s="4"/>
      <c r="B19" s="37" t="s">
        <v>11</v>
      </c>
      <c r="C19" s="38"/>
      <c r="D19" s="38"/>
      <c r="E19" s="39"/>
    </row>
    <row r="20" spans="1:5" ht="15.75" customHeight="1" thickBot="1" x14ac:dyDescent="0.3">
      <c r="A20" s="12" t="s">
        <v>7</v>
      </c>
      <c r="B20" s="3" t="str">
        <f>+IFERROR(VLOOKUP($B$1,trimestres[],2,0),"-")</f>
        <v>Julio</v>
      </c>
      <c r="C20" s="3" t="str">
        <f>+IFERROR(VLOOKUP($B$1,trimestres[],3,0),"-")</f>
        <v>Agosto</v>
      </c>
      <c r="D20" s="3" t="str">
        <f>+IFERROR(VLOOKUP($B$1,trimestres[],4,0),"-")</f>
        <v>Septiembre</v>
      </c>
      <c r="E20" s="12" t="s">
        <v>16</v>
      </c>
    </row>
    <row r="21" spans="1:5" ht="30" customHeight="1" x14ac:dyDescent="0.25">
      <c r="A21" s="6" t="s">
        <v>4</v>
      </c>
      <c r="B21" s="18">
        <v>131</v>
      </c>
      <c r="C21" s="18">
        <v>152</v>
      </c>
      <c r="D21" s="18">
        <v>165</v>
      </c>
      <c r="E21" s="22">
        <f>+SUM(B21:D21)</f>
        <v>448</v>
      </c>
    </row>
    <row r="22" spans="1:5" ht="30" customHeight="1" x14ac:dyDescent="0.25">
      <c r="A22" s="6" t="s">
        <v>5</v>
      </c>
      <c r="B22" s="19">
        <v>0</v>
      </c>
      <c r="C22" s="19">
        <v>0</v>
      </c>
      <c r="D22" s="19">
        <v>0</v>
      </c>
      <c r="E22" s="23">
        <f>+IF(AND(B22&lt;&gt;"",C22="",D22=""),B22,IF(AND(B22&lt;&gt;"",C22&lt;&gt;"",D22=""),C22,IF(AND(B22&lt;&gt;"",C22&lt;&gt;"",D22&lt;&gt;""),D22,"N/D")))</f>
        <v>0</v>
      </c>
    </row>
    <row r="23" spans="1:5" ht="30" customHeight="1" thickBot="1" x14ac:dyDescent="0.3">
      <c r="A23" s="7" t="s">
        <v>6</v>
      </c>
      <c r="B23" s="20">
        <v>0</v>
      </c>
      <c r="C23" s="20">
        <v>0</v>
      </c>
      <c r="D23" s="20">
        <v>0</v>
      </c>
      <c r="E23" s="24">
        <f>+SUM(B23:D23)</f>
        <v>0</v>
      </c>
    </row>
    <row r="24" spans="1:5" ht="19.5" thickBot="1" x14ac:dyDescent="0.35">
      <c r="A24" s="31" t="s">
        <v>9</v>
      </c>
      <c r="B24" s="32"/>
      <c r="C24" s="32"/>
      <c r="D24" s="32"/>
      <c r="E24" s="33"/>
    </row>
    <row r="25" spans="1:5" ht="45" customHeight="1" thickBot="1" x14ac:dyDescent="0.3">
      <c r="A25" s="28" t="str">
        <f>+"Instituto de Estabilización de Precios
Departamento de Planificación y Desarrollo
Estadísticas de cantidad de talleres realizados "&amp;IF($B$1="","-",$B$1)&amp;" 2021"</f>
        <v>Instituto de Estabilización de Precios
Departamento de Planificación y Desarrollo
Estadísticas de cantidad de talleres realizados Julio-Septiembre 2021</v>
      </c>
      <c r="B25" s="29"/>
      <c r="C25" s="29"/>
      <c r="D25" s="29"/>
      <c r="E25" s="30"/>
    </row>
    <row r="26" spans="1:5" ht="15.75" thickBot="1" x14ac:dyDescent="0.3">
      <c r="A26" s="4"/>
      <c r="B26" s="37" t="s">
        <v>74</v>
      </c>
      <c r="C26" s="38"/>
      <c r="D26" s="38"/>
      <c r="E26" s="39"/>
    </row>
    <row r="27" spans="1:5" ht="15.75" thickBot="1" x14ac:dyDescent="0.3">
      <c r="A27" s="9" t="s">
        <v>10</v>
      </c>
      <c r="B27" s="3" t="str">
        <f>+IFERROR(VLOOKUP($B$1,trimestres[],2,0),"-")</f>
        <v>Julio</v>
      </c>
      <c r="C27" s="3" t="str">
        <f>+IFERROR(VLOOKUP($B$1,trimestres[],3,0),"-")</f>
        <v>Agosto</v>
      </c>
      <c r="D27" s="3" t="str">
        <f>+IFERROR(VLOOKUP($B$1,trimestres[],4,0),"-")</f>
        <v>Septiembre</v>
      </c>
      <c r="E27" s="9" t="s">
        <v>16</v>
      </c>
    </row>
    <row r="28" spans="1:5" ht="93" customHeight="1" x14ac:dyDescent="0.25">
      <c r="A28" s="8" t="s">
        <v>67</v>
      </c>
      <c r="B28" s="18">
        <v>0</v>
      </c>
      <c r="C28" s="18">
        <v>1</v>
      </c>
      <c r="D28" s="18">
        <v>1</v>
      </c>
      <c r="E28" s="22">
        <f t="shared" ref="E28:E31" si="2">+SUM(B28:D28)</f>
        <v>2</v>
      </c>
    </row>
    <row r="29" spans="1:5" ht="128.25" customHeight="1" x14ac:dyDescent="0.25">
      <c r="A29" s="8" t="s">
        <v>68</v>
      </c>
      <c r="B29" s="19">
        <v>2</v>
      </c>
      <c r="C29" s="19">
        <v>0</v>
      </c>
      <c r="D29" s="19">
        <v>0</v>
      </c>
      <c r="E29" s="23">
        <f t="shared" si="2"/>
        <v>2</v>
      </c>
    </row>
    <row r="30" spans="1:5" ht="94.5" customHeight="1" x14ac:dyDescent="0.25">
      <c r="A30" s="8" t="s">
        <v>69</v>
      </c>
      <c r="B30" s="19">
        <v>4</v>
      </c>
      <c r="C30" s="19">
        <v>2</v>
      </c>
      <c r="D30" s="19">
        <v>2</v>
      </c>
      <c r="E30" s="23">
        <f t="shared" si="2"/>
        <v>8</v>
      </c>
    </row>
    <row r="31" spans="1:5" ht="82.5" customHeight="1" x14ac:dyDescent="0.25">
      <c r="A31" s="8" t="s">
        <v>70</v>
      </c>
      <c r="B31" s="19">
        <v>0</v>
      </c>
      <c r="C31" s="19">
        <v>0</v>
      </c>
      <c r="D31" s="19">
        <v>0</v>
      </c>
      <c r="E31" s="23">
        <f t="shared" si="2"/>
        <v>0</v>
      </c>
    </row>
    <row r="32" spans="1:5" ht="90" x14ac:dyDescent="0.25">
      <c r="A32" s="8" t="s">
        <v>71</v>
      </c>
      <c r="B32" s="19">
        <v>1</v>
      </c>
      <c r="C32" s="19">
        <v>0</v>
      </c>
      <c r="D32" s="19">
        <v>0</v>
      </c>
      <c r="E32" s="23">
        <f>+SUM(B32:D32)</f>
        <v>1</v>
      </c>
    </row>
    <row r="33" spans="1:5" ht="30" x14ac:dyDescent="0.25">
      <c r="A33" s="8" t="s">
        <v>72</v>
      </c>
      <c r="B33" s="21">
        <v>1</v>
      </c>
      <c r="C33" s="21">
        <v>0</v>
      </c>
      <c r="D33" s="21">
        <v>0</v>
      </c>
      <c r="E33" s="23">
        <f>+SUM(B33:D33)</f>
        <v>1</v>
      </c>
    </row>
    <row r="34" spans="1:5" ht="45" customHeight="1" thickBot="1" x14ac:dyDescent="0.3">
      <c r="A34" s="8" t="s">
        <v>73</v>
      </c>
      <c r="B34" s="20">
        <v>0</v>
      </c>
      <c r="C34" s="20">
        <v>0</v>
      </c>
      <c r="D34" s="20">
        <v>0</v>
      </c>
      <c r="E34" s="25">
        <f>+SUM(B34:D34)</f>
        <v>0</v>
      </c>
    </row>
    <row r="35" spans="1:5" ht="45" customHeight="1" thickBot="1" x14ac:dyDescent="0.3">
      <c r="A35" s="28" t="str">
        <f>+"Instituto de Estabilización de Precios
Departamento de Planificación y Desarrollo
Estadísticas de cantidad de productores y técnicos beneficiados "&amp;IF($B$1="","-",$B$1)&amp;" 2021"</f>
        <v>Instituto de Estabilización de Precios
Departamento de Planificación y Desarrollo
Estadísticas de cantidad de productores y técnicos beneficiados Julio-Septiembre 2021</v>
      </c>
      <c r="B35" s="29"/>
      <c r="C35" s="29"/>
      <c r="D35" s="29"/>
      <c r="E35" s="30"/>
    </row>
    <row r="36" spans="1:5" ht="15.75" thickBot="1" x14ac:dyDescent="0.3">
      <c r="A36" s="4"/>
      <c r="B36" s="37" t="s">
        <v>75</v>
      </c>
      <c r="C36" s="38"/>
      <c r="D36" s="38"/>
      <c r="E36" s="39"/>
    </row>
    <row r="37" spans="1:5" ht="15.75" thickBot="1" x14ac:dyDescent="0.3">
      <c r="A37" s="9" t="s">
        <v>10</v>
      </c>
      <c r="B37" s="3" t="str">
        <f>+IFERROR(VLOOKUP($B$1,trimestres[],2,0),"-")</f>
        <v>Julio</v>
      </c>
      <c r="C37" s="3" t="str">
        <f>+IFERROR(VLOOKUP($B$1,trimestres[],3,0),"-")</f>
        <v>Agosto</v>
      </c>
      <c r="D37" s="3" t="str">
        <f>+IFERROR(VLOOKUP($B$1,trimestres[],4,0),"-")</f>
        <v>Septiembre</v>
      </c>
      <c r="E37" s="9" t="s">
        <v>16</v>
      </c>
    </row>
    <row r="38" spans="1:5" ht="90" x14ac:dyDescent="0.25">
      <c r="A38" s="8" t="s">
        <v>67</v>
      </c>
      <c r="B38" s="18">
        <v>0</v>
      </c>
      <c r="C38" s="18">
        <v>37</v>
      </c>
      <c r="D38" s="18">
        <v>21</v>
      </c>
      <c r="E38" s="22">
        <f t="shared" ref="E38:E43" si="3">+SUM(B38:D38)</f>
        <v>58</v>
      </c>
    </row>
    <row r="39" spans="1:5" ht="120" x14ac:dyDescent="0.25">
      <c r="A39" s="8" t="s">
        <v>68</v>
      </c>
      <c r="B39" s="19">
        <v>71</v>
      </c>
      <c r="C39" s="19">
        <v>0</v>
      </c>
      <c r="D39" s="19">
        <v>0</v>
      </c>
      <c r="E39" s="23">
        <f t="shared" si="3"/>
        <v>71</v>
      </c>
    </row>
    <row r="40" spans="1:5" ht="105" x14ac:dyDescent="0.25">
      <c r="A40" s="8" t="s">
        <v>69</v>
      </c>
      <c r="B40" s="19">
        <v>91</v>
      </c>
      <c r="C40" s="19">
        <v>65</v>
      </c>
      <c r="D40" s="19">
        <v>73</v>
      </c>
      <c r="E40" s="23">
        <f t="shared" si="3"/>
        <v>229</v>
      </c>
    </row>
    <row r="41" spans="1:5" ht="75" x14ac:dyDescent="0.25">
      <c r="A41" s="8" t="s">
        <v>70</v>
      </c>
      <c r="B41" s="19">
        <v>0</v>
      </c>
      <c r="C41" s="19">
        <v>0</v>
      </c>
      <c r="D41" s="19">
        <v>0</v>
      </c>
      <c r="E41" s="23">
        <f t="shared" si="3"/>
        <v>0</v>
      </c>
    </row>
    <row r="42" spans="1:5" ht="90" x14ac:dyDescent="0.25">
      <c r="A42" s="8" t="s">
        <v>71</v>
      </c>
      <c r="B42" s="19">
        <v>35</v>
      </c>
      <c r="C42" s="19">
        <v>0</v>
      </c>
      <c r="D42" s="19">
        <v>0</v>
      </c>
      <c r="E42" s="23">
        <f t="shared" si="3"/>
        <v>35</v>
      </c>
    </row>
    <row r="43" spans="1:5" ht="30" x14ac:dyDescent="0.25">
      <c r="A43" s="8" t="s">
        <v>72</v>
      </c>
      <c r="B43" s="21">
        <v>35</v>
      </c>
      <c r="C43" s="21">
        <v>0</v>
      </c>
      <c r="D43" s="21">
        <v>0</v>
      </c>
      <c r="E43" s="26">
        <f t="shared" si="3"/>
        <v>35</v>
      </c>
    </row>
    <row r="44" spans="1:5" ht="30.75" thickBot="1" x14ac:dyDescent="0.3">
      <c r="A44" s="17" t="s">
        <v>73</v>
      </c>
      <c r="B44" s="20">
        <v>0</v>
      </c>
      <c r="C44" s="20">
        <v>0</v>
      </c>
      <c r="D44" s="20">
        <v>0</v>
      </c>
      <c r="E44" s="24">
        <f t="shared" ref="E44" si="4">+SUM(B44:D44)</f>
        <v>0</v>
      </c>
    </row>
  </sheetData>
  <mergeCells count="12">
    <mergeCell ref="A18:E18"/>
    <mergeCell ref="B19:E19"/>
    <mergeCell ref="B36:E36"/>
    <mergeCell ref="B26:E26"/>
    <mergeCell ref="A25:E25"/>
    <mergeCell ref="A35:E35"/>
    <mergeCell ref="A24:E24"/>
    <mergeCell ref="A4:E4"/>
    <mergeCell ref="A3:E3"/>
    <mergeCell ref="A11:E11"/>
    <mergeCell ref="B5:E5"/>
    <mergeCell ref="B12:E12"/>
  </mergeCells>
  <pageMargins left="0.7" right="0.7" top="0.75" bottom="0.75" header="0.3" footer="0.3"/>
  <pageSetup orientation="portrait" r:id="rId1"/>
  <ignoredErrors>
    <ignoredError sqref="E9 E2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LimpiarPlanilla">
                <anchor moveWithCells="1" sizeWithCells="1">
                  <from>
                    <xdr:col>3</xdr:col>
                    <xdr:colOff>0</xdr:colOff>
                    <xdr:row>0</xdr:row>
                    <xdr:rowOff>19050</xdr:rowOff>
                  </from>
                  <to>
                    <xdr:col>4</xdr:col>
                    <xdr:colOff>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Trimestres!$A$2:$A$5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4"/>
  <dimension ref="A1:D5"/>
  <sheetViews>
    <sheetView workbookViewId="0"/>
  </sheetViews>
  <sheetFormatPr baseColWidth="10" defaultColWidth="11.5703125" defaultRowHeight="15" x14ac:dyDescent="0.25"/>
  <cols>
    <col min="1" max="1" width="18.140625" bestFit="1" customWidth="1"/>
  </cols>
  <sheetData>
    <row r="1" spans="1:4" x14ac:dyDescent="0.25">
      <c r="A1" t="s">
        <v>49</v>
      </c>
      <c r="B1" t="s">
        <v>50</v>
      </c>
      <c r="C1" t="s">
        <v>51</v>
      </c>
      <c r="D1" t="s">
        <v>52</v>
      </c>
    </row>
    <row r="2" spans="1:4" x14ac:dyDescent="0.25">
      <c r="A2" t="s">
        <v>53</v>
      </c>
      <c r="B2" t="s">
        <v>1</v>
      </c>
      <c r="C2" t="s">
        <v>2</v>
      </c>
      <c r="D2" t="s">
        <v>3</v>
      </c>
    </row>
    <row r="3" spans="1:4" x14ac:dyDescent="0.25">
      <c r="A3" t="s">
        <v>54</v>
      </c>
      <c r="B3" t="s">
        <v>57</v>
      </c>
      <c r="C3" t="s">
        <v>58</v>
      </c>
      <c r="D3" t="s">
        <v>59</v>
      </c>
    </row>
    <row r="4" spans="1:4" x14ac:dyDescent="0.25">
      <c r="A4" t="s">
        <v>55</v>
      </c>
      <c r="B4" t="s">
        <v>60</v>
      </c>
      <c r="C4" t="s">
        <v>61</v>
      </c>
      <c r="D4" t="s">
        <v>62</v>
      </c>
    </row>
    <row r="5" spans="1:4" x14ac:dyDescent="0.25">
      <c r="A5" t="s">
        <v>56</v>
      </c>
      <c r="B5" t="s">
        <v>63</v>
      </c>
      <c r="C5" t="s">
        <v>64</v>
      </c>
      <c r="D5" t="s">
        <v>65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/>
  <dimension ref="A1:E6"/>
  <sheetViews>
    <sheetView showGridLines="0" workbookViewId="0">
      <selection activeCell="B2" sqref="B2:E6"/>
    </sheetView>
  </sheetViews>
  <sheetFormatPr baseColWidth="10" defaultColWidth="11.5703125" defaultRowHeight="15" x14ac:dyDescent="0.25"/>
  <cols>
    <col min="1" max="1" width="81.5703125" bestFit="1" customWidth="1"/>
    <col min="2" max="2" width="5.140625" bestFit="1" customWidth="1"/>
    <col min="3" max="3" width="7.140625" bestFit="1" customWidth="1"/>
    <col min="4" max="4" width="11.42578125" bestFit="1" customWidth="1"/>
    <col min="5" max="5" width="5.42578125" bestFit="1" customWidth="1"/>
    <col min="6" max="9" width="22.7109375" customWidth="1"/>
  </cols>
  <sheetData>
    <row r="1" spans="1:5" x14ac:dyDescent="0.25">
      <c r="A1" t="s">
        <v>82</v>
      </c>
    </row>
    <row r="2" spans="1:5" x14ac:dyDescent="0.25">
      <c r="A2" t="s">
        <v>7</v>
      </c>
      <c r="B2" t="s">
        <v>60</v>
      </c>
      <c r="C2" t="s">
        <v>61</v>
      </c>
      <c r="D2" t="s">
        <v>62</v>
      </c>
      <c r="E2" t="s">
        <v>16</v>
      </c>
    </row>
    <row r="3" spans="1:5" x14ac:dyDescent="0.25">
      <c r="A3" t="s">
        <v>4</v>
      </c>
      <c r="B3">
        <v>132</v>
      </c>
      <c r="C3">
        <v>146</v>
      </c>
      <c r="D3">
        <v>217</v>
      </c>
      <c r="E3">
        <v>495</v>
      </c>
    </row>
    <row r="4" spans="1:5" x14ac:dyDescent="0.25">
      <c r="A4" t="s">
        <v>13</v>
      </c>
      <c r="B4">
        <v>635</v>
      </c>
      <c r="C4">
        <v>510</v>
      </c>
      <c r="D4">
        <v>545</v>
      </c>
      <c r="E4">
        <v>1690</v>
      </c>
    </row>
    <row r="5" spans="1:5" x14ac:dyDescent="0.25">
      <c r="A5" t="s">
        <v>5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6</v>
      </c>
      <c r="B6">
        <v>0</v>
      </c>
      <c r="C6">
        <v>0</v>
      </c>
      <c r="D6">
        <v>1</v>
      </c>
      <c r="E6"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E9"/>
  <sheetViews>
    <sheetView showGridLines="0" workbookViewId="0">
      <selection activeCell="B2" sqref="B2:E7"/>
    </sheetView>
  </sheetViews>
  <sheetFormatPr baseColWidth="10" defaultColWidth="11.5703125" defaultRowHeight="15" x14ac:dyDescent="0.25"/>
  <cols>
    <col min="1" max="1" width="87.5703125" bestFit="1" customWidth="1"/>
    <col min="2" max="2" width="7" bestFit="1" customWidth="1"/>
    <col min="3" max="3" width="7.140625" bestFit="1" customWidth="1"/>
    <col min="4" max="4" width="11.42578125" bestFit="1" customWidth="1"/>
    <col min="5" max="5" width="8" bestFit="1" customWidth="1"/>
    <col min="6" max="9" width="22.7109375" customWidth="1"/>
  </cols>
  <sheetData>
    <row r="1" spans="1:5" x14ac:dyDescent="0.25">
      <c r="A1" t="s">
        <v>83</v>
      </c>
    </row>
    <row r="2" spans="1:5" x14ac:dyDescent="0.25">
      <c r="A2" t="s">
        <v>7</v>
      </c>
      <c r="B2" t="s">
        <v>60</v>
      </c>
      <c r="C2" t="s">
        <v>61</v>
      </c>
      <c r="D2" t="s">
        <v>62</v>
      </c>
      <c r="E2" t="s">
        <v>16</v>
      </c>
    </row>
    <row r="3" spans="1:5" x14ac:dyDescent="0.25">
      <c r="A3" t="s">
        <v>66</v>
      </c>
      <c r="B3">
        <v>559318</v>
      </c>
      <c r="C3">
        <v>514841</v>
      </c>
      <c r="D3">
        <v>705838</v>
      </c>
      <c r="E3">
        <v>1797997</v>
      </c>
    </row>
    <row r="4" spans="1:5" x14ac:dyDescent="0.25">
      <c r="A4" t="s">
        <v>4</v>
      </c>
      <c r="B4">
        <v>250800</v>
      </c>
      <c r="C4">
        <v>277400</v>
      </c>
      <c r="D4">
        <v>412300</v>
      </c>
      <c r="E4">
        <v>940500</v>
      </c>
    </row>
    <row r="5" spans="1:5" x14ac:dyDescent="0.25">
      <c r="A5" t="s">
        <v>13</v>
      </c>
      <c r="B5">
        <v>308518</v>
      </c>
      <c r="C5">
        <v>237441</v>
      </c>
      <c r="D5">
        <v>293538</v>
      </c>
      <c r="E5">
        <v>839497</v>
      </c>
    </row>
    <row r="6" spans="1:5" x14ac:dyDescent="0.25">
      <c r="A6" t="s">
        <v>5</v>
      </c>
      <c r="B6">
        <v>0</v>
      </c>
      <c r="C6">
        <v>0</v>
      </c>
      <c r="D6">
        <v>0</v>
      </c>
      <c r="E6">
        <v>18000</v>
      </c>
    </row>
    <row r="7" spans="1:5" x14ac:dyDescent="0.25">
      <c r="A7" t="s">
        <v>6</v>
      </c>
      <c r="B7">
        <v>0</v>
      </c>
      <c r="C7">
        <v>0</v>
      </c>
      <c r="D7">
        <v>0</v>
      </c>
      <c r="E7">
        <v>0</v>
      </c>
    </row>
    <row r="8" spans="1:5" ht="20.100000000000001" customHeight="1" x14ac:dyDescent="0.25"/>
    <row r="9" spans="1:5" ht="20.100000000000001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2"/>
  <dimension ref="A1:G35"/>
  <sheetViews>
    <sheetView showGridLines="0" workbookViewId="0">
      <pane xSplit="5" ySplit="3" topLeftCell="F4" activePane="bottomRight" state="frozenSplit"/>
      <selection pane="topRight" activeCell="F1" sqref="F1"/>
      <selection pane="bottomLeft" activeCell="A8" sqref="A8"/>
      <selection pane="bottomRight" activeCell="E15" sqref="E15"/>
    </sheetView>
  </sheetViews>
  <sheetFormatPr baseColWidth="10" defaultColWidth="11.5703125" defaultRowHeight="15" x14ac:dyDescent="0.25"/>
  <cols>
    <col min="1" max="1" width="86.7109375" bestFit="1" customWidth="1"/>
    <col min="2" max="2" width="5.140625" bestFit="1" customWidth="1"/>
    <col min="3" max="3" width="7.140625" bestFit="1" customWidth="1"/>
    <col min="4" max="4" width="11.42578125" bestFit="1" customWidth="1"/>
    <col min="5" max="5" width="5.42578125" bestFit="1" customWidth="1"/>
    <col min="8" max="9" width="21.42578125" bestFit="1" customWidth="1"/>
    <col min="10" max="10" width="11.85546875" bestFit="1" customWidth="1"/>
  </cols>
  <sheetData>
    <row r="1" spans="1:5" x14ac:dyDescent="0.25">
      <c r="A1" t="s">
        <v>84</v>
      </c>
    </row>
    <row r="2" spans="1:5" x14ac:dyDescent="0.25">
      <c r="A2" t="s">
        <v>15</v>
      </c>
      <c r="B2" t="s">
        <v>60</v>
      </c>
      <c r="C2" t="s">
        <v>61</v>
      </c>
      <c r="D2" t="s">
        <v>62</v>
      </c>
      <c r="E2" t="s">
        <v>16</v>
      </c>
    </row>
    <row r="3" spans="1:5" x14ac:dyDescent="0.25">
      <c r="A3" t="s">
        <v>66</v>
      </c>
      <c r="B3">
        <v>635</v>
      </c>
      <c r="C3">
        <v>510</v>
      </c>
      <c r="D3">
        <v>545</v>
      </c>
      <c r="E3">
        <v>1690</v>
      </c>
    </row>
    <row r="4" spans="1:5" x14ac:dyDescent="0.25">
      <c r="A4" t="s">
        <v>76</v>
      </c>
      <c r="B4">
        <v>0</v>
      </c>
      <c r="C4">
        <v>0</v>
      </c>
      <c r="D4">
        <v>101</v>
      </c>
      <c r="E4">
        <v>101</v>
      </c>
    </row>
    <row r="5" spans="1:5" x14ac:dyDescent="0.25">
      <c r="A5" t="s">
        <v>77</v>
      </c>
      <c r="B5">
        <v>409</v>
      </c>
      <c r="C5">
        <v>391</v>
      </c>
      <c r="D5">
        <v>293</v>
      </c>
      <c r="E5">
        <v>1093</v>
      </c>
    </row>
    <row r="6" spans="1:5" x14ac:dyDescent="0.25">
      <c r="A6" t="s">
        <v>41</v>
      </c>
      <c r="B6">
        <v>11</v>
      </c>
      <c r="C6">
        <v>0</v>
      </c>
      <c r="D6">
        <v>9</v>
      </c>
      <c r="E6">
        <v>20</v>
      </c>
    </row>
    <row r="7" spans="1:5" x14ac:dyDescent="0.25">
      <c r="A7" t="s">
        <v>19</v>
      </c>
      <c r="B7">
        <v>23</v>
      </c>
      <c r="C7">
        <v>0</v>
      </c>
      <c r="D7">
        <v>5</v>
      </c>
      <c r="E7">
        <v>28</v>
      </c>
    </row>
    <row r="8" spans="1:5" x14ac:dyDescent="0.25">
      <c r="A8" t="s">
        <v>18</v>
      </c>
      <c r="B8">
        <v>20</v>
      </c>
      <c r="C8">
        <v>12</v>
      </c>
      <c r="D8">
        <v>7</v>
      </c>
      <c r="E8">
        <v>39</v>
      </c>
    </row>
    <row r="9" spans="1:5" x14ac:dyDescent="0.25">
      <c r="A9" t="s">
        <v>40</v>
      </c>
      <c r="B9">
        <v>8</v>
      </c>
      <c r="C9">
        <v>0</v>
      </c>
      <c r="D9">
        <v>5</v>
      </c>
      <c r="E9">
        <v>13</v>
      </c>
    </row>
    <row r="10" spans="1:5" x14ac:dyDescent="0.25">
      <c r="A10" t="s">
        <v>44</v>
      </c>
      <c r="B10">
        <v>0</v>
      </c>
      <c r="C10">
        <v>0</v>
      </c>
      <c r="D10">
        <v>20</v>
      </c>
      <c r="E10">
        <v>20</v>
      </c>
    </row>
    <row r="11" spans="1:5" x14ac:dyDescent="0.25">
      <c r="A11" t="s">
        <v>48</v>
      </c>
      <c r="B11">
        <v>6</v>
      </c>
      <c r="C11">
        <v>8</v>
      </c>
      <c r="D11">
        <v>7</v>
      </c>
      <c r="E11">
        <v>21</v>
      </c>
    </row>
    <row r="12" spans="1:5" x14ac:dyDescent="0.25">
      <c r="A12" t="s">
        <v>38</v>
      </c>
      <c r="B12">
        <v>5</v>
      </c>
      <c r="C12">
        <v>0</v>
      </c>
      <c r="D12">
        <v>2</v>
      </c>
      <c r="E12">
        <v>7</v>
      </c>
    </row>
    <row r="13" spans="1:5" x14ac:dyDescent="0.25">
      <c r="A13" t="s">
        <v>43</v>
      </c>
      <c r="B13">
        <v>15</v>
      </c>
      <c r="C13">
        <v>8</v>
      </c>
      <c r="D13">
        <v>18</v>
      </c>
      <c r="E13">
        <v>41</v>
      </c>
    </row>
    <row r="14" spans="1:5" x14ac:dyDescent="0.25">
      <c r="A14" t="s">
        <v>42</v>
      </c>
      <c r="B14">
        <v>22</v>
      </c>
      <c r="C14">
        <v>8</v>
      </c>
      <c r="D14">
        <v>5</v>
      </c>
      <c r="E14">
        <v>35</v>
      </c>
    </row>
    <row r="15" spans="1:5" x14ac:dyDescent="0.25">
      <c r="A15" t="s">
        <v>39</v>
      </c>
      <c r="B15">
        <v>6</v>
      </c>
      <c r="C15">
        <v>10</v>
      </c>
      <c r="D15">
        <v>9</v>
      </c>
      <c r="E15">
        <v>25</v>
      </c>
    </row>
    <row r="16" spans="1:5" x14ac:dyDescent="0.25">
      <c r="A16" t="s">
        <v>78</v>
      </c>
      <c r="B16">
        <v>0</v>
      </c>
      <c r="C16">
        <v>0</v>
      </c>
      <c r="D16">
        <v>0</v>
      </c>
      <c r="E16">
        <v>0</v>
      </c>
    </row>
    <row r="17" spans="1:5" x14ac:dyDescent="0.25">
      <c r="A17" t="s">
        <v>20</v>
      </c>
      <c r="B17">
        <v>0</v>
      </c>
      <c r="C17">
        <v>9</v>
      </c>
      <c r="D17">
        <v>0</v>
      </c>
      <c r="E17">
        <v>9</v>
      </c>
    </row>
    <row r="18" spans="1:5" x14ac:dyDescent="0.25">
      <c r="A18" t="s">
        <v>37</v>
      </c>
      <c r="B18">
        <v>0</v>
      </c>
      <c r="C18">
        <v>0</v>
      </c>
      <c r="D18">
        <v>8</v>
      </c>
      <c r="E18">
        <v>8</v>
      </c>
    </row>
    <row r="19" spans="1:5" x14ac:dyDescent="0.25">
      <c r="A19" t="s">
        <v>79</v>
      </c>
      <c r="B19">
        <v>0</v>
      </c>
      <c r="C19">
        <v>0</v>
      </c>
      <c r="D19">
        <v>8</v>
      </c>
      <c r="E19">
        <v>8</v>
      </c>
    </row>
    <row r="20" spans="1:5" x14ac:dyDescent="0.25">
      <c r="A20" t="s">
        <v>23</v>
      </c>
      <c r="B20">
        <v>35</v>
      </c>
      <c r="C20">
        <v>16</v>
      </c>
      <c r="D20">
        <v>9</v>
      </c>
      <c r="E20">
        <v>60</v>
      </c>
    </row>
    <row r="21" spans="1:5" x14ac:dyDescent="0.25">
      <c r="A21" t="s">
        <v>46</v>
      </c>
      <c r="B21">
        <v>7</v>
      </c>
      <c r="C21">
        <v>10</v>
      </c>
      <c r="D21">
        <v>3</v>
      </c>
      <c r="E21">
        <v>20</v>
      </c>
    </row>
    <row r="22" spans="1:5" x14ac:dyDescent="0.25">
      <c r="A22" t="s">
        <v>22</v>
      </c>
      <c r="B22">
        <v>21</v>
      </c>
      <c r="C22">
        <v>5</v>
      </c>
      <c r="D22">
        <v>1</v>
      </c>
      <c r="E22">
        <v>27</v>
      </c>
    </row>
    <row r="23" spans="1:5" x14ac:dyDescent="0.25">
      <c r="A23" t="s">
        <v>24</v>
      </c>
      <c r="B23">
        <v>5</v>
      </c>
      <c r="C23">
        <v>0</v>
      </c>
      <c r="D23">
        <v>0</v>
      </c>
      <c r="E23">
        <v>5</v>
      </c>
    </row>
    <row r="24" spans="1:5" x14ac:dyDescent="0.25">
      <c r="A24" t="s">
        <v>25</v>
      </c>
      <c r="B24">
        <v>0</v>
      </c>
      <c r="C24">
        <v>1</v>
      </c>
      <c r="D24">
        <v>2</v>
      </c>
      <c r="E24">
        <v>3</v>
      </c>
    </row>
    <row r="25" spans="1:5" x14ac:dyDescent="0.25">
      <c r="A25" t="s">
        <v>27</v>
      </c>
      <c r="B25">
        <v>0</v>
      </c>
      <c r="C25">
        <v>0</v>
      </c>
      <c r="D25">
        <v>0</v>
      </c>
      <c r="E25">
        <v>0</v>
      </c>
    </row>
    <row r="26" spans="1:5" x14ac:dyDescent="0.25">
      <c r="A26" t="s">
        <v>47</v>
      </c>
      <c r="B26">
        <v>0</v>
      </c>
      <c r="C26">
        <v>0</v>
      </c>
      <c r="D26">
        <v>0</v>
      </c>
      <c r="E26">
        <v>0</v>
      </c>
    </row>
    <row r="27" spans="1:5" x14ac:dyDescent="0.25">
      <c r="A27" t="s">
        <v>26</v>
      </c>
      <c r="B27">
        <v>0</v>
      </c>
      <c r="C27">
        <v>0</v>
      </c>
      <c r="D27">
        <v>0</v>
      </c>
      <c r="E27">
        <v>0</v>
      </c>
    </row>
    <row r="28" spans="1:5" x14ac:dyDescent="0.25">
      <c r="A28" t="s">
        <v>45</v>
      </c>
      <c r="B28">
        <v>0</v>
      </c>
      <c r="C28">
        <v>0</v>
      </c>
      <c r="D28">
        <v>0</v>
      </c>
      <c r="E28">
        <v>0</v>
      </c>
    </row>
    <row r="29" spans="1:5" x14ac:dyDescent="0.25">
      <c r="A29" t="s">
        <v>28</v>
      </c>
      <c r="B29">
        <v>0</v>
      </c>
      <c r="C29">
        <v>0</v>
      </c>
      <c r="D29">
        <v>0</v>
      </c>
      <c r="E29">
        <v>0</v>
      </c>
    </row>
    <row r="30" spans="1:5" x14ac:dyDescent="0.25">
      <c r="A30" t="s">
        <v>34</v>
      </c>
      <c r="B30">
        <v>10</v>
      </c>
      <c r="C30">
        <v>5</v>
      </c>
      <c r="D30">
        <v>0</v>
      </c>
      <c r="E30">
        <v>15</v>
      </c>
    </row>
    <row r="31" spans="1:5" x14ac:dyDescent="0.25">
      <c r="A31" t="s">
        <v>30</v>
      </c>
      <c r="B31">
        <v>11</v>
      </c>
      <c r="C31">
        <v>6</v>
      </c>
      <c r="D31">
        <v>8</v>
      </c>
      <c r="E31">
        <v>25</v>
      </c>
    </row>
    <row r="32" spans="1:5" x14ac:dyDescent="0.25">
      <c r="A32" t="s">
        <v>31</v>
      </c>
      <c r="B32">
        <v>1</v>
      </c>
      <c r="C32">
        <v>6</v>
      </c>
      <c r="D32">
        <v>0</v>
      </c>
      <c r="E32">
        <v>7</v>
      </c>
    </row>
    <row r="33" spans="1:5" x14ac:dyDescent="0.25">
      <c r="A33" t="s">
        <v>35</v>
      </c>
      <c r="B33">
        <v>0</v>
      </c>
      <c r="C33">
        <v>0</v>
      </c>
      <c r="D33">
        <v>0</v>
      </c>
      <c r="E33">
        <v>0</v>
      </c>
    </row>
    <row r="34" spans="1:5" x14ac:dyDescent="0.25">
      <c r="A34" t="s">
        <v>32</v>
      </c>
      <c r="B34">
        <v>19</v>
      </c>
      <c r="C34">
        <v>10</v>
      </c>
      <c r="D34">
        <v>14</v>
      </c>
      <c r="E34">
        <v>43</v>
      </c>
    </row>
    <row r="35" spans="1:5" x14ac:dyDescent="0.25">
      <c r="A35" t="s">
        <v>33</v>
      </c>
      <c r="B35">
        <v>1</v>
      </c>
      <c r="C35">
        <v>5</v>
      </c>
      <c r="D35">
        <v>11</v>
      </c>
      <c r="E35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4"/>
  <dimension ref="A1:E35"/>
  <sheetViews>
    <sheetView showGridLines="0" workbookViewId="0">
      <pane xSplit="5" ySplit="3" topLeftCell="F4" activePane="bottomRight" state="frozenSplit"/>
      <selection pane="topRight" activeCell="F1" sqref="F1"/>
      <selection pane="bottomLeft" activeCell="A8" sqref="A8"/>
      <selection pane="bottomRight" activeCell="E8" sqref="E8"/>
    </sheetView>
  </sheetViews>
  <sheetFormatPr baseColWidth="10" defaultColWidth="11.5703125" defaultRowHeight="15" x14ac:dyDescent="0.25"/>
  <cols>
    <col min="1" max="1" width="94.5703125" bestFit="1" customWidth="1"/>
    <col min="2" max="2" width="5.140625" bestFit="1" customWidth="1"/>
    <col min="3" max="3" width="7.140625" bestFit="1" customWidth="1"/>
    <col min="4" max="4" width="11.42578125" bestFit="1" customWidth="1"/>
    <col min="5" max="5" width="5.42578125" bestFit="1" customWidth="1"/>
    <col min="7" max="7" width="21.42578125" bestFit="1" customWidth="1"/>
    <col min="8" max="8" width="11.85546875" bestFit="1" customWidth="1"/>
  </cols>
  <sheetData>
    <row r="1" spans="1:5" ht="35.1" customHeight="1" x14ac:dyDescent="0.25">
      <c r="A1" t="s">
        <v>85</v>
      </c>
    </row>
    <row r="2" spans="1:5" x14ac:dyDescent="0.25">
      <c r="A2" t="s">
        <v>15</v>
      </c>
      <c r="B2" t="s">
        <v>60</v>
      </c>
      <c r="C2" t="s">
        <v>61</v>
      </c>
      <c r="D2" t="s">
        <v>62</v>
      </c>
      <c r="E2" t="s">
        <v>16</v>
      </c>
    </row>
    <row r="3" spans="1:5" x14ac:dyDescent="0.25">
      <c r="A3" t="s">
        <v>66</v>
      </c>
      <c r="B3">
        <v>132</v>
      </c>
      <c r="C3">
        <v>146</v>
      </c>
      <c r="D3">
        <v>217</v>
      </c>
      <c r="E3">
        <v>495</v>
      </c>
    </row>
    <row r="4" spans="1:5" x14ac:dyDescent="0.25">
      <c r="A4" t="s">
        <v>76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77</v>
      </c>
      <c r="B5">
        <v>17</v>
      </c>
      <c r="C5">
        <v>20</v>
      </c>
      <c r="D5">
        <v>25</v>
      </c>
      <c r="E5">
        <v>62</v>
      </c>
    </row>
    <row r="6" spans="1:5" x14ac:dyDescent="0.25">
      <c r="A6" t="s">
        <v>41</v>
      </c>
      <c r="B6">
        <v>0</v>
      </c>
      <c r="C6">
        <v>0</v>
      </c>
      <c r="D6">
        <v>0</v>
      </c>
      <c r="E6">
        <v>0</v>
      </c>
    </row>
    <row r="7" spans="1:5" x14ac:dyDescent="0.25">
      <c r="A7" t="s">
        <v>19</v>
      </c>
      <c r="B7">
        <v>5</v>
      </c>
      <c r="C7">
        <v>4</v>
      </c>
      <c r="D7">
        <v>7</v>
      </c>
      <c r="E7">
        <v>16</v>
      </c>
    </row>
    <row r="8" spans="1:5" x14ac:dyDescent="0.25">
      <c r="A8" t="s">
        <v>18</v>
      </c>
      <c r="B8">
        <v>9</v>
      </c>
      <c r="C8">
        <v>8</v>
      </c>
      <c r="D8">
        <v>10</v>
      </c>
      <c r="E8">
        <v>27</v>
      </c>
    </row>
    <row r="9" spans="1:5" x14ac:dyDescent="0.25">
      <c r="A9" t="s">
        <v>40</v>
      </c>
      <c r="B9">
        <v>2</v>
      </c>
      <c r="C9">
        <v>4</v>
      </c>
      <c r="D9">
        <v>5</v>
      </c>
      <c r="E9">
        <v>11</v>
      </c>
    </row>
    <row r="10" spans="1:5" x14ac:dyDescent="0.25">
      <c r="A10" t="s">
        <v>44</v>
      </c>
      <c r="B10">
        <v>4</v>
      </c>
      <c r="C10">
        <v>8</v>
      </c>
      <c r="D10">
        <v>10</v>
      </c>
      <c r="E10">
        <v>22</v>
      </c>
    </row>
    <row r="11" spans="1:5" x14ac:dyDescent="0.25">
      <c r="A11" t="s">
        <v>48</v>
      </c>
      <c r="B11">
        <v>0</v>
      </c>
      <c r="C11">
        <v>0</v>
      </c>
      <c r="D11">
        <v>0</v>
      </c>
      <c r="E11">
        <v>0</v>
      </c>
    </row>
    <row r="12" spans="1:5" x14ac:dyDescent="0.25">
      <c r="A12" t="s">
        <v>38</v>
      </c>
      <c r="B12">
        <v>0</v>
      </c>
      <c r="C12">
        <v>0</v>
      </c>
      <c r="D12">
        <v>0</v>
      </c>
      <c r="E12">
        <v>0</v>
      </c>
    </row>
    <row r="13" spans="1:5" x14ac:dyDescent="0.25">
      <c r="A13" t="s">
        <v>43</v>
      </c>
      <c r="B13">
        <v>0</v>
      </c>
      <c r="C13">
        <v>0</v>
      </c>
      <c r="D13">
        <v>0</v>
      </c>
      <c r="E13">
        <v>0</v>
      </c>
    </row>
    <row r="14" spans="1:5" x14ac:dyDescent="0.25">
      <c r="A14" t="s">
        <v>42</v>
      </c>
      <c r="B14">
        <v>5</v>
      </c>
      <c r="C14">
        <v>4</v>
      </c>
      <c r="D14">
        <v>9</v>
      </c>
      <c r="E14">
        <v>18</v>
      </c>
    </row>
    <row r="15" spans="1:5" x14ac:dyDescent="0.25">
      <c r="A15" t="s">
        <v>39</v>
      </c>
      <c r="B15">
        <v>0</v>
      </c>
      <c r="C15">
        <v>2</v>
      </c>
      <c r="D15">
        <v>5</v>
      </c>
      <c r="E15">
        <v>7</v>
      </c>
    </row>
    <row r="16" spans="1:5" x14ac:dyDescent="0.25">
      <c r="A16" t="s">
        <v>78</v>
      </c>
      <c r="B16">
        <v>0</v>
      </c>
      <c r="C16">
        <v>0</v>
      </c>
      <c r="D16">
        <v>0</v>
      </c>
      <c r="E16">
        <v>0</v>
      </c>
    </row>
    <row r="17" spans="1:5" x14ac:dyDescent="0.25">
      <c r="A17" t="s">
        <v>20</v>
      </c>
      <c r="B17">
        <v>1</v>
      </c>
      <c r="C17">
        <v>4</v>
      </c>
      <c r="D17">
        <v>5</v>
      </c>
      <c r="E17">
        <v>10</v>
      </c>
    </row>
    <row r="18" spans="1:5" x14ac:dyDescent="0.25">
      <c r="A18" t="s">
        <v>37</v>
      </c>
      <c r="B18">
        <v>4</v>
      </c>
      <c r="C18">
        <v>4</v>
      </c>
      <c r="D18">
        <v>5</v>
      </c>
      <c r="E18">
        <v>13</v>
      </c>
    </row>
    <row r="19" spans="1:5" x14ac:dyDescent="0.25">
      <c r="A19" t="s">
        <v>79</v>
      </c>
      <c r="B19">
        <v>5</v>
      </c>
      <c r="C19">
        <v>4</v>
      </c>
      <c r="D19">
        <v>5</v>
      </c>
      <c r="E19">
        <v>14</v>
      </c>
    </row>
    <row r="20" spans="1:5" x14ac:dyDescent="0.25">
      <c r="A20" t="s">
        <v>23</v>
      </c>
      <c r="B20">
        <v>0</v>
      </c>
      <c r="C20">
        <v>4</v>
      </c>
      <c r="D20">
        <v>8</v>
      </c>
      <c r="E20">
        <v>12</v>
      </c>
    </row>
    <row r="21" spans="1:5" x14ac:dyDescent="0.25">
      <c r="A21" t="s">
        <v>46</v>
      </c>
      <c r="B21">
        <v>9</v>
      </c>
      <c r="C21">
        <v>8</v>
      </c>
      <c r="D21">
        <v>10</v>
      </c>
      <c r="E21">
        <v>27</v>
      </c>
    </row>
    <row r="22" spans="1:5" x14ac:dyDescent="0.25">
      <c r="A22" t="s">
        <v>22</v>
      </c>
      <c r="B22">
        <v>9</v>
      </c>
      <c r="C22">
        <v>8</v>
      </c>
      <c r="D22">
        <v>10</v>
      </c>
      <c r="E22">
        <v>27</v>
      </c>
    </row>
    <row r="23" spans="1:5" x14ac:dyDescent="0.25">
      <c r="A23" t="s">
        <v>24</v>
      </c>
      <c r="B23">
        <v>4</v>
      </c>
      <c r="C23">
        <v>4</v>
      </c>
      <c r="D23">
        <v>5</v>
      </c>
      <c r="E23">
        <v>13</v>
      </c>
    </row>
    <row r="24" spans="1:5" x14ac:dyDescent="0.25">
      <c r="A24" t="s">
        <v>25</v>
      </c>
      <c r="B24">
        <v>5</v>
      </c>
      <c r="C24">
        <v>5</v>
      </c>
      <c r="D24">
        <v>10</v>
      </c>
      <c r="E24">
        <v>20</v>
      </c>
    </row>
    <row r="25" spans="1:5" x14ac:dyDescent="0.25">
      <c r="A25" t="s">
        <v>27</v>
      </c>
      <c r="B25">
        <v>0</v>
      </c>
      <c r="C25">
        <v>0</v>
      </c>
      <c r="D25">
        <v>0</v>
      </c>
      <c r="E25">
        <v>0</v>
      </c>
    </row>
    <row r="26" spans="1:5" x14ac:dyDescent="0.25">
      <c r="A26" t="s">
        <v>47</v>
      </c>
      <c r="B26">
        <v>0</v>
      </c>
      <c r="C26">
        <v>0</v>
      </c>
      <c r="D26">
        <v>0</v>
      </c>
      <c r="E26">
        <v>0</v>
      </c>
    </row>
    <row r="27" spans="1:5" x14ac:dyDescent="0.25">
      <c r="A27" t="s">
        <v>26</v>
      </c>
      <c r="B27">
        <v>4</v>
      </c>
      <c r="C27">
        <v>4</v>
      </c>
      <c r="D27">
        <v>5</v>
      </c>
      <c r="E27">
        <v>13</v>
      </c>
    </row>
    <row r="28" spans="1:5" x14ac:dyDescent="0.25">
      <c r="A28" t="s">
        <v>45</v>
      </c>
      <c r="B28">
        <v>9</v>
      </c>
      <c r="C28">
        <v>11</v>
      </c>
      <c r="D28">
        <v>20</v>
      </c>
      <c r="E28">
        <v>40</v>
      </c>
    </row>
    <row r="29" spans="1:5" x14ac:dyDescent="0.25">
      <c r="A29" t="s">
        <v>28</v>
      </c>
      <c r="B29">
        <v>0</v>
      </c>
      <c r="C29">
        <v>0</v>
      </c>
      <c r="D29">
        <v>3</v>
      </c>
      <c r="E29">
        <v>3</v>
      </c>
    </row>
    <row r="30" spans="1:5" x14ac:dyDescent="0.25">
      <c r="A30" t="s">
        <v>34</v>
      </c>
      <c r="B30">
        <v>5</v>
      </c>
      <c r="C30">
        <v>4</v>
      </c>
      <c r="D30">
        <v>9</v>
      </c>
      <c r="E30">
        <v>18</v>
      </c>
    </row>
    <row r="31" spans="1:5" x14ac:dyDescent="0.25">
      <c r="A31" t="s">
        <v>30</v>
      </c>
      <c r="B31">
        <v>9</v>
      </c>
      <c r="C31">
        <v>8</v>
      </c>
      <c r="D31">
        <v>10</v>
      </c>
      <c r="E31">
        <v>27</v>
      </c>
    </row>
    <row r="32" spans="1:5" x14ac:dyDescent="0.25">
      <c r="A32" t="s">
        <v>31</v>
      </c>
      <c r="B32">
        <v>13</v>
      </c>
      <c r="C32">
        <v>16</v>
      </c>
      <c r="D32">
        <v>20</v>
      </c>
      <c r="E32">
        <v>49</v>
      </c>
    </row>
    <row r="33" spans="1:5" x14ac:dyDescent="0.25">
      <c r="A33" t="s">
        <v>35</v>
      </c>
      <c r="B33">
        <v>8</v>
      </c>
      <c r="C33">
        <v>8</v>
      </c>
      <c r="D33">
        <v>14</v>
      </c>
      <c r="E33">
        <v>30</v>
      </c>
    </row>
    <row r="34" spans="1:5" x14ac:dyDescent="0.25">
      <c r="A34" t="s">
        <v>32</v>
      </c>
      <c r="B34">
        <v>0</v>
      </c>
      <c r="C34">
        <v>0</v>
      </c>
      <c r="D34">
        <v>1</v>
      </c>
      <c r="E34">
        <v>1</v>
      </c>
    </row>
    <row r="35" spans="1:5" x14ac:dyDescent="0.25">
      <c r="A35" t="s">
        <v>33</v>
      </c>
      <c r="B35">
        <v>5</v>
      </c>
      <c r="C35">
        <v>4</v>
      </c>
      <c r="D35">
        <v>6</v>
      </c>
      <c r="E35">
        <v>15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8"/>
  <sheetViews>
    <sheetView showGridLines="0" tabSelected="1" workbookViewId="0">
      <selection activeCell="E3" sqref="E3"/>
    </sheetView>
  </sheetViews>
  <sheetFormatPr baseColWidth="10" defaultColWidth="11.5703125" defaultRowHeight="15" x14ac:dyDescent="0.25"/>
  <cols>
    <col min="1" max="1" width="104.42578125" bestFit="1" customWidth="1"/>
    <col min="2" max="2" width="5.140625" bestFit="1" customWidth="1"/>
    <col min="3" max="3" width="7.140625" bestFit="1" customWidth="1"/>
    <col min="4" max="4" width="11.42578125" bestFit="1" customWidth="1"/>
    <col min="5" max="5" width="5.42578125" bestFit="1" customWidth="1"/>
    <col min="6" max="9" width="22.7109375" customWidth="1"/>
  </cols>
  <sheetData>
    <row r="1" spans="1:5" ht="18" x14ac:dyDescent="0.35">
      <c r="A1" t="s">
        <v>81</v>
      </c>
    </row>
    <row r="2" spans="1:5" x14ac:dyDescent="0.25">
      <c r="A2" t="s">
        <v>7</v>
      </c>
      <c r="B2" t="s">
        <v>60</v>
      </c>
      <c r="C2" t="s">
        <v>61</v>
      </c>
      <c r="D2" t="s">
        <v>62</v>
      </c>
      <c r="E2" t="s">
        <v>16</v>
      </c>
    </row>
    <row r="3" spans="1:5" x14ac:dyDescent="0.25">
      <c r="A3" t="s">
        <v>66</v>
      </c>
      <c r="B3">
        <v>131</v>
      </c>
      <c r="C3">
        <v>152</v>
      </c>
      <c r="D3">
        <v>165</v>
      </c>
      <c r="E3">
        <v>448</v>
      </c>
    </row>
    <row r="4" spans="1:5" x14ac:dyDescent="0.25">
      <c r="A4" t="s">
        <v>4</v>
      </c>
      <c r="B4">
        <v>131</v>
      </c>
      <c r="C4">
        <v>152</v>
      </c>
      <c r="D4">
        <v>165</v>
      </c>
      <c r="E4">
        <v>448</v>
      </c>
    </row>
    <row r="5" spans="1:5" x14ac:dyDescent="0.25">
      <c r="A5" t="s">
        <v>5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6</v>
      </c>
      <c r="B6">
        <v>0</v>
      </c>
      <c r="C6">
        <v>0</v>
      </c>
      <c r="D6">
        <v>0</v>
      </c>
      <c r="E6">
        <v>0</v>
      </c>
    </row>
    <row r="7" spans="1:5" ht="20.100000000000001" customHeight="1" x14ac:dyDescent="0.25"/>
    <row r="8" spans="1:5" ht="20.100000000000001" customHeigh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A1:E10"/>
  <sheetViews>
    <sheetView showGridLines="0" workbookViewId="0">
      <pane xSplit="5" ySplit="3" topLeftCell="F4" activePane="bottomRight" state="frozenSplit"/>
      <selection pane="topRight" activeCell="F1" sqref="F1"/>
      <selection pane="bottomLeft" activeCell="A5" sqref="A5"/>
      <selection pane="bottomRight" activeCell="E5" sqref="E5"/>
    </sheetView>
  </sheetViews>
  <sheetFormatPr baseColWidth="10" defaultColWidth="11.5703125" defaultRowHeight="15" x14ac:dyDescent="0.25"/>
  <cols>
    <col min="1" max="1" width="128" bestFit="1" customWidth="1"/>
    <col min="2" max="2" width="5.140625" bestFit="1" customWidth="1"/>
    <col min="3" max="3" width="7.140625" bestFit="1" customWidth="1"/>
    <col min="4" max="4" width="11.42578125" bestFit="1" customWidth="1"/>
    <col min="5" max="5" width="5.42578125" bestFit="1" customWidth="1"/>
    <col min="6" max="9" width="22.7109375" customWidth="1"/>
  </cols>
  <sheetData>
    <row r="1" spans="1:5" x14ac:dyDescent="0.25">
      <c r="A1" t="s">
        <v>86</v>
      </c>
    </row>
    <row r="2" spans="1:5" x14ac:dyDescent="0.25">
      <c r="A2" t="s">
        <v>10</v>
      </c>
      <c r="B2" t="s">
        <v>60</v>
      </c>
      <c r="C2" t="s">
        <v>61</v>
      </c>
      <c r="D2" t="s">
        <v>62</v>
      </c>
      <c r="E2" t="s">
        <v>16</v>
      </c>
    </row>
    <row r="3" spans="1:5" x14ac:dyDescent="0.25">
      <c r="A3" t="s">
        <v>66</v>
      </c>
      <c r="B3">
        <v>8</v>
      </c>
      <c r="C3">
        <v>3</v>
      </c>
      <c r="D3">
        <v>3</v>
      </c>
      <c r="E3">
        <v>14</v>
      </c>
    </row>
    <row r="4" spans="1:5" x14ac:dyDescent="0.25">
      <c r="A4" t="s">
        <v>67</v>
      </c>
      <c r="B4">
        <v>0</v>
      </c>
      <c r="C4">
        <v>1</v>
      </c>
      <c r="D4">
        <v>1</v>
      </c>
      <c r="E4">
        <v>2</v>
      </c>
    </row>
    <row r="5" spans="1:5" x14ac:dyDescent="0.25">
      <c r="A5" t="s">
        <v>68</v>
      </c>
      <c r="B5">
        <v>2</v>
      </c>
      <c r="C5">
        <v>0</v>
      </c>
      <c r="D5">
        <v>0</v>
      </c>
      <c r="E5">
        <v>2</v>
      </c>
    </row>
    <row r="6" spans="1:5" x14ac:dyDescent="0.25">
      <c r="A6" t="s">
        <v>69</v>
      </c>
      <c r="B6">
        <v>4</v>
      </c>
      <c r="C6">
        <v>2</v>
      </c>
      <c r="D6">
        <v>2</v>
      </c>
      <c r="E6">
        <v>8</v>
      </c>
    </row>
    <row r="7" spans="1:5" x14ac:dyDescent="0.25">
      <c r="A7" t="s">
        <v>70</v>
      </c>
      <c r="B7">
        <v>0</v>
      </c>
      <c r="C7">
        <v>0</v>
      </c>
      <c r="D7">
        <v>0</v>
      </c>
      <c r="E7">
        <v>0</v>
      </c>
    </row>
    <row r="8" spans="1:5" x14ac:dyDescent="0.25">
      <c r="A8" t="s">
        <v>71</v>
      </c>
      <c r="B8">
        <v>1</v>
      </c>
      <c r="C8">
        <v>0</v>
      </c>
      <c r="D8">
        <v>0</v>
      </c>
      <c r="E8">
        <v>1</v>
      </c>
    </row>
    <row r="9" spans="1:5" x14ac:dyDescent="0.25">
      <c r="A9" t="s">
        <v>72</v>
      </c>
      <c r="B9">
        <v>1</v>
      </c>
      <c r="C9">
        <v>0</v>
      </c>
      <c r="D9">
        <v>0</v>
      </c>
      <c r="E9">
        <v>1</v>
      </c>
    </row>
    <row r="10" spans="1:5" x14ac:dyDescent="0.25">
      <c r="A10" t="s">
        <v>80</v>
      </c>
      <c r="B10">
        <v>0</v>
      </c>
      <c r="C10">
        <v>0</v>
      </c>
      <c r="D10">
        <v>0</v>
      </c>
      <c r="E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E10"/>
  <sheetViews>
    <sheetView showGridLines="0" workbookViewId="0">
      <pane xSplit="5" ySplit="3" topLeftCell="F4" activePane="bottomRight" state="frozenSplit"/>
      <selection pane="topRight" activeCell="F1" sqref="F1"/>
      <selection pane="bottomLeft" activeCell="A5" sqref="A5"/>
      <selection pane="bottomRight" activeCell="C7" sqref="C7"/>
    </sheetView>
  </sheetViews>
  <sheetFormatPr baseColWidth="10" defaultColWidth="11.5703125" defaultRowHeight="15" x14ac:dyDescent="0.25"/>
  <cols>
    <col min="1" max="1" width="128" bestFit="1" customWidth="1"/>
    <col min="2" max="2" width="5.140625" bestFit="1" customWidth="1"/>
    <col min="3" max="3" width="7.140625" bestFit="1" customWidth="1"/>
    <col min="4" max="4" width="11.42578125" bestFit="1" customWidth="1"/>
    <col min="5" max="5" width="5.42578125" bestFit="1" customWidth="1"/>
    <col min="6" max="9" width="22.7109375" customWidth="1"/>
  </cols>
  <sheetData>
    <row r="1" spans="1:5" x14ac:dyDescent="0.25">
      <c r="A1" t="s">
        <v>87</v>
      </c>
    </row>
    <row r="2" spans="1:5" x14ac:dyDescent="0.25">
      <c r="A2" t="s">
        <v>10</v>
      </c>
      <c r="B2" t="s">
        <v>60</v>
      </c>
      <c r="C2" t="s">
        <v>61</v>
      </c>
      <c r="D2" t="s">
        <v>62</v>
      </c>
      <c r="E2" t="s">
        <v>16</v>
      </c>
    </row>
    <row r="3" spans="1:5" x14ac:dyDescent="0.25">
      <c r="A3" t="s">
        <v>66</v>
      </c>
      <c r="B3">
        <v>232</v>
      </c>
      <c r="C3">
        <v>102</v>
      </c>
      <c r="D3">
        <v>94</v>
      </c>
      <c r="E3">
        <v>428</v>
      </c>
    </row>
    <row r="4" spans="1:5" x14ac:dyDescent="0.25">
      <c r="A4" t="s">
        <v>67</v>
      </c>
      <c r="B4">
        <v>0</v>
      </c>
      <c r="C4">
        <v>37</v>
      </c>
      <c r="D4">
        <v>21</v>
      </c>
      <c r="E4">
        <v>58</v>
      </c>
    </row>
    <row r="5" spans="1:5" x14ac:dyDescent="0.25">
      <c r="A5" t="s">
        <v>68</v>
      </c>
      <c r="B5">
        <v>71</v>
      </c>
      <c r="C5">
        <v>0</v>
      </c>
      <c r="D5">
        <v>0</v>
      </c>
      <c r="E5">
        <v>71</v>
      </c>
    </row>
    <row r="6" spans="1:5" x14ac:dyDescent="0.25">
      <c r="A6" t="s">
        <v>69</v>
      </c>
      <c r="B6">
        <v>91</v>
      </c>
      <c r="C6">
        <v>65</v>
      </c>
      <c r="D6">
        <v>73</v>
      </c>
      <c r="E6">
        <v>229</v>
      </c>
    </row>
    <row r="7" spans="1:5" x14ac:dyDescent="0.25">
      <c r="A7" t="s">
        <v>70</v>
      </c>
      <c r="B7">
        <v>0</v>
      </c>
      <c r="C7">
        <v>0</v>
      </c>
      <c r="D7">
        <v>0</v>
      </c>
      <c r="E7">
        <v>0</v>
      </c>
    </row>
    <row r="8" spans="1:5" x14ac:dyDescent="0.25">
      <c r="A8" t="s">
        <v>71</v>
      </c>
      <c r="B8">
        <v>35</v>
      </c>
      <c r="C8">
        <v>0</v>
      </c>
      <c r="D8">
        <v>0</v>
      </c>
      <c r="E8">
        <v>35</v>
      </c>
    </row>
    <row r="9" spans="1:5" x14ac:dyDescent="0.25">
      <c r="A9" t="s">
        <v>72</v>
      </c>
      <c r="B9">
        <v>35</v>
      </c>
      <c r="C9">
        <v>0</v>
      </c>
      <c r="D9">
        <v>0</v>
      </c>
      <c r="E9">
        <v>35</v>
      </c>
    </row>
    <row r="10" spans="1:5" x14ac:dyDescent="0.25">
      <c r="A10" t="s">
        <v>80</v>
      </c>
      <c r="B10">
        <v>0</v>
      </c>
      <c r="C10">
        <v>0</v>
      </c>
      <c r="D10">
        <v>0</v>
      </c>
      <c r="E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3"/>
  <dimension ref="A1:B33"/>
  <sheetViews>
    <sheetView workbookViewId="0"/>
  </sheetViews>
  <sheetFormatPr baseColWidth="10" defaultColWidth="11.5703125" defaultRowHeight="15" x14ac:dyDescent="0.25"/>
  <cols>
    <col min="1" max="1" width="24.28515625" bestFit="1" customWidth="1"/>
    <col min="2" max="2" width="19.140625" bestFit="1" customWidth="1"/>
  </cols>
  <sheetData>
    <row r="1" spans="1:2" x14ac:dyDescent="0.25">
      <c r="A1" t="s">
        <v>15</v>
      </c>
      <c r="B1" t="s">
        <v>14</v>
      </c>
    </row>
    <row r="2" spans="1:2" x14ac:dyDescent="0.25">
      <c r="A2" s="10" t="s">
        <v>76</v>
      </c>
      <c r="B2" s="11" t="s">
        <v>17</v>
      </c>
    </row>
    <row r="3" spans="1:2" x14ac:dyDescent="0.25">
      <c r="A3" s="10" t="s">
        <v>77</v>
      </c>
      <c r="B3" s="11" t="s">
        <v>17</v>
      </c>
    </row>
    <row r="4" spans="1:2" x14ac:dyDescent="0.25">
      <c r="A4" s="10" t="s">
        <v>18</v>
      </c>
      <c r="B4" s="11" t="s">
        <v>21</v>
      </c>
    </row>
    <row r="5" spans="1:2" x14ac:dyDescent="0.25">
      <c r="A5" s="10" t="s">
        <v>44</v>
      </c>
      <c r="B5" s="11" t="s">
        <v>21</v>
      </c>
    </row>
    <row r="6" spans="1:2" x14ac:dyDescent="0.25">
      <c r="A6" s="10" t="s">
        <v>39</v>
      </c>
      <c r="B6" s="11" t="s">
        <v>21</v>
      </c>
    </row>
    <row r="7" spans="1:2" x14ac:dyDescent="0.25">
      <c r="A7" s="10" t="s">
        <v>19</v>
      </c>
      <c r="B7" s="11" t="s">
        <v>21</v>
      </c>
    </row>
    <row r="8" spans="1:2" x14ac:dyDescent="0.25">
      <c r="A8" s="10" t="s">
        <v>40</v>
      </c>
      <c r="B8" s="11" t="s">
        <v>21</v>
      </c>
    </row>
    <row r="9" spans="1:2" x14ac:dyDescent="0.25">
      <c r="A9" s="10" t="s">
        <v>20</v>
      </c>
      <c r="B9" s="11" t="s">
        <v>21</v>
      </c>
    </row>
    <row r="10" spans="1:2" x14ac:dyDescent="0.25">
      <c r="A10" s="10" t="s">
        <v>41</v>
      </c>
      <c r="B10" s="11" t="s">
        <v>21</v>
      </c>
    </row>
    <row r="11" spans="1:2" x14ac:dyDescent="0.25">
      <c r="A11" s="10" t="s">
        <v>42</v>
      </c>
      <c r="B11" s="11" t="s">
        <v>21</v>
      </c>
    </row>
    <row r="12" spans="1:2" x14ac:dyDescent="0.25">
      <c r="A12" s="10" t="s">
        <v>43</v>
      </c>
      <c r="B12" s="11" t="s">
        <v>21</v>
      </c>
    </row>
    <row r="13" spans="1:2" x14ac:dyDescent="0.25">
      <c r="A13" s="10" t="s">
        <v>22</v>
      </c>
      <c r="B13" s="11" t="s">
        <v>29</v>
      </c>
    </row>
    <row r="14" spans="1:2" x14ac:dyDescent="0.25">
      <c r="A14" s="10" t="s">
        <v>23</v>
      </c>
      <c r="B14" s="11" t="s">
        <v>29</v>
      </c>
    </row>
    <row r="15" spans="1:2" x14ac:dyDescent="0.25">
      <c r="A15" s="10" t="s">
        <v>45</v>
      </c>
      <c r="B15" s="11" t="s">
        <v>29</v>
      </c>
    </row>
    <row r="16" spans="1:2" x14ac:dyDescent="0.25">
      <c r="A16" s="10" t="s">
        <v>46</v>
      </c>
      <c r="B16" s="11" t="s">
        <v>29</v>
      </c>
    </row>
    <row r="17" spans="1:2" x14ac:dyDescent="0.25">
      <c r="A17" s="10" t="s">
        <v>24</v>
      </c>
      <c r="B17" s="11" t="s">
        <v>29</v>
      </c>
    </row>
    <row r="18" spans="1:2" x14ac:dyDescent="0.25">
      <c r="A18" s="10" t="s">
        <v>25</v>
      </c>
      <c r="B18" s="11" t="s">
        <v>29</v>
      </c>
    </row>
    <row r="19" spans="1:2" x14ac:dyDescent="0.25">
      <c r="A19" s="10" t="s">
        <v>26</v>
      </c>
      <c r="B19" s="11" t="s">
        <v>29</v>
      </c>
    </row>
    <row r="20" spans="1:2" x14ac:dyDescent="0.25">
      <c r="A20" s="10" t="s">
        <v>47</v>
      </c>
      <c r="B20" s="11" t="s">
        <v>29</v>
      </c>
    </row>
    <row r="21" spans="1:2" x14ac:dyDescent="0.25">
      <c r="A21" s="10" t="s">
        <v>27</v>
      </c>
      <c r="B21" s="11" t="s">
        <v>29</v>
      </c>
    </row>
    <row r="22" spans="1:2" x14ac:dyDescent="0.25">
      <c r="A22" s="10" t="s">
        <v>28</v>
      </c>
      <c r="B22" s="11" t="s">
        <v>29</v>
      </c>
    </row>
    <row r="23" spans="1:2" x14ac:dyDescent="0.25">
      <c r="A23" s="10" t="s">
        <v>30</v>
      </c>
      <c r="B23" s="11" t="s">
        <v>36</v>
      </c>
    </row>
    <row r="24" spans="1:2" x14ac:dyDescent="0.25">
      <c r="A24" s="10" t="s">
        <v>31</v>
      </c>
      <c r="B24" s="11" t="s">
        <v>36</v>
      </c>
    </row>
    <row r="25" spans="1:2" x14ac:dyDescent="0.25">
      <c r="A25" s="10" t="s">
        <v>32</v>
      </c>
      <c r="B25" s="11" t="s">
        <v>36</v>
      </c>
    </row>
    <row r="26" spans="1:2" x14ac:dyDescent="0.25">
      <c r="A26" s="10" t="s">
        <v>33</v>
      </c>
      <c r="B26" s="11" t="s">
        <v>36</v>
      </c>
    </row>
    <row r="27" spans="1:2" x14ac:dyDescent="0.25">
      <c r="A27" s="10" t="s">
        <v>34</v>
      </c>
      <c r="B27" s="11" t="s">
        <v>36</v>
      </c>
    </row>
    <row r="28" spans="1:2" x14ac:dyDescent="0.25">
      <c r="A28" s="10" t="s">
        <v>35</v>
      </c>
      <c r="B28" s="11" t="s">
        <v>36</v>
      </c>
    </row>
    <row r="29" spans="1:2" x14ac:dyDescent="0.25">
      <c r="A29" s="10" t="s">
        <v>37</v>
      </c>
      <c r="B29" s="11" t="s">
        <v>21</v>
      </c>
    </row>
    <row r="30" spans="1:2" x14ac:dyDescent="0.25">
      <c r="A30" s="10" t="s">
        <v>79</v>
      </c>
      <c r="B30" s="11" t="s">
        <v>21</v>
      </c>
    </row>
    <row r="31" spans="1:2" x14ac:dyDescent="0.25">
      <c r="A31" s="10" t="s">
        <v>48</v>
      </c>
      <c r="B31" s="11" t="s">
        <v>21</v>
      </c>
    </row>
    <row r="32" spans="1:2" x14ac:dyDescent="0.25">
      <c r="A32" s="10" t="s">
        <v>38</v>
      </c>
      <c r="B32" s="11" t="s">
        <v>21</v>
      </c>
    </row>
    <row r="33" spans="1:2" x14ac:dyDescent="0.25">
      <c r="A33" s="13" t="s">
        <v>78</v>
      </c>
      <c r="B33" s="16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Servicios Generales</vt:lpstr>
      <vt:lpstr>Data C. Canales</vt:lpstr>
      <vt:lpstr>Data C. Beneficiarios Canales</vt:lpstr>
      <vt:lpstr>Data C. Tabla Bodegas</vt:lpstr>
      <vt:lpstr>Data C. Tabla Mercados</vt:lpstr>
      <vt:lpstr>Data C.Productores beneficiados</vt:lpstr>
      <vt:lpstr>Data C. Talleres</vt:lpstr>
      <vt:lpstr>Data C. Beneficiarios Talleres</vt:lpstr>
      <vt:lpstr>Provincias RD</vt:lpstr>
      <vt:lpstr>Trimestres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Eimy Gomez</cp:lastModifiedBy>
  <dcterms:created xsi:type="dcterms:W3CDTF">2021-03-24T18:34:32Z</dcterms:created>
  <dcterms:modified xsi:type="dcterms:W3CDTF">2021-12-14T00:06:41Z</dcterms:modified>
</cp:coreProperties>
</file>