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CAROLINA MENDEZ\OLAI 2025\DICIEMBRE 2025\estados modificados definitivos\"/>
    </mc:Choice>
  </mc:AlternateContent>
  <xr:revisionPtr revIDLastSave="0" documentId="8_{ADFFA76C-4B8A-49C4-B699-4685899ACB7A}" xr6:coauthVersionLast="47" xr6:coauthVersionMax="47" xr10:uidLastSave="{00000000-0000-0000-0000-000000000000}"/>
  <bookViews>
    <workbookView xWindow="-120" yWindow="-120" windowWidth="24240" windowHeight="13140" xr2:uid="{A03E7113-4042-4FE6-9E45-234359662908}"/>
  </bookViews>
  <sheets>
    <sheet name="BG (2)" sheetId="1" r:id="rId1"/>
  </sheets>
  <externalReferences>
    <externalReference r:id="rId2"/>
  </externalReferences>
  <definedNames>
    <definedName name="ACwvu.IMPUESTO1992." localSheetId="0" hidden="1">'BG (2)'!$A$1</definedName>
    <definedName name="_xlnm.Print_Area" localSheetId="0">'BG (2)'!$A$1:$D$69</definedName>
    <definedName name="Swvu.IMPUESTO1992." localSheetId="0" hidden="1">'BG (2)'!$A$1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6" i="1" s="1"/>
  <c r="D52" i="1"/>
  <c r="C52" i="1"/>
  <c r="D51" i="1"/>
  <c r="C51" i="1"/>
  <c r="D50" i="1"/>
  <c r="D54" i="1" s="1"/>
  <c r="C50" i="1"/>
  <c r="D43" i="1"/>
  <c r="C43" i="1"/>
  <c r="D42" i="1"/>
  <c r="C42" i="1"/>
  <c r="D41" i="1"/>
  <c r="C41" i="1"/>
  <c r="D40" i="1"/>
  <c r="D45" i="1" s="1"/>
  <c r="D47" i="1" s="1"/>
  <c r="C40" i="1"/>
  <c r="C45" i="1" s="1"/>
  <c r="C47" i="1" s="1"/>
  <c r="D31" i="1"/>
  <c r="C31" i="1"/>
  <c r="D30" i="1"/>
  <c r="D33" i="1" s="1"/>
  <c r="C30" i="1"/>
  <c r="C33" i="1" s="1"/>
  <c r="D29" i="1"/>
  <c r="C29" i="1"/>
  <c r="D23" i="1"/>
  <c r="C23" i="1"/>
  <c r="D22" i="1"/>
  <c r="C22" i="1"/>
  <c r="C25" i="1" s="1"/>
  <c r="C35" i="1" s="1"/>
  <c r="D21" i="1"/>
  <c r="C21" i="1"/>
  <c r="F20" i="1"/>
  <c r="D20" i="1"/>
  <c r="D25" i="1" s="1"/>
  <c r="C20" i="1"/>
  <c r="D35" i="1" l="1"/>
  <c r="D56" i="1"/>
</calcChain>
</file>

<file path=xl/sharedStrings.xml><?xml version="1.0" encoding="utf-8"?>
<sst xmlns="http://schemas.openxmlformats.org/spreadsheetml/2006/main" count="51" uniqueCount="51">
  <si>
    <t>BALANCE GENERAL</t>
  </si>
  <si>
    <t>Al 31 de diciembre de 2025-2024</t>
  </si>
  <si>
    <t>(Valores en RD$)</t>
  </si>
  <si>
    <t>2025</t>
  </si>
  <si>
    <t>2024</t>
  </si>
  <si>
    <t>Activos</t>
  </si>
  <si>
    <t>Activos Corrientes:</t>
  </si>
  <si>
    <t>Efectivo y Equivalente de Efectivo</t>
  </si>
  <si>
    <t>Nota No. 06</t>
  </si>
  <si>
    <t>Cuentas por Cobrar a Corto Plazo</t>
  </si>
  <si>
    <t>Nota No. 07</t>
  </si>
  <si>
    <t>Inventarios</t>
  </si>
  <si>
    <t>Nota No. 08</t>
  </si>
  <si>
    <t>Pagos Anticipados</t>
  </si>
  <si>
    <t>Nota No. 09</t>
  </si>
  <si>
    <t>Total Activos  Corrientes</t>
  </si>
  <si>
    <t>Activos No Corrientes:</t>
  </si>
  <si>
    <t>Cuentas por Cobrar a Largo Plazo</t>
  </si>
  <si>
    <t>Nota No. 10</t>
  </si>
  <si>
    <t>Propiedad, Planta y Equipos Neto</t>
  </si>
  <si>
    <t>Nota No. 11</t>
  </si>
  <si>
    <t>Otros Activos No Financieros</t>
  </si>
  <si>
    <t>Nota No. 12</t>
  </si>
  <si>
    <t>Total Activos No Corrientes</t>
  </si>
  <si>
    <t>Total Activos</t>
  </si>
  <si>
    <t>Pasivos</t>
  </si>
  <si>
    <t>Pasivos Corrientes:</t>
  </si>
  <si>
    <t>Sobregiro Bancario</t>
  </si>
  <si>
    <t>Nota No. 13A</t>
  </si>
  <si>
    <t>Cuentas por Pagar  a Corto Plazo</t>
  </si>
  <si>
    <t>Nota No. 13</t>
  </si>
  <si>
    <t>Retenciones y  Acumulaciones por Pagar</t>
  </si>
  <si>
    <t>Nota No. 14</t>
  </si>
  <si>
    <t>Otros Pasivos Corrientes</t>
  </si>
  <si>
    <t>Nota No. 15</t>
  </si>
  <si>
    <t>Total Pasivos Corrientes</t>
  </si>
  <si>
    <t>Total Pasivos</t>
  </si>
  <si>
    <t>Activos Netos / Patrimonio</t>
  </si>
  <si>
    <t>Capital</t>
  </si>
  <si>
    <t>Resultados Acumulados</t>
  </si>
  <si>
    <t>Resultados Positivos (Ahorros) / Negativos (Desahorros)</t>
  </si>
  <si>
    <t>Total Activos Netos / Patrimonio</t>
  </si>
  <si>
    <t>Nota No. 16</t>
  </si>
  <si>
    <t>Total Pasivos Más Activos Netos/Patrimonio</t>
  </si>
  <si>
    <t>Las notas a los Estados Financieros forman parte integral de los mismos</t>
  </si>
  <si>
    <t>Ing.David Herrera Diaz</t>
  </si>
  <si>
    <t>Director Ejecutivo</t>
  </si>
  <si>
    <t>Lic. Hector Nicolas Marte Deschapms</t>
  </si>
  <si>
    <t>Licda. Carolina Irene Mendez Heredia</t>
  </si>
  <si>
    <t>Director Administrativo y Financiero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</si>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</sst>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,##0.00;\ #,##0.00"/>
    <numFmt numFmtId="165" formatCode="_-* #,##0.00_-;\-* #,##0.00_-;_-* &quot;-&quot;??_-;_-@_-"/>
    <numFmt numFmtId="166" formatCode="#,##0.0000000000"/>
  </numFmts>
  <fonts count="24">
    <font>
      <sz val="10"/>
      <name val="Arrus BT"/>
    </font>
    <font>
      <sz val="10"/>
      <name val="Arial"/>
      <family val="2"/>
    </font>
    <font>
      <sz val="10"/>
      <name val="Arrus BT"/>
    </font>
    <font>
      <b/>
      <sz val="16"/>
      <name val="Arrus BT"/>
    </font>
    <font>
      <b/>
      <sz val="14"/>
      <name val="Arrus BT"/>
    </font>
    <font>
      <b/>
      <sz val="11"/>
      <name val="Arrus BT"/>
    </font>
    <font>
      <b/>
      <sz val="12"/>
      <name val="Arrus BT"/>
    </font>
    <font>
      <b/>
      <sz val="12"/>
      <name val="Arrus BT"/>
      <family val="1"/>
    </font>
    <font>
      <sz val="8"/>
      <name val="Arrus BT"/>
      <family val="1"/>
    </font>
    <font>
      <sz val="8"/>
      <name val="Arial"/>
      <family val="2"/>
    </font>
    <font>
      <b/>
      <sz val="12.5"/>
      <name val="Arrus BT"/>
    </font>
    <font>
      <sz val="12"/>
      <name val="Arrus BT"/>
      <family val="1"/>
    </font>
    <font>
      <b/>
      <sz val="10"/>
      <name val="Arrus BT"/>
      <family val="1"/>
    </font>
    <font>
      <b/>
      <sz val="10"/>
      <name val="Arrus BT"/>
    </font>
    <font>
      <sz val="12"/>
      <name val="Arrus BT"/>
    </font>
    <font>
      <b/>
      <sz val="8"/>
      <name val="Arrus BT"/>
    </font>
    <font>
      <b/>
      <sz val="8"/>
      <name val="Arrus BT"/>
      <family val="1"/>
    </font>
    <font>
      <b/>
      <sz val="13"/>
      <name val="Arrus BT"/>
      <family val="1"/>
    </font>
    <font>
      <b/>
      <u/>
      <sz val="12"/>
      <name val="Arrus BT"/>
      <family val="1"/>
    </font>
    <font>
      <b/>
      <sz val="13"/>
      <name val="Arrus BT"/>
    </font>
    <font>
      <b/>
      <sz val="14"/>
      <name val="Arrus BT"/>
      <family val="1"/>
    </font>
    <font>
      <sz val="10"/>
      <name val="Arrus BT"/>
      <family val="1"/>
    </font>
    <font>
      <b/>
      <u/>
      <sz val="11"/>
      <name val="Arrus BT"/>
      <family val="1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1" fillId="0" borderId="0" xfId="2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39" fontId="0" fillId="2" borderId="0" xfId="0" applyNumberFormat="1" applyFill="1"/>
    <xf numFmtId="0" fontId="1" fillId="2" borderId="0" xfId="2" applyFill="1"/>
    <xf numFmtId="49" fontId="6" fillId="2" borderId="1" xfId="0" applyNumberFormat="1" applyFont="1" applyFill="1" applyBorder="1" applyAlignment="1">
      <alignment horizontal="center"/>
    </xf>
    <xf numFmtId="0" fontId="4" fillId="2" borderId="0" xfId="2" applyFont="1" applyFill="1" applyAlignment="1">
      <alignment horizontal="left"/>
    </xf>
    <xf numFmtId="0" fontId="7" fillId="2" borderId="0" xfId="2" applyFont="1" applyFill="1" applyAlignment="1">
      <alignment horizontal="centerContinuous"/>
    </xf>
    <xf numFmtId="39" fontId="7" fillId="2" borderId="0" xfId="2" applyNumberFormat="1" applyFont="1" applyFill="1" applyAlignment="1">
      <alignment horizontal="centerContinuous"/>
    </xf>
    <xf numFmtId="0" fontId="8" fillId="2" borderId="0" xfId="2" applyFont="1" applyFill="1"/>
    <xf numFmtId="39" fontId="8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10" fillId="2" borderId="0" xfId="2" applyFont="1" applyFill="1" applyAlignment="1">
      <alignment horizontal="left"/>
    </xf>
    <xf numFmtId="0" fontId="11" fillId="2" borderId="0" xfId="2" applyFont="1" applyFill="1"/>
    <xf numFmtId="39" fontId="11" fillId="2" borderId="0" xfId="2" applyNumberFormat="1" applyFont="1" applyFill="1"/>
    <xf numFmtId="0" fontId="11" fillId="2" borderId="0" xfId="2" applyFont="1" applyFill="1" applyAlignment="1">
      <alignment horizontal="left" indent="3"/>
    </xf>
    <xf numFmtId="164" fontId="2" fillId="2" borderId="0" xfId="2" quotePrefix="1" applyNumberFormat="1" applyFont="1" applyFill="1" applyAlignment="1">
      <alignment horizontal="center"/>
    </xf>
    <xf numFmtId="39" fontId="1" fillId="0" borderId="0" xfId="2" applyNumberFormat="1"/>
    <xf numFmtId="165" fontId="1" fillId="0" borderId="0" xfId="1" applyFont="1"/>
    <xf numFmtId="0" fontId="11" fillId="2" borderId="0" xfId="2" quotePrefix="1" applyFont="1" applyFill="1" applyAlignment="1">
      <alignment horizontal="left" indent="3"/>
    </xf>
    <xf numFmtId="39" fontId="11" fillId="2" borderId="2" xfId="2" applyNumberFormat="1" applyFont="1" applyFill="1" applyBorder="1"/>
    <xf numFmtId="164" fontId="12" fillId="2" borderId="0" xfId="2" quotePrefix="1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164" fontId="13" fillId="2" borderId="0" xfId="2" applyNumberFormat="1" applyFont="1" applyFill="1" applyAlignment="1">
      <alignment horizontal="center"/>
    </xf>
    <xf numFmtId="39" fontId="6" fillId="2" borderId="0" xfId="2" applyNumberFormat="1" applyFont="1" applyFill="1"/>
    <xf numFmtId="0" fontId="11" fillId="2" borderId="0" xfId="2" quotePrefix="1" applyFont="1" applyFill="1" applyAlignment="1">
      <alignment horizontal="left"/>
    </xf>
    <xf numFmtId="164" fontId="12" fillId="2" borderId="0" xfId="2" applyNumberFormat="1" applyFont="1" applyFill="1" applyAlignment="1">
      <alignment horizontal="center"/>
    </xf>
    <xf numFmtId="39" fontId="1" fillId="2" borderId="0" xfId="2" applyNumberFormat="1" applyFill="1"/>
    <xf numFmtId="164" fontId="13" fillId="2" borderId="0" xfId="2" applyNumberFormat="1" applyFont="1" applyFill="1" applyAlignment="1">
      <alignment horizontal="left"/>
    </xf>
    <xf numFmtId="0" fontId="14" fillId="2" borderId="0" xfId="2" applyFont="1" applyFill="1"/>
    <xf numFmtId="0" fontId="15" fillId="2" borderId="0" xfId="2" applyFont="1" applyFill="1" applyAlignment="1">
      <alignment horizontal="left"/>
    </xf>
    <xf numFmtId="164" fontId="16" fillId="2" borderId="0" xfId="2" applyNumberFormat="1" applyFont="1" applyFill="1" applyAlignment="1">
      <alignment horizontal="center"/>
    </xf>
    <xf numFmtId="165" fontId="9" fillId="0" borderId="0" xfId="1" applyFont="1"/>
    <xf numFmtId="39" fontId="6" fillId="2" borderId="2" xfId="2" applyNumberFormat="1" applyFont="1" applyFill="1" applyBorder="1"/>
    <xf numFmtId="164" fontId="8" fillId="2" borderId="0" xfId="2" applyNumberFormat="1" applyFont="1" applyFill="1" applyAlignment="1">
      <alignment horizontal="centerContinuous"/>
    </xf>
    <xf numFmtId="0" fontId="6" fillId="2" borderId="0" xfId="2" applyFont="1" applyFill="1" applyAlignment="1">
      <alignment horizontal="left"/>
    </xf>
    <xf numFmtId="164" fontId="7" fillId="2" borderId="0" xfId="2" applyNumberFormat="1" applyFont="1" applyFill="1" applyAlignment="1">
      <alignment horizontal="centerContinuous"/>
    </xf>
    <xf numFmtId="39" fontId="17" fillId="2" borderId="3" xfId="2" applyNumberFormat="1" applyFont="1" applyFill="1" applyBorder="1"/>
    <xf numFmtId="0" fontId="7" fillId="2" borderId="0" xfId="2" applyFont="1" applyFill="1"/>
    <xf numFmtId="39" fontId="7" fillId="2" borderId="0" xfId="2" applyNumberFormat="1" applyFont="1" applyFill="1"/>
    <xf numFmtId="166" fontId="1" fillId="2" borderId="0" xfId="2" applyNumberFormat="1" applyFill="1"/>
    <xf numFmtId="164" fontId="18" fillId="2" borderId="0" xfId="2" applyNumberFormat="1" applyFont="1" applyFill="1" applyAlignment="1">
      <alignment horizontal="centerContinuous"/>
    </xf>
    <xf numFmtId="39" fontId="18" fillId="2" borderId="0" xfId="2" applyNumberFormat="1" applyFont="1" applyFill="1" applyAlignment="1">
      <alignment horizontal="centerContinuous"/>
    </xf>
    <xf numFmtId="0" fontId="18" fillId="2" borderId="0" xfId="2" applyFont="1" applyFill="1" applyAlignment="1">
      <alignment horizontal="centerContinuous"/>
    </xf>
    <xf numFmtId="4" fontId="1" fillId="0" borderId="0" xfId="2" applyNumberFormat="1"/>
    <xf numFmtId="164" fontId="11" fillId="2" borderId="0" xfId="2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/>
    </xf>
    <xf numFmtId="39" fontId="7" fillId="2" borderId="2" xfId="2" applyNumberFormat="1" applyFont="1" applyFill="1" applyBorder="1"/>
    <xf numFmtId="0" fontId="19" fillId="2" borderId="0" xfId="2" applyFont="1" applyFill="1"/>
    <xf numFmtId="164" fontId="19" fillId="2" borderId="0" xfId="2" applyNumberFormat="1" applyFont="1" applyFill="1" applyAlignment="1">
      <alignment horizontal="left"/>
    </xf>
    <xf numFmtId="39" fontId="19" fillId="2" borderId="0" xfId="2" applyNumberFormat="1" applyFont="1" applyFill="1"/>
    <xf numFmtId="0" fontId="20" fillId="2" borderId="0" xfId="2" applyFont="1" applyFill="1" applyAlignment="1">
      <alignment horizontal="left"/>
    </xf>
    <xf numFmtId="164" fontId="12" fillId="2" borderId="0" xfId="2" applyNumberFormat="1" applyFont="1" applyFill="1" applyAlignment="1">
      <alignment horizontal="left"/>
    </xf>
    <xf numFmtId="165" fontId="1" fillId="2" borderId="0" xfId="1" applyFont="1" applyFill="1"/>
    <xf numFmtId="0" fontId="11" fillId="2" borderId="0" xfId="2" applyFont="1" applyFill="1" applyAlignment="1">
      <alignment horizontal="centerContinuous"/>
    </xf>
    <xf numFmtId="165" fontId="1" fillId="2" borderId="2" xfId="1" applyFont="1" applyFill="1" applyBorder="1"/>
    <xf numFmtId="165" fontId="1" fillId="0" borderId="0" xfId="2" applyNumberFormat="1"/>
    <xf numFmtId="39" fontId="19" fillId="2" borderId="2" xfId="2" applyNumberFormat="1" applyFont="1" applyFill="1" applyBorder="1"/>
    <xf numFmtId="39" fontId="19" fillId="2" borderId="3" xfId="2" applyNumberFormat="1" applyFont="1" applyFill="1" applyBorder="1"/>
    <xf numFmtId="0" fontId="21" fillId="2" borderId="0" xfId="2" applyFont="1" applyFill="1"/>
    <xf numFmtId="0" fontId="22" fillId="2" borderId="0" xfId="2" applyFont="1" applyFill="1" applyAlignment="1">
      <alignment horizontal="center"/>
    </xf>
    <xf numFmtId="0" fontId="22" fillId="2" borderId="0" xfId="2" applyFont="1" applyFill="1"/>
    <xf numFmtId="0" fontId="22" fillId="2" borderId="0" xfId="2" applyFont="1" applyFill="1" applyAlignment="1">
      <alignment horizontal="center"/>
    </xf>
    <xf numFmtId="0" fontId="23" fillId="2" borderId="0" xfId="2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_Hoja1 (2)" xfId="2" xr:uid="{A13CA1F2-2260-47B9-AB60-E058EACAF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1371600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0DBC4-6CF0-43F2-92D7-7C4792CC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437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endez\Desktop\ENVIOS%20DIGECOG\ESTADOS%20MODIFICADOS\ESTADOS%202025%20DIRECCION%20GENERAL%20DE%20CONTABILIDAD%20finalizado.xls" TargetMode="External"/><Relationship Id="rId1" Type="http://schemas.openxmlformats.org/officeDocument/2006/relationships/externalLinkPath" Target="/Users/cmendez/Desktop/ENVIOS%20DIGECOG/ESTADOS%20MODIFICADOS/ESTADOS%202025%20DIRECCION%20GENERAL%20DE%20CONTABILIDAD%20fin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ERF"/>
      <sheetName val="EFE"/>
      <sheetName val="ECPN"/>
      <sheetName val="NBG"/>
      <sheetName val=" Nota, 11"/>
      <sheetName val="NER"/>
      <sheetName val="ABG"/>
      <sheetName val="BG (2)"/>
    </sheetNames>
    <sheetDataSet>
      <sheetData sheetId="0"/>
      <sheetData sheetId="1"/>
      <sheetData sheetId="2"/>
      <sheetData sheetId="3"/>
      <sheetData sheetId="4">
        <row r="47">
          <cell r="B47">
            <v>604815988.85800004</v>
          </cell>
          <cell r="C47">
            <v>36205639.269999996</v>
          </cell>
        </row>
        <row r="68">
          <cell r="B68">
            <v>115952949.95</v>
          </cell>
          <cell r="C68">
            <v>443909499.5</v>
          </cell>
        </row>
        <row r="78">
          <cell r="B78">
            <v>11566473</v>
          </cell>
          <cell r="C78">
            <v>67345501.900000006</v>
          </cell>
        </row>
        <row r="87">
          <cell r="B87">
            <v>738805.11</v>
          </cell>
          <cell r="C87">
            <v>518625.06</v>
          </cell>
        </row>
        <row r="98">
          <cell r="B98">
            <v>20071014.059999999</v>
          </cell>
          <cell r="C98">
            <v>20071014.059999999</v>
          </cell>
        </row>
        <row r="109">
          <cell r="B109">
            <v>382322.04</v>
          </cell>
          <cell r="C109">
            <v>364322.04</v>
          </cell>
        </row>
        <row r="115">
          <cell r="B115">
            <v>0</v>
          </cell>
          <cell r="C115">
            <v>5828524.71</v>
          </cell>
        </row>
        <row r="125">
          <cell r="B125">
            <v>698379881.44999981</v>
          </cell>
          <cell r="C125">
            <v>791751434.54999995</v>
          </cell>
        </row>
        <row r="146">
          <cell r="B146">
            <v>479323428.62</v>
          </cell>
          <cell r="C146">
            <v>524159703.35000008</v>
          </cell>
        </row>
        <row r="154">
          <cell r="B154">
            <v>358137264.38999999</v>
          </cell>
          <cell r="C154">
            <v>358137264.38999999</v>
          </cell>
        </row>
        <row r="159">
          <cell r="B159">
            <v>25000000</v>
          </cell>
          <cell r="C159">
            <v>25000000</v>
          </cell>
        </row>
        <row r="160">
          <cell r="B160">
            <v>-782289236.38</v>
          </cell>
          <cell r="C160">
            <v>-602489442.46000004</v>
          </cell>
        </row>
        <row r="164">
          <cell r="B164">
            <v>-675336783.46000004</v>
          </cell>
          <cell r="C164">
            <v>-290145244.63</v>
          </cell>
        </row>
        <row r="165">
          <cell r="B165">
            <v>987955577.93999982</v>
          </cell>
          <cell r="C165">
            <v>110345450.70999999</v>
          </cell>
        </row>
      </sheetData>
      <sheetData sheetId="5">
        <row r="28">
          <cell r="I28">
            <v>354173088.79000002</v>
          </cell>
        </row>
        <row r="42">
          <cell r="I42">
            <v>337642579.5399999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6212-94F9-40D5-947F-BD1157CD592B}">
  <dimension ref="A1:I72"/>
  <sheetViews>
    <sheetView showGridLines="0" tabSelected="1" zoomScale="85" zoomScaleNormal="85" workbookViewId="0">
      <selection activeCell="G20" sqref="G20"/>
    </sheetView>
  </sheetViews>
  <sheetFormatPr baseColWidth="10" defaultColWidth="12" defaultRowHeight="12.75"/>
  <cols>
    <col min="1" max="1" width="46" style="1" customWidth="1"/>
    <col min="2" max="2" width="11.7109375" style="1" customWidth="1"/>
    <col min="3" max="3" width="22.85546875" style="21" bestFit="1" customWidth="1"/>
    <col min="4" max="4" width="22.85546875" style="1" bestFit="1" customWidth="1"/>
    <col min="5" max="5" width="12" style="1"/>
    <col min="6" max="6" width="20" style="1" customWidth="1"/>
    <col min="7" max="8" width="17" style="1" bestFit="1" customWidth="1"/>
    <col min="9" max="9" width="14.28515625" style="1" bestFit="1" customWidth="1"/>
    <col min="10" max="256" width="12" style="1"/>
    <col min="257" max="257" width="46" style="1" customWidth="1"/>
    <col min="258" max="258" width="11.7109375" style="1" customWidth="1"/>
    <col min="259" max="260" width="22.85546875" style="1" bestFit="1" customWidth="1"/>
    <col min="261" max="261" width="12" style="1"/>
    <col min="262" max="262" width="20" style="1" customWidth="1"/>
    <col min="263" max="264" width="17" style="1" bestFit="1" customWidth="1"/>
    <col min="265" max="265" width="14.28515625" style="1" bestFit="1" customWidth="1"/>
    <col min="266" max="512" width="12" style="1"/>
    <col min="513" max="513" width="46" style="1" customWidth="1"/>
    <col min="514" max="514" width="11.7109375" style="1" customWidth="1"/>
    <col min="515" max="516" width="22.85546875" style="1" bestFit="1" customWidth="1"/>
    <col min="517" max="517" width="12" style="1"/>
    <col min="518" max="518" width="20" style="1" customWidth="1"/>
    <col min="519" max="520" width="17" style="1" bestFit="1" customWidth="1"/>
    <col min="521" max="521" width="14.28515625" style="1" bestFit="1" customWidth="1"/>
    <col min="522" max="768" width="12" style="1"/>
    <col min="769" max="769" width="46" style="1" customWidth="1"/>
    <col min="770" max="770" width="11.7109375" style="1" customWidth="1"/>
    <col min="771" max="772" width="22.85546875" style="1" bestFit="1" customWidth="1"/>
    <col min="773" max="773" width="12" style="1"/>
    <col min="774" max="774" width="20" style="1" customWidth="1"/>
    <col min="775" max="776" width="17" style="1" bestFit="1" customWidth="1"/>
    <col min="777" max="777" width="14.28515625" style="1" bestFit="1" customWidth="1"/>
    <col min="778" max="1024" width="12" style="1"/>
    <col min="1025" max="1025" width="46" style="1" customWidth="1"/>
    <col min="1026" max="1026" width="11.7109375" style="1" customWidth="1"/>
    <col min="1027" max="1028" width="22.85546875" style="1" bestFit="1" customWidth="1"/>
    <col min="1029" max="1029" width="12" style="1"/>
    <col min="1030" max="1030" width="20" style="1" customWidth="1"/>
    <col min="1031" max="1032" width="17" style="1" bestFit="1" customWidth="1"/>
    <col min="1033" max="1033" width="14.28515625" style="1" bestFit="1" customWidth="1"/>
    <col min="1034" max="1280" width="12" style="1"/>
    <col min="1281" max="1281" width="46" style="1" customWidth="1"/>
    <col min="1282" max="1282" width="11.7109375" style="1" customWidth="1"/>
    <col min="1283" max="1284" width="22.85546875" style="1" bestFit="1" customWidth="1"/>
    <col min="1285" max="1285" width="12" style="1"/>
    <col min="1286" max="1286" width="20" style="1" customWidth="1"/>
    <col min="1287" max="1288" width="17" style="1" bestFit="1" customWidth="1"/>
    <col min="1289" max="1289" width="14.28515625" style="1" bestFit="1" customWidth="1"/>
    <col min="1290" max="1536" width="12" style="1"/>
    <col min="1537" max="1537" width="46" style="1" customWidth="1"/>
    <col min="1538" max="1538" width="11.7109375" style="1" customWidth="1"/>
    <col min="1539" max="1540" width="22.85546875" style="1" bestFit="1" customWidth="1"/>
    <col min="1541" max="1541" width="12" style="1"/>
    <col min="1542" max="1542" width="20" style="1" customWidth="1"/>
    <col min="1543" max="1544" width="17" style="1" bestFit="1" customWidth="1"/>
    <col min="1545" max="1545" width="14.28515625" style="1" bestFit="1" customWidth="1"/>
    <col min="1546" max="1792" width="12" style="1"/>
    <col min="1793" max="1793" width="46" style="1" customWidth="1"/>
    <col min="1794" max="1794" width="11.7109375" style="1" customWidth="1"/>
    <col min="1795" max="1796" width="22.85546875" style="1" bestFit="1" customWidth="1"/>
    <col min="1797" max="1797" width="12" style="1"/>
    <col min="1798" max="1798" width="20" style="1" customWidth="1"/>
    <col min="1799" max="1800" width="17" style="1" bestFit="1" customWidth="1"/>
    <col min="1801" max="1801" width="14.28515625" style="1" bestFit="1" customWidth="1"/>
    <col min="1802" max="2048" width="12" style="1"/>
    <col min="2049" max="2049" width="46" style="1" customWidth="1"/>
    <col min="2050" max="2050" width="11.7109375" style="1" customWidth="1"/>
    <col min="2051" max="2052" width="22.85546875" style="1" bestFit="1" customWidth="1"/>
    <col min="2053" max="2053" width="12" style="1"/>
    <col min="2054" max="2054" width="20" style="1" customWidth="1"/>
    <col min="2055" max="2056" width="17" style="1" bestFit="1" customWidth="1"/>
    <col min="2057" max="2057" width="14.28515625" style="1" bestFit="1" customWidth="1"/>
    <col min="2058" max="2304" width="12" style="1"/>
    <col min="2305" max="2305" width="46" style="1" customWidth="1"/>
    <col min="2306" max="2306" width="11.7109375" style="1" customWidth="1"/>
    <col min="2307" max="2308" width="22.85546875" style="1" bestFit="1" customWidth="1"/>
    <col min="2309" max="2309" width="12" style="1"/>
    <col min="2310" max="2310" width="20" style="1" customWidth="1"/>
    <col min="2311" max="2312" width="17" style="1" bestFit="1" customWidth="1"/>
    <col min="2313" max="2313" width="14.28515625" style="1" bestFit="1" customWidth="1"/>
    <col min="2314" max="2560" width="12" style="1"/>
    <col min="2561" max="2561" width="46" style="1" customWidth="1"/>
    <col min="2562" max="2562" width="11.7109375" style="1" customWidth="1"/>
    <col min="2563" max="2564" width="22.85546875" style="1" bestFit="1" customWidth="1"/>
    <col min="2565" max="2565" width="12" style="1"/>
    <col min="2566" max="2566" width="20" style="1" customWidth="1"/>
    <col min="2567" max="2568" width="17" style="1" bestFit="1" customWidth="1"/>
    <col min="2569" max="2569" width="14.28515625" style="1" bestFit="1" customWidth="1"/>
    <col min="2570" max="2816" width="12" style="1"/>
    <col min="2817" max="2817" width="46" style="1" customWidth="1"/>
    <col min="2818" max="2818" width="11.7109375" style="1" customWidth="1"/>
    <col min="2819" max="2820" width="22.85546875" style="1" bestFit="1" customWidth="1"/>
    <col min="2821" max="2821" width="12" style="1"/>
    <col min="2822" max="2822" width="20" style="1" customWidth="1"/>
    <col min="2823" max="2824" width="17" style="1" bestFit="1" customWidth="1"/>
    <col min="2825" max="2825" width="14.28515625" style="1" bestFit="1" customWidth="1"/>
    <col min="2826" max="3072" width="12" style="1"/>
    <col min="3073" max="3073" width="46" style="1" customWidth="1"/>
    <col min="3074" max="3074" width="11.7109375" style="1" customWidth="1"/>
    <col min="3075" max="3076" width="22.85546875" style="1" bestFit="1" customWidth="1"/>
    <col min="3077" max="3077" width="12" style="1"/>
    <col min="3078" max="3078" width="20" style="1" customWidth="1"/>
    <col min="3079" max="3080" width="17" style="1" bestFit="1" customWidth="1"/>
    <col min="3081" max="3081" width="14.28515625" style="1" bestFit="1" customWidth="1"/>
    <col min="3082" max="3328" width="12" style="1"/>
    <col min="3329" max="3329" width="46" style="1" customWidth="1"/>
    <col min="3330" max="3330" width="11.7109375" style="1" customWidth="1"/>
    <col min="3331" max="3332" width="22.85546875" style="1" bestFit="1" customWidth="1"/>
    <col min="3333" max="3333" width="12" style="1"/>
    <col min="3334" max="3334" width="20" style="1" customWidth="1"/>
    <col min="3335" max="3336" width="17" style="1" bestFit="1" customWidth="1"/>
    <col min="3337" max="3337" width="14.28515625" style="1" bestFit="1" customWidth="1"/>
    <col min="3338" max="3584" width="12" style="1"/>
    <col min="3585" max="3585" width="46" style="1" customWidth="1"/>
    <col min="3586" max="3586" width="11.7109375" style="1" customWidth="1"/>
    <col min="3587" max="3588" width="22.85546875" style="1" bestFit="1" customWidth="1"/>
    <col min="3589" max="3589" width="12" style="1"/>
    <col min="3590" max="3590" width="20" style="1" customWidth="1"/>
    <col min="3591" max="3592" width="17" style="1" bestFit="1" customWidth="1"/>
    <col min="3593" max="3593" width="14.28515625" style="1" bestFit="1" customWidth="1"/>
    <col min="3594" max="3840" width="12" style="1"/>
    <col min="3841" max="3841" width="46" style="1" customWidth="1"/>
    <col min="3842" max="3842" width="11.7109375" style="1" customWidth="1"/>
    <col min="3843" max="3844" width="22.85546875" style="1" bestFit="1" customWidth="1"/>
    <col min="3845" max="3845" width="12" style="1"/>
    <col min="3846" max="3846" width="20" style="1" customWidth="1"/>
    <col min="3847" max="3848" width="17" style="1" bestFit="1" customWidth="1"/>
    <col min="3849" max="3849" width="14.28515625" style="1" bestFit="1" customWidth="1"/>
    <col min="3850" max="4096" width="12" style="1"/>
    <col min="4097" max="4097" width="46" style="1" customWidth="1"/>
    <col min="4098" max="4098" width="11.7109375" style="1" customWidth="1"/>
    <col min="4099" max="4100" width="22.85546875" style="1" bestFit="1" customWidth="1"/>
    <col min="4101" max="4101" width="12" style="1"/>
    <col min="4102" max="4102" width="20" style="1" customWidth="1"/>
    <col min="4103" max="4104" width="17" style="1" bestFit="1" customWidth="1"/>
    <col min="4105" max="4105" width="14.28515625" style="1" bestFit="1" customWidth="1"/>
    <col min="4106" max="4352" width="12" style="1"/>
    <col min="4353" max="4353" width="46" style="1" customWidth="1"/>
    <col min="4354" max="4354" width="11.7109375" style="1" customWidth="1"/>
    <col min="4355" max="4356" width="22.85546875" style="1" bestFit="1" customWidth="1"/>
    <col min="4357" max="4357" width="12" style="1"/>
    <col min="4358" max="4358" width="20" style="1" customWidth="1"/>
    <col min="4359" max="4360" width="17" style="1" bestFit="1" customWidth="1"/>
    <col min="4361" max="4361" width="14.28515625" style="1" bestFit="1" customWidth="1"/>
    <col min="4362" max="4608" width="12" style="1"/>
    <col min="4609" max="4609" width="46" style="1" customWidth="1"/>
    <col min="4610" max="4610" width="11.7109375" style="1" customWidth="1"/>
    <col min="4611" max="4612" width="22.85546875" style="1" bestFit="1" customWidth="1"/>
    <col min="4613" max="4613" width="12" style="1"/>
    <col min="4614" max="4614" width="20" style="1" customWidth="1"/>
    <col min="4615" max="4616" width="17" style="1" bestFit="1" customWidth="1"/>
    <col min="4617" max="4617" width="14.28515625" style="1" bestFit="1" customWidth="1"/>
    <col min="4618" max="4864" width="12" style="1"/>
    <col min="4865" max="4865" width="46" style="1" customWidth="1"/>
    <col min="4866" max="4866" width="11.7109375" style="1" customWidth="1"/>
    <col min="4867" max="4868" width="22.85546875" style="1" bestFit="1" customWidth="1"/>
    <col min="4869" max="4869" width="12" style="1"/>
    <col min="4870" max="4870" width="20" style="1" customWidth="1"/>
    <col min="4871" max="4872" width="17" style="1" bestFit="1" customWidth="1"/>
    <col min="4873" max="4873" width="14.28515625" style="1" bestFit="1" customWidth="1"/>
    <col min="4874" max="5120" width="12" style="1"/>
    <col min="5121" max="5121" width="46" style="1" customWidth="1"/>
    <col min="5122" max="5122" width="11.7109375" style="1" customWidth="1"/>
    <col min="5123" max="5124" width="22.85546875" style="1" bestFit="1" customWidth="1"/>
    <col min="5125" max="5125" width="12" style="1"/>
    <col min="5126" max="5126" width="20" style="1" customWidth="1"/>
    <col min="5127" max="5128" width="17" style="1" bestFit="1" customWidth="1"/>
    <col min="5129" max="5129" width="14.28515625" style="1" bestFit="1" customWidth="1"/>
    <col min="5130" max="5376" width="12" style="1"/>
    <col min="5377" max="5377" width="46" style="1" customWidth="1"/>
    <col min="5378" max="5378" width="11.7109375" style="1" customWidth="1"/>
    <col min="5379" max="5380" width="22.85546875" style="1" bestFit="1" customWidth="1"/>
    <col min="5381" max="5381" width="12" style="1"/>
    <col min="5382" max="5382" width="20" style="1" customWidth="1"/>
    <col min="5383" max="5384" width="17" style="1" bestFit="1" customWidth="1"/>
    <col min="5385" max="5385" width="14.28515625" style="1" bestFit="1" customWidth="1"/>
    <col min="5386" max="5632" width="12" style="1"/>
    <col min="5633" max="5633" width="46" style="1" customWidth="1"/>
    <col min="5634" max="5634" width="11.7109375" style="1" customWidth="1"/>
    <col min="5635" max="5636" width="22.85546875" style="1" bestFit="1" customWidth="1"/>
    <col min="5637" max="5637" width="12" style="1"/>
    <col min="5638" max="5638" width="20" style="1" customWidth="1"/>
    <col min="5639" max="5640" width="17" style="1" bestFit="1" customWidth="1"/>
    <col min="5641" max="5641" width="14.28515625" style="1" bestFit="1" customWidth="1"/>
    <col min="5642" max="5888" width="12" style="1"/>
    <col min="5889" max="5889" width="46" style="1" customWidth="1"/>
    <col min="5890" max="5890" width="11.7109375" style="1" customWidth="1"/>
    <col min="5891" max="5892" width="22.85546875" style="1" bestFit="1" customWidth="1"/>
    <col min="5893" max="5893" width="12" style="1"/>
    <col min="5894" max="5894" width="20" style="1" customWidth="1"/>
    <col min="5895" max="5896" width="17" style="1" bestFit="1" customWidth="1"/>
    <col min="5897" max="5897" width="14.28515625" style="1" bestFit="1" customWidth="1"/>
    <col min="5898" max="6144" width="12" style="1"/>
    <col min="6145" max="6145" width="46" style="1" customWidth="1"/>
    <col min="6146" max="6146" width="11.7109375" style="1" customWidth="1"/>
    <col min="6147" max="6148" width="22.85546875" style="1" bestFit="1" customWidth="1"/>
    <col min="6149" max="6149" width="12" style="1"/>
    <col min="6150" max="6150" width="20" style="1" customWidth="1"/>
    <col min="6151" max="6152" width="17" style="1" bestFit="1" customWidth="1"/>
    <col min="6153" max="6153" width="14.28515625" style="1" bestFit="1" customWidth="1"/>
    <col min="6154" max="6400" width="12" style="1"/>
    <col min="6401" max="6401" width="46" style="1" customWidth="1"/>
    <col min="6402" max="6402" width="11.7109375" style="1" customWidth="1"/>
    <col min="6403" max="6404" width="22.85546875" style="1" bestFit="1" customWidth="1"/>
    <col min="6405" max="6405" width="12" style="1"/>
    <col min="6406" max="6406" width="20" style="1" customWidth="1"/>
    <col min="6407" max="6408" width="17" style="1" bestFit="1" customWidth="1"/>
    <col min="6409" max="6409" width="14.28515625" style="1" bestFit="1" customWidth="1"/>
    <col min="6410" max="6656" width="12" style="1"/>
    <col min="6657" max="6657" width="46" style="1" customWidth="1"/>
    <col min="6658" max="6658" width="11.7109375" style="1" customWidth="1"/>
    <col min="6659" max="6660" width="22.85546875" style="1" bestFit="1" customWidth="1"/>
    <col min="6661" max="6661" width="12" style="1"/>
    <col min="6662" max="6662" width="20" style="1" customWidth="1"/>
    <col min="6663" max="6664" width="17" style="1" bestFit="1" customWidth="1"/>
    <col min="6665" max="6665" width="14.28515625" style="1" bestFit="1" customWidth="1"/>
    <col min="6666" max="6912" width="12" style="1"/>
    <col min="6913" max="6913" width="46" style="1" customWidth="1"/>
    <col min="6914" max="6914" width="11.7109375" style="1" customWidth="1"/>
    <col min="6915" max="6916" width="22.85546875" style="1" bestFit="1" customWidth="1"/>
    <col min="6917" max="6917" width="12" style="1"/>
    <col min="6918" max="6918" width="20" style="1" customWidth="1"/>
    <col min="6919" max="6920" width="17" style="1" bestFit="1" customWidth="1"/>
    <col min="6921" max="6921" width="14.28515625" style="1" bestFit="1" customWidth="1"/>
    <col min="6922" max="7168" width="12" style="1"/>
    <col min="7169" max="7169" width="46" style="1" customWidth="1"/>
    <col min="7170" max="7170" width="11.7109375" style="1" customWidth="1"/>
    <col min="7171" max="7172" width="22.85546875" style="1" bestFit="1" customWidth="1"/>
    <col min="7173" max="7173" width="12" style="1"/>
    <col min="7174" max="7174" width="20" style="1" customWidth="1"/>
    <col min="7175" max="7176" width="17" style="1" bestFit="1" customWidth="1"/>
    <col min="7177" max="7177" width="14.28515625" style="1" bestFit="1" customWidth="1"/>
    <col min="7178" max="7424" width="12" style="1"/>
    <col min="7425" max="7425" width="46" style="1" customWidth="1"/>
    <col min="7426" max="7426" width="11.7109375" style="1" customWidth="1"/>
    <col min="7427" max="7428" width="22.85546875" style="1" bestFit="1" customWidth="1"/>
    <col min="7429" max="7429" width="12" style="1"/>
    <col min="7430" max="7430" width="20" style="1" customWidth="1"/>
    <col min="7431" max="7432" width="17" style="1" bestFit="1" customWidth="1"/>
    <col min="7433" max="7433" width="14.28515625" style="1" bestFit="1" customWidth="1"/>
    <col min="7434" max="7680" width="12" style="1"/>
    <col min="7681" max="7681" width="46" style="1" customWidth="1"/>
    <col min="7682" max="7682" width="11.7109375" style="1" customWidth="1"/>
    <col min="7683" max="7684" width="22.85546875" style="1" bestFit="1" customWidth="1"/>
    <col min="7685" max="7685" width="12" style="1"/>
    <col min="7686" max="7686" width="20" style="1" customWidth="1"/>
    <col min="7687" max="7688" width="17" style="1" bestFit="1" customWidth="1"/>
    <col min="7689" max="7689" width="14.28515625" style="1" bestFit="1" customWidth="1"/>
    <col min="7690" max="7936" width="12" style="1"/>
    <col min="7937" max="7937" width="46" style="1" customWidth="1"/>
    <col min="7938" max="7938" width="11.7109375" style="1" customWidth="1"/>
    <col min="7939" max="7940" width="22.85546875" style="1" bestFit="1" customWidth="1"/>
    <col min="7941" max="7941" width="12" style="1"/>
    <col min="7942" max="7942" width="20" style="1" customWidth="1"/>
    <col min="7943" max="7944" width="17" style="1" bestFit="1" customWidth="1"/>
    <col min="7945" max="7945" width="14.28515625" style="1" bestFit="1" customWidth="1"/>
    <col min="7946" max="8192" width="12" style="1"/>
    <col min="8193" max="8193" width="46" style="1" customWidth="1"/>
    <col min="8194" max="8194" width="11.7109375" style="1" customWidth="1"/>
    <col min="8195" max="8196" width="22.85546875" style="1" bestFit="1" customWidth="1"/>
    <col min="8197" max="8197" width="12" style="1"/>
    <col min="8198" max="8198" width="20" style="1" customWidth="1"/>
    <col min="8199" max="8200" width="17" style="1" bestFit="1" customWidth="1"/>
    <col min="8201" max="8201" width="14.28515625" style="1" bestFit="1" customWidth="1"/>
    <col min="8202" max="8448" width="12" style="1"/>
    <col min="8449" max="8449" width="46" style="1" customWidth="1"/>
    <col min="8450" max="8450" width="11.7109375" style="1" customWidth="1"/>
    <col min="8451" max="8452" width="22.85546875" style="1" bestFit="1" customWidth="1"/>
    <col min="8453" max="8453" width="12" style="1"/>
    <col min="8454" max="8454" width="20" style="1" customWidth="1"/>
    <col min="8455" max="8456" width="17" style="1" bestFit="1" customWidth="1"/>
    <col min="8457" max="8457" width="14.28515625" style="1" bestFit="1" customWidth="1"/>
    <col min="8458" max="8704" width="12" style="1"/>
    <col min="8705" max="8705" width="46" style="1" customWidth="1"/>
    <col min="8706" max="8706" width="11.7109375" style="1" customWidth="1"/>
    <col min="8707" max="8708" width="22.85546875" style="1" bestFit="1" customWidth="1"/>
    <col min="8709" max="8709" width="12" style="1"/>
    <col min="8710" max="8710" width="20" style="1" customWidth="1"/>
    <col min="8711" max="8712" width="17" style="1" bestFit="1" customWidth="1"/>
    <col min="8713" max="8713" width="14.28515625" style="1" bestFit="1" customWidth="1"/>
    <col min="8714" max="8960" width="12" style="1"/>
    <col min="8961" max="8961" width="46" style="1" customWidth="1"/>
    <col min="8962" max="8962" width="11.7109375" style="1" customWidth="1"/>
    <col min="8963" max="8964" width="22.85546875" style="1" bestFit="1" customWidth="1"/>
    <col min="8965" max="8965" width="12" style="1"/>
    <col min="8966" max="8966" width="20" style="1" customWidth="1"/>
    <col min="8967" max="8968" width="17" style="1" bestFit="1" customWidth="1"/>
    <col min="8969" max="8969" width="14.28515625" style="1" bestFit="1" customWidth="1"/>
    <col min="8970" max="9216" width="12" style="1"/>
    <col min="9217" max="9217" width="46" style="1" customWidth="1"/>
    <col min="9218" max="9218" width="11.7109375" style="1" customWidth="1"/>
    <col min="9219" max="9220" width="22.85546875" style="1" bestFit="1" customWidth="1"/>
    <col min="9221" max="9221" width="12" style="1"/>
    <col min="9222" max="9222" width="20" style="1" customWidth="1"/>
    <col min="9223" max="9224" width="17" style="1" bestFit="1" customWidth="1"/>
    <col min="9225" max="9225" width="14.28515625" style="1" bestFit="1" customWidth="1"/>
    <col min="9226" max="9472" width="12" style="1"/>
    <col min="9473" max="9473" width="46" style="1" customWidth="1"/>
    <col min="9474" max="9474" width="11.7109375" style="1" customWidth="1"/>
    <col min="9475" max="9476" width="22.85546875" style="1" bestFit="1" customWidth="1"/>
    <col min="9477" max="9477" width="12" style="1"/>
    <col min="9478" max="9478" width="20" style="1" customWidth="1"/>
    <col min="9479" max="9480" width="17" style="1" bestFit="1" customWidth="1"/>
    <col min="9481" max="9481" width="14.28515625" style="1" bestFit="1" customWidth="1"/>
    <col min="9482" max="9728" width="12" style="1"/>
    <col min="9729" max="9729" width="46" style="1" customWidth="1"/>
    <col min="9730" max="9730" width="11.7109375" style="1" customWidth="1"/>
    <col min="9731" max="9732" width="22.85546875" style="1" bestFit="1" customWidth="1"/>
    <col min="9733" max="9733" width="12" style="1"/>
    <col min="9734" max="9734" width="20" style="1" customWidth="1"/>
    <col min="9735" max="9736" width="17" style="1" bestFit="1" customWidth="1"/>
    <col min="9737" max="9737" width="14.28515625" style="1" bestFit="1" customWidth="1"/>
    <col min="9738" max="9984" width="12" style="1"/>
    <col min="9985" max="9985" width="46" style="1" customWidth="1"/>
    <col min="9986" max="9986" width="11.7109375" style="1" customWidth="1"/>
    <col min="9987" max="9988" width="22.85546875" style="1" bestFit="1" customWidth="1"/>
    <col min="9989" max="9989" width="12" style="1"/>
    <col min="9990" max="9990" width="20" style="1" customWidth="1"/>
    <col min="9991" max="9992" width="17" style="1" bestFit="1" customWidth="1"/>
    <col min="9993" max="9993" width="14.28515625" style="1" bestFit="1" customWidth="1"/>
    <col min="9994" max="10240" width="12" style="1"/>
    <col min="10241" max="10241" width="46" style="1" customWidth="1"/>
    <col min="10242" max="10242" width="11.7109375" style="1" customWidth="1"/>
    <col min="10243" max="10244" width="22.85546875" style="1" bestFit="1" customWidth="1"/>
    <col min="10245" max="10245" width="12" style="1"/>
    <col min="10246" max="10246" width="20" style="1" customWidth="1"/>
    <col min="10247" max="10248" width="17" style="1" bestFit="1" customWidth="1"/>
    <col min="10249" max="10249" width="14.28515625" style="1" bestFit="1" customWidth="1"/>
    <col min="10250" max="10496" width="12" style="1"/>
    <col min="10497" max="10497" width="46" style="1" customWidth="1"/>
    <col min="10498" max="10498" width="11.7109375" style="1" customWidth="1"/>
    <col min="10499" max="10500" width="22.85546875" style="1" bestFit="1" customWidth="1"/>
    <col min="10501" max="10501" width="12" style="1"/>
    <col min="10502" max="10502" width="20" style="1" customWidth="1"/>
    <col min="10503" max="10504" width="17" style="1" bestFit="1" customWidth="1"/>
    <col min="10505" max="10505" width="14.28515625" style="1" bestFit="1" customWidth="1"/>
    <col min="10506" max="10752" width="12" style="1"/>
    <col min="10753" max="10753" width="46" style="1" customWidth="1"/>
    <col min="10754" max="10754" width="11.7109375" style="1" customWidth="1"/>
    <col min="10755" max="10756" width="22.85546875" style="1" bestFit="1" customWidth="1"/>
    <col min="10757" max="10757" width="12" style="1"/>
    <col min="10758" max="10758" width="20" style="1" customWidth="1"/>
    <col min="10759" max="10760" width="17" style="1" bestFit="1" customWidth="1"/>
    <col min="10761" max="10761" width="14.28515625" style="1" bestFit="1" customWidth="1"/>
    <col min="10762" max="11008" width="12" style="1"/>
    <col min="11009" max="11009" width="46" style="1" customWidth="1"/>
    <col min="11010" max="11010" width="11.7109375" style="1" customWidth="1"/>
    <col min="11011" max="11012" width="22.85546875" style="1" bestFit="1" customWidth="1"/>
    <col min="11013" max="11013" width="12" style="1"/>
    <col min="11014" max="11014" width="20" style="1" customWidth="1"/>
    <col min="11015" max="11016" width="17" style="1" bestFit="1" customWidth="1"/>
    <col min="11017" max="11017" width="14.28515625" style="1" bestFit="1" customWidth="1"/>
    <col min="11018" max="11264" width="12" style="1"/>
    <col min="11265" max="11265" width="46" style="1" customWidth="1"/>
    <col min="11266" max="11266" width="11.7109375" style="1" customWidth="1"/>
    <col min="11267" max="11268" width="22.85546875" style="1" bestFit="1" customWidth="1"/>
    <col min="11269" max="11269" width="12" style="1"/>
    <col min="11270" max="11270" width="20" style="1" customWidth="1"/>
    <col min="11271" max="11272" width="17" style="1" bestFit="1" customWidth="1"/>
    <col min="11273" max="11273" width="14.28515625" style="1" bestFit="1" customWidth="1"/>
    <col min="11274" max="11520" width="12" style="1"/>
    <col min="11521" max="11521" width="46" style="1" customWidth="1"/>
    <col min="11522" max="11522" width="11.7109375" style="1" customWidth="1"/>
    <col min="11523" max="11524" width="22.85546875" style="1" bestFit="1" customWidth="1"/>
    <col min="11525" max="11525" width="12" style="1"/>
    <col min="11526" max="11526" width="20" style="1" customWidth="1"/>
    <col min="11527" max="11528" width="17" style="1" bestFit="1" customWidth="1"/>
    <col min="11529" max="11529" width="14.28515625" style="1" bestFit="1" customWidth="1"/>
    <col min="11530" max="11776" width="12" style="1"/>
    <col min="11777" max="11777" width="46" style="1" customWidth="1"/>
    <col min="11778" max="11778" width="11.7109375" style="1" customWidth="1"/>
    <col min="11779" max="11780" width="22.85546875" style="1" bestFit="1" customWidth="1"/>
    <col min="11781" max="11781" width="12" style="1"/>
    <col min="11782" max="11782" width="20" style="1" customWidth="1"/>
    <col min="11783" max="11784" width="17" style="1" bestFit="1" customWidth="1"/>
    <col min="11785" max="11785" width="14.28515625" style="1" bestFit="1" customWidth="1"/>
    <col min="11786" max="12032" width="12" style="1"/>
    <col min="12033" max="12033" width="46" style="1" customWidth="1"/>
    <col min="12034" max="12034" width="11.7109375" style="1" customWidth="1"/>
    <col min="12035" max="12036" width="22.85546875" style="1" bestFit="1" customWidth="1"/>
    <col min="12037" max="12037" width="12" style="1"/>
    <col min="12038" max="12038" width="20" style="1" customWidth="1"/>
    <col min="12039" max="12040" width="17" style="1" bestFit="1" customWidth="1"/>
    <col min="12041" max="12041" width="14.28515625" style="1" bestFit="1" customWidth="1"/>
    <col min="12042" max="12288" width="12" style="1"/>
    <col min="12289" max="12289" width="46" style="1" customWidth="1"/>
    <col min="12290" max="12290" width="11.7109375" style="1" customWidth="1"/>
    <col min="12291" max="12292" width="22.85546875" style="1" bestFit="1" customWidth="1"/>
    <col min="12293" max="12293" width="12" style="1"/>
    <col min="12294" max="12294" width="20" style="1" customWidth="1"/>
    <col min="12295" max="12296" width="17" style="1" bestFit="1" customWidth="1"/>
    <col min="12297" max="12297" width="14.28515625" style="1" bestFit="1" customWidth="1"/>
    <col min="12298" max="12544" width="12" style="1"/>
    <col min="12545" max="12545" width="46" style="1" customWidth="1"/>
    <col min="12546" max="12546" width="11.7109375" style="1" customWidth="1"/>
    <col min="12547" max="12548" width="22.85546875" style="1" bestFit="1" customWidth="1"/>
    <col min="12549" max="12549" width="12" style="1"/>
    <col min="12550" max="12550" width="20" style="1" customWidth="1"/>
    <col min="12551" max="12552" width="17" style="1" bestFit="1" customWidth="1"/>
    <col min="12553" max="12553" width="14.28515625" style="1" bestFit="1" customWidth="1"/>
    <col min="12554" max="12800" width="12" style="1"/>
    <col min="12801" max="12801" width="46" style="1" customWidth="1"/>
    <col min="12802" max="12802" width="11.7109375" style="1" customWidth="1"/>
    <col min="12803" max="12804" width="22.85546875" style="1" bestFit="1" customWidth="1"/>
    <col min="12805" max="12805" width="12" style="1"/>
    <col min="12806" max="12806" width="20" style="1" customWidth="1"/>
    <col min="12807" max="12808" width="17" style="1" bestFit="1" customWidth="1"/>
    <col min="12809" max="12809" width="14.28515625" style="1" bestFit="1" customWidth="1"/>
    <col min="12810" max="13056" width="12" style="1"/>
    <col min="13057" max="13057" width="46" style="1" customWidth="1"/>
    <col min="13058" max="13058" width="11.7109375" style="1" customWidth="1"/>
    <col min="13059" max="13060" width="22.85546875" style="1" bestFit="1" customWidth="1"/>
    <col min="13061" max="13061" width="12" style="1"/>
    <col min="13062" max="13062" width="20" style="1" customWidth="1"/>
    <col min="13063" max="13064" width="17" style="1" bestFit="1" customWidth="1"/>
    <col min="13065" max="13065" width="14.28515625" style="1" bestFit="1" customWidth="1"/>
    <col min="13066" max="13312" width="12" style="1"/>
    <col min="13313" max="13313" width="46" style="1" customWidth="1"/>
    <col min="13314" max="13314" width="11.7109375" style="1" customWidth="1"/>
    <col min="13315" max="13316" width="22.85546875" style="1" bestFit="1" customWidth="1"/>
    <col min="13317" max="13317" width="12" style="1"/>
    <col min="13318" max="13318" width="20" style="1" customWidth="1"/>
    <col min="13319" max="13320" width="17" style="1" bestFit="1" customWidth="1"/>
    <col min="13321" max="13321" width="14.28515625" style="1" bestFit="1" customWidth="1"/>
    <col min="13322" max="13568" width="12" style="1"/>
    <col min="13569" max="13569" width="46" style="1" customWidth="1"/>
    <col min="13570" max="13570" width="11.7109375" style="1" customWidth="1"/>
    <col min="13571" max="13572" width="22.85546875" style="1" bestFit="1" customWidth="1"/>
    <col min="13573" max="13573" width="12" style="1"/>
    <col min="13574" max="13574" width="20" style="1" customWidth="1"/>
    <col min="13575" max="13576" width="17" style="1" bestFit="1" customWidth="1"/>
    <col min="13577" max="13577" width="14.28515625" style="1" bestFit="1" customWidth="1"/>
    <col min="13578" max="13824" width="12" style="1"/>
    <col min="13825" max="13825" width="46" style="1" customWidth="1"/>
    <col min="13826" max="13826" width="11.7109375" style="1" customWidth="1"/>
    <col min="13827" max="13828" width="22.85546875" style="1" bestFit="1" customWidth="1"/>
    <col min="13829" max="13829" width="12" style="1"/>
    <col min="13830" max="13830" width="20" style="1" customWidth="1"/>
    <col min="13831" max="13832" width="17" style="1" bestFit="1" customWidth="1"/>
    <col min="13833" max="13833" width="14.28515625" style="1" bestFit="1" customWidth="1"/>
    <col min="13834" max="14080" width="12" style="1"/>
    <col min="14081" max="14081" width="46" style="1" customWidth="1"/>
    <col min="14082" max="14082" width="11.7109375" style="1" customWidth="1"/>
    <col min="14083" max="14084" width="22.85546875" style="1" bestFit="1" customWidth="1"/>
    <col min="14085" max="14085" width="12" style="1"/>
    <col min="14086" max="14086" width="20" style="1" customWidth="1"/>
    <col min="14087" max="14088" width="17" style="1" bestFit="1" customWidth="1"/>
    <col min="14089" max="14089" width="14.28515625" style="1" bestFit="1" customWidth="1"/>
    <col min="14090" max="14336" width="12" style="1"/>
    <col min="14337" max="14337" width="46" style="1" customWidth="1"/>
    <col min="14338" max="14338" width="11.7109375" style="1" customWidth="1"/>
    <col min="14339" max="14340" width="22.85546875" style="1" bestFit="1" customWidth="1"/>
    <col min="14341" max="14341" width="12" style="1"/>
    <col min="14342" max="14342" width="20" style="1" customWidth="1"/>
    <col min="14343" max="14344" width="17" style="1" bestFit="1" customWidth="1"/>
    <col min="14345" max="14345" width="14.28515625" style="1" bestFit="1" customWidth="1"/>
    <col min="14346" max="14592" width="12" style="1"/>
    <col min="14593" max="14593" width="46" style="1" customWidth="1"/>
    <col min="14594" max="14594" width="11.7109375" style="1" customWidth="1"/>
    <col min="14595" max="14596" width="22.85546875" style="1" bestFit="1" customWidth="1"/>
    <col min="14597" max="14597" width="12" style="1"/>
    <col min="14598" max="14598" width="20" style="1" customWidth="1"/>
    <col min="14599" max="14600" width="17" style="1" bestFit="1" customWidth="1"/>
    <col min="14601" max="14601" width="14.28515625" style="1" bestFit="1" customWidth="1"/>
    <col min="14602" max="14848" width="12" style="1"/>
    <col min="14849" max="14849" width="46" style="1" customWidth="1"/>
    <col min="14850" max="14850" width="11.7109375" style="1" customWidth="1"/>
    <col min="14851" max="14852" width="22.85546875" style="1" bestFit="1" customWidth="1"/>
    <col min="14853" max="14853" width="12" style="1"/>
    <col min="14854" max="14854" width="20" style="1" customWidth="1"/>
    <col min="14855" max="14856" width="17" style="1" bestFit="1" customWidth="1"/>
    <col min="14857" max="14857" width="14.28515625" style="1" bestFit="1" customWidth="1"/>
    <col min="14858" max="15104" width="12" style="1"/>
    <col min="15105" max="15105" width="46" style="1" customWidth="1"/>
    <col min="15106" max="15106" width="11.7109375" style="1" customWidth="1"/>
    <col min="15107" max="15108" width="22.85546875" style="1" bestFit="1" customWidth="1"/>
    <col min="15109" max="15109" width="12" style="1"/>
    <col min="15110" max="15110" width="20" style="1" customWidth="1"/>
    <col min="15111" max="15112" width="17" style="1" bestFit="1" customWidth="1"/>
    <col min="15113" max="15113" width="14.28515625" style="1" bestFit="1" customWidth="1"/>
    <col min="15114" max="15360" width="12" style="1"/>
    <col min="15361" max="15361" width="46" style="1" customWidth="1"/>
    <col min="15362" max="15362" width="11.7109375" style="1" customWidth="1"/>
    <col min="15363" max="15364" width="22.85546875" style="1" bestFit="1" customWidth="1"/>
    <col min="15365" max="15365" width="12" style="1"/>
    <col min="15366" max="15366" width="20" style="1" customWidth="1"/>
    <col min="15367" max="15368" width="17" style="1" bestFit="1" customWidth="1"/>
    <col min="15369" max="15369" width="14.28515625" style="1" bestFit="1" customWidth="1"/>
    <col min="15370" max="15616" width="12" style="1"/>
    <col min="15617" max="15617" width="46" style="1" customWidth="1"/>
    <col min="15618" max="15618" width="11.7109375" style="1" customWidth="1"/>
    <col min="15619" max="15620" width="22.85546875" style="1" bestFit="1" customWidth="1"/>
    <col min="15621" max="15621" width="12" style="1"/>
    <col min="15622" max="15622" width="20" style="1" customWidth="1"/>
    <col min="15623" max="15624" width="17" style="1" bestFit="1" customWidth="1"/>
    <col min="15625" max="15625" width="14.28515625" style="1" bestFit="1" customWidth="1"/>
    <col min="15626" max="15872" width="12" style="1"/>
    <col min="15873" max="15873" width="46" style="1" customWidth="1"/>
    <col min="15874" max="15874" width="11.7109375" style="1" customWidth="1"/>
    <col min="15875" max="15876" width="22.85546875" style="1" bestFit="1" customWidth="1"/>
    <col min="15877" max="15877" width="12" style="1"/>
    <col min="15878" max="15878" width="20" style="1" customWidth="1"/>
    <col min="15879" max="15880" width="17" style="1" bestFit="1" customWidth="1"/>
    <col min="15881" max="15881" width="14.28515625" style="1" bestFit="1" customWidth="1"/>
    <col min="15882" max="16128" width="12" style="1"/>
    <col min="16129" max="16129" width="46" style="1" customWidth="1"/>
    <col min="16130" max="16130" width="11.7109375" style="1" customWidth="1"/>
    <col min="16131" max="16132" width="22.85546875" style="1" bestFit="1" customWidth="1"/>
    <col min="16133" max="16133" width="12" style="1"/>
    <col min="16134" max="16134" width="20" style="1" customWidth="1"/>
    <col min="16135" max="16136" width="17" style="1" bestFit="1" customWidth="1"/>
    <col min="16137" max="16137" width="14.28515625" style="1" bestFit="1" customWidth="1"/>
    <col min="16138" max="16384" width="12" style="1"/>
  </cols>
  <sheetData>
    <row r="1" spans="1:4">
      <c r="C1" s="1"/>
    </row>
    <row r="2" spans="1:4">
      <c r="C2" s="1"/>
    </row>
    <row r="3" spans="1:4">
      <c r="C3" s="1"/>
    </row>
    <row r="4" spans="1:4">
      <c r="C4" s="1"/>
    </row>
    <row r="5" spans="1:4">
      <c r="C5" s="1"/>
    </row>
    <row r="6" spans="1:4">
      <c r="C6" s="1"/>
    </row>
    <row r="7" spans="1:4">
      <c r="C7" s="1"/>
    </row>
    <row r="8" spans="1:4">
      <c r="C8" s="1"/>
    </row>
    <row r="9" spans="1:4">
      <c r="C9" s="1"/>
    </row>
    <row r="10" spans="1:4">
      <c r="C10" s="1"/>
    </row>
    <row r="11" spans="1:4" ht="20.25">
      <c r="A11" s="2" t="s">
        <v>0</v>
      </c>
      <c r="B11" s="2"/>
      <c r="C11" s="2"/>
      <c r="D11" s="2"/>
    </row>
    <row r="12" spans="1:4" ht="18">
      <c r="A12" s="3" t="s">
        <v>1</v>
      </c>
      <c r="B12" s="3"/>
      <c r="C12" s="3"/>
      <c r="D12" s="3"/>
    </row>
    <row r="13" spans="1:4" ht="15">
      <c r="A13" s="4" t="s">
        <v>2</v>
      </c>
      <c r="B13" s="4"/>
      <c r="C13" s="4"/>
      <c r="D13" s="4"/>
    </row>
    <row r="14" spans="1:4">
      <c r="A14" s="5"/>
      <c r="B14" s="5"/>
      <c r="C14" s="6"/>
      <c r="D14" s="7"/>
    </row>
    <row r="15" spans="1:4">
      <c r="A15" s="5"/>
      <c r="B15" s="5"/>
      <c r="C15" s="6"/>
      <c r="D15" s="7"/>
    </row>
    <row r="16" spans="1:4" ht="15.75">
      <c r="A16" s="5"/>
      <c r="B16" s="5"/>
      <c r="C16" s="8" t="s">
        <v>3</v>
      </c>
      <c r="D16" s="8" t="s">
        <v>4</v>
      </c>
    </row>
    <row r="17" spans="1:9" ht="18">
      <c r="A17" s="9" t="s">
        <v>5</v>
      </c>
      <c r="B17" s="10"/>
      <c r="C17" s="11"/>
      <c r="D17" s="7"/>
    </row>
    <row r="18" spans="1:9" s="15" customFormat="1" ht="9" customHeight="1">
      <c r="A18" s="12"/>
      <c r="B18" s="12"/>
      <c r="C18" s="13"/>
      <c r="D18" s="14"/>
    </row>
    <row r="19" spans="1:9" ht="16.5">
      <c r="A19" s="16" t="s">
        <v>6</v>
      </c>
      <c r="B19" s="17"/>
      <c r="C19" s="18"/>
      <c r="D19" s="7"/>
    </row>
    <row r="20" spans="1:9" ht="15.75">
      <c r="A20" s="19" t="s">
        <v>7</v>
      </c>
      <c r="B20" s="20" t="s">
        <v>8</v>
      </c>
      <c r="C20" s="18">
        <f>+[1]NBG!B47</f>
        <v>604815988.85800004</v>
      </c>
      <c r="D20" s="18">
        <f>+[1]NBG!C47</f>
        <v>36205639.269999996</v>
      </c>
      <c r="F20" s="21">
        <f>+C20-[1]NBG!B47</f>
        <v>0</v>
      </c>
      <c r="G20" s="22"/>
      <c r="H20" s="22"/>
      <c r="I20" s="21"/>
    </row>
    <row r="21" spans="1:9" ht="15.75">
      <c r="A21" s="23" t="s">
        <v>9</v>
      </c>
      <c r="B21" s="20" t="s">
        <v>10</v>
      </c>
      <c r="C21" s="18">
        <f>+[1]NBG!B68</f>
        <v>115952949.95</v>
      </c>
      <c r="D21" s="18">
        <f>+[1]NBG!C68</f>
        <v>443909499.5</v>
      </c>
      <c r="G21" s="22"/>
      <c r="H21" s="22"/>
      <c r="I21" s="21"/>
    </row>
    <row r="22" spans="1:9" ht="16.5" customHeight="1">
      <c r="A22" s="19" t="s">
        <v>11</v>
      </c>
      <c r="B22" s="20" t="s">
        <v>12</v>
      </c>
      <c r="C22" s="18">
        <f>+[1]NBG!B78</f>
        <v>11566473</v>
      </c>
      <c r="D22" s="18">
        <f>+[1]NBG!C78</f>
        <v>67345501.900000006</v>
      </c>
      <c r="G22" s="22"/>
      <c r="H22" s="22"/>
      <c r="I22" s="21"/>
    </row>
    <row r="23" spans="1:9" ht="16.5" customHeight="1">
      <c r="A23" s="19" t="s">
        <v>13</v>
      </c>
      <c r="B23" s="20" t="s">
        <v>14</v>
      </c>
      <c r="C23" s="24">
        <f>+[1]NBG!B87</f>
        <v>738805.11</v>
      </c>
      <c r="D23" s="24">
        <f>+[1]NBG!C87</f>
        <v>518625.06</v>
      </c>
      <c r="G23" s="22"/>
      <c r="H23" s="22"/>
      <c r="I23" s="21"/>
    </row>
    <row r="24" spans="1:9" ht="15.75">
      <c r="A24" s="19"/>
      <c r="B24" s="25"/>
      <c r="C24" s="18"/>
      <c r="D24" s="18"/>
      <c r="G24" s="22"/>
      <c r="H24" s="22"/>
    </row>
    <row r="25" spans="1:9" ht="15.75">
      <c r="A25" s="26" t="s">
        <v>15</v>
      </c>
      <c r="B25" s="27"/>
      <c r="C25" s="28">
        <f>SUM(C20:C24)</f>
        <v>733074216.9180001</v>
      </c>
      <c r="D25" s="28">
        <f>SUM(D20:D24)</f>
        <v>547979265.7299999</v>
      </c>
      <c r="G25" s="22"/>
      <c r="H25" s="22"/>
      <c r="I25" s="21"/>
    </row>
    <row r="26" spans="1:9" ht="9" customHeight="1">
      <c r="A26" s="29"/>
      <c r="B26" s="30"/>
      <c r="C26" s="18"/>
      <c r="D26" s="31"/>
      <c r="G26" s="22"/>
      <c r="H26" s="22"/>
    </row>
    <row r="27" spans="1:9" ht="16.5">
      <c r="A27" s="16" t="s">
        <v>16</v>
      </c>
      <c r="B27" s="32"/>
      <c r="C27" s="28"/>
      <c r="D27" s="7"/>
      <c r="G27" s="22"/>
      <c r="H27" s="22"/>
    </row>
    <row r="28" spans="1:9" ht="8.25" customHeight="1">
      <c r="A28" s="33"/>
      <c r="B28" s="30"/>
      <c r="C28" s="18"/>
      <c r="D28" s="7"/>
      <c r="G28" s="22"/>
      <c r="H28" s="22"/>
    </row>
    <row r="29" spans="1:9" ht="15.75" customHeight="1">
      <c r="A29" s="19" t="s">
        <v>17</v>
      </c>
      <c r="B29" s="20" t="s">
        <v>18</v>
      </c>
      <c r="C29" s="31">
        <f>+[1]NBG!B98</f>
        <v>20071014.059999999</v>
      </c>
      <c r="D29" s="31">
        <f>+[1]NBG!C98</f>
        <v>20071014.059999999</v>
      </c>
      <c r="G29" s="22"/>
      <c r="H29" s="22"/>
      <c r="I29" s="21"/>
    </row>
    <row r="30" spans="1:9" ht="15.75">
      <c r="A30" s="19" t="s">
        <v>19</v>
      </c>
      <c r="B30" s="20" t="s">
        <v>20</v>
      </c>
      <c r="C30" s="18">
        <f>+'[1] Nota, 11'!I42</f>
        <v>337642579.5399999</v>
      </c>
      <c r="D30" s="18">
        <f>+'[1] Nota, 11'!I28</f>
        <v>354173088.79000002</v>
      </c>
      <c r="G30" s="22"/>
      <c r="H30" s="22"/>
      <c r="I30" s="21"/>
    </row>
    <row r="31" spans="1:9" ht="16.5" customHeight="1">
      <c r="A31" s="19" t="s">
        <v>21</v>
      </c>
      <c r="B31" s="20" t="s">
        <v>22</v>
      </c>
      <c r="C31" s="24">
        <f>+[1]NBG!B109</f>
        <v>382322.04</v>
      </c>
      <c r="D31" s="24">
        <f>+[1]NBG!C109</f>
        <v>364322.04</v>
      </c>
      <c r="G31" s="22"/>
      <c r="H31" s="22"/>
      <c r="I31" s="21"/>
    </row>
    <row r="32" spans="1:9" s="15" customFormat="1" ht="25.15" customHeight="1">
      <c r="A32" s="34"/>
      <c r="B32" s="35"/>
      <c r="C32" s="13"/>
      <c r="D32" s="14"/>
      <c r="G32" s="36"/>
      <c r="H32" s="36"/>
    </row>
    <row r="33" spans="1:9" ht="16.5" customHeight="1">
      <c r="A33" s="26" t="s">
        <v>23</v>
      </c>
      <c r="B33" s="30"/>
      <c r="C33" s="37">
        <f>SUM(C29:C31)</f>
        <v>358095915.63999993</v>
      </c>
      <c r="D33" s="37">
        <f>SUM(D29:D31)</f>
        <v>374608424.89000005</v>
      </c>
      <c r="G33" s="22"/>
      <c r="H33" s="22"/>
      <c r="I33" s="21"/>
    </row>
    <row r="34" spans="1:9" s="15" customFormat="1" ht="8.1" customHeight="1">
      <c r="A34" s="12"/>
      <c r="B34" s="38"/>
      <c r="C34" s="13"/>
      <c r="D34" s="14"/>
      <c r="G34" s="36"/>
      <c r="H34" s="36"/>
      <c r="I34" s="21"/>
    </row>
    <row r="35" spans="1:9" ht="17.25" thickBot="1">
      <c r="A35" s="39" t="s">
        <v>24</v>
      </c>
      <c r="B35" s="40"/>
      <c r="C35" s="41">
        <f>+C25+C33</f>
        <v>1091170132.5580001</v>
      </c>
      <c r="D35" s="41">
        <f>+D25+D33</f>
        <v>922587690.61999989</v>
      </c>
      <c r="G35" s="22"/>
      <c r="H35" s="22"/>
      <c r="I35" s="21"/>
    </row>
    <row r="36" spans="1:9" ht="8.4499999999999993" customHeight="1" thickTop="1">
      <c r="A36" s="42"/>
      <c r="B36" s="40"/>
      <c r="C36" s="43"/>
      <c r="D36" s="44"/>
      <c r="G36" s="22"/>
      <c r="H36" s="22"/>
    </row>
    <row r="37" spans="1:9" ht="18">
      <c r="A37" s="9" t="s">
        <v>25</v>
      </c>
      <c r="B37" s="45"/>
      <c r="C37" s="46"/>
      <c r="D37" s="31"/>
      <c r="G37" s="22"/>
      <c r="H37" s="22"/>
    </row>
    <row r="38" spans="1:9" ht="10.9" customHeight="1">
      <c r="A38" s="47"/>
      <c r="B38" s="45"/>
      <c r="C38" s="46"/>
      <c r="D38" s="7"/>
      <c r="G38" s="22"/>
      <c r="H38" s="22"/>
    </row>
    <row r="39" spans="1:9" ht="16.5">
      <c r="A39" s="16" t="s">
        <v>26</v>
      </c>
      <c r="B39" s="45"/>
      <c r="C39" s="46"/>
      <c r="D39" s="7"/>
      <c r="G39" s="22"/>
      <c r="H39" s="22"/>
    </row>
    <row r="40" spans="1:9" ht="15.75">
      <c r="A40" s="23" t="s">
        <v>27</v>
      </c>
      <c r="B40" s="20" t="s">
        <v>28</v>
      </c>
      <c r="C40" s="18">
        <f>+[1]NBG!B115</f>
        <v>0</v>
      </c>
      <c r="D40" s="18">
        <f>+[1]NBG!C115</f>
        <v>5828524.71</v>
      </c>
      <c r="G40" s="22"/>
      <c r="H40" s="22"/>
      <c r="I40" s="22"/>
    </row>
    <row r="41" spans="1:9" ht="16.5" customHeight="1">
      <c r="A41" s="23" t="s">
        <v>29</v>
      </c>
      <c r="B41" s="20" t="s">
        <v>30</v>
      </c>
      <c r="C41" s="18">
        <f>+[1]NBG!B125</f>
        <v>698379881.44999981</v>
      </c>
      <c r="D41" s="18">
        <f>+[1]NBG!C125</f>
        <v>791751434.54999995</v>
      </c>
      <c r="F41" s="48"/>
      <c r="G41" s="22"/>
      <c r="H41" s="22"/>
      <c r="I41" s="22"/>
    </row>
    <row r="42" spans="1:9" ht="16.5" customHeight="1">
      <c r="A42" s="19" t="s">
        <v>31</v>
      </c>
      <c r="B42" s="20" t="s">
        <v>32</v>
      </c>
      <c r="C42" s="18">
        <f>+[1]NBG!B146</f>
        <v>479323428.62</v>
      </c>
      <c r="D42" s="18">
        <f>+[1]NBG!C146</f>
        <v>524159703.35000008</v>
      </c>
      <c r="G42" s="22"/>
      <c r="H42" s="22"/>
      <c r="I42" s="22"/>
    </row>
    <row r="43" spans="1:9" ht="16.5" customHeight="1">
      <c r="A43" s="23" t="s">
        <v>33</v>
      </c>
      <c r="B43" s="20" t="s">
        <v>34</v>
      </c>
      <c r="C43" s="24">
        <f>+[1]NBG!B154</f>
        <v>358137264.38999999</v>
      </c>
      <c r="D43" s="24">
        <f>+[1]NBG!C154</f>
        <v>358137264.38999999</v>
      </c>
      <c r="G43" s="22"/>
      <c r="H43" s="22"/>
      <c r="I43" s="22"/>
    </row>
    <row r="44" spans="1:9" ht="9.6" customHeight="1">
      <c r="A44" s="29"/>
      <c r="B44" s="49"/>
      <c r="C44" s="18"/>
      <c r="D44" s="7"/>
      <c r="G44" s="22"/>
      <c r="H44" s="22"/>
      <c r="I44" s="22"/>
    </row>
    <row r="45" spans="1:9" ht="15.75">
      <c r="A45" s="42" t="s">
        <v>35</v>
      </c>
      <c r="B45" s="50"/>
      <c r="C45" s="51">
        <f>SUM(C40:C44)</f>
        <v>1535840574.4599996</v>
      </c>
      <c r="D45" s="51">
        <f>SUM(D40:D44)</f>
        <v>1679876927</v>
      </c>
      <c r="G45" s="22"/>
      <c r="H45" s="22"/>
      <c r="I45" s="22"/>
    </row>
    <row r="46" spans="1:9" ht="10.15" customHeight="1">
      <c r="A46" s="42"/>
      <c r="B46" s="50"/>
      <c r="C46" s="43"/>
      <c r="D46" s="7"/>
      <c r="G46" s="22"/>
      <c r="H46" s="22"/>
      <c r="I46" s="22"/>
    </row>
    <row r="47" spans="1:9" ht="16.5">
      <c r="A47" s="52" t="s">
        <v>36</v>
      </c>
      <c r="B47" s="53"/>
      <c r="C47" s="54">
        <f>+C45</f>
        <v>1535840574.4599996</v>
      </c>
      <c r="D47" s="54">
        <f>+D45</f>
        <v>1679876927</v>
      </c>
      <c r="G47" s="22"/>
      <c r="H47" s="22"/>
      <c r="I47" s="22"/>
    </row>
    <row r="48" spans="1:9" ht="11.25" customHeight="1">
      <c r="A48" s="17"/>
      <c r="B48" s="49"/>
      <c r="C48" s="18"/>
      <c r="D48" s="31"/>
      <c r="G48" s="22"/>
      <c r="H48" s="22"/>
      <c r="I48" s="22"/>
    </row>
    <row r="49" spans="1:9" ht="18.75">
      <c r="A49" s="55" t="s">
        <v>37</v>
      </c>
      <c r="B49" s="49"/>
      <c r="C49" s="18"/>
      <c r="D49" s="7"/>
      <c r="G49" s="22"/>
      <c r="H49" s="22"/>
      <c r="I49" s="22"/>
    </row>
    <row r="50" spans="1:9" ht="15.75">
      <c r="A50" s="19" t="s">
        <v>38</v>
      </c>
      <c r="B50" s="56"/>
      <c r="C50" s="18">
        <f>+[1]NBG!B159</f>
        <v>25000000</v>
      </c>
      <c r="D50" s="18">
        <f>+[1]NBG!C159</f>
        <v>25000000</v>
      </c>
      <c r="G50" s="22"/>
      <c r="H50" s="22"/>
      <c r="I50" s="22"/>
    </row>
    <row r="51" spans="1:9" ht="15.75">
      <c r="A51" s="19" t="s">
        <v>39</v>
      </c>
      <c r="B51" s="56"/>
      <c r="C51" s="57">
        <f>+[1]NBG!B160+[1]NBG!B164</f>
        <v>-1457626019.8400002</v>
      </c>
      <c r="D51" s="57">
        <f>+[1]NBG!C160+[1]NBG!C164</f>
        <v>-892634687.09000003</v>
      </c>
      <c r="G51" s="22"/>
      <c r="H51" s="22"/>
      <c r="I51" s="22"/>
    </row>
    <row r="52" spans="1:9" ht="15.75">
      <c r="A52" s="19" t="s">
        <v>40</v>
      </c>
      <c r="B52" s="58"/>
      <c r="C52" s="59">
        <f>+[1]NBG!B165</f>
        <v>987955577.93999982</v>
      </c>
      <c r="D52" s="59">
        <f>+[1]NBG!C165</f>
        <v>110345450.70999999</v>
      </c>
      <c r="F52" s="60"/>
      <c r="G52" s="22"/>
      <c r="H52" s="22"/>
      <c r="I52" s="22"/>
    </row>
    <row r="53" spans="1:9" ht="17.45" customHeight="1">
      <c r="A53" s="29"/>
      <c r="B53" s="58"/>
      <c r="C53" s="18"/>
      <c r="D53" s="7"/>
      <c r="G53" s="22"/>
      <c r="H53" s="22"/>
      <c r="I53" s="22"/>
    </row>
    <row r="54" spans="1:9" ht="16.5">
      <c r="A54" s="52" t="s">
        <v>41</v>
      </c>
      <c r="B54" s="20" t="s">
        <v>42</v>
      </c>
      <c r="C54" s="61">
        <f>SUM(C50:C53)</f>
        <v>-444670441.90000033</v>
      </c>
      <c r="D54" s="61">
        <f>SUM(D50:D53)</f>
        <v>-757289236.38</v>
      </c>
      <c r="G54" s="22"/>
      <c r="H54" s="22"/>
      <c r="I54" s="22"/>
    </row>
    <row r="55" spans="1:9" ht="12.6" customHeight="1">
      <c r="A55" s="17"/>
      <c r="B55" s="58"/>
      <c r="C55" s="18"/>
      <c r="D55" s="31"/>
      <c r="G55" s="22"/>
      <c r="H55" s="22"/>
      <c r="I55" s="22"/>
    </row>
    <row r="56" spans="1:9" ht="17.25" thickBot="1">
      <c r="A56" s="52" t="s">
        <v>43</v>
      </c>
      <c r="B56" s="30"/>
      <c r="C56" s="62">
        <f>+C54+C47</f>
        <v>1091170132.5599992</v>
      </c>
      <c r="D56" s="62">
        <f>+D54+D47</f>
        <v>922587690.62</v>
      </c>
      <c r="G56" s="22"/>
      <c r="H56" s="22"/>
      <c r="I56" s="22"/>
    </row>
    <row r="57" spans="1:9" ht="16.5" thickTop="1">
      <c r="A57" s="42"/>
      <c r="B57" s="58"/>
      <c r="C57" s="43"/>
      <c r="D57" s="7"/>
    </row>
    <row r="58" spans="1:9" ht="15.75">
      <c r="A58" s="63" t="s">
        <v>44</v>
      </c>
      <c r="B58" s="58"/>
      <c r="C58" s="43"/>
      <c r="D58" s="43"/>
    </row>
    <row r="59" spans="1:9" ht="15.75">
      <c r="A59" s="63"/>
      <c r="B59" s="58"/>
      <c r="C59" s="43"/>
      <c r="D59" s="43"/>
      <c r="F59" s="22"/>
      <c r="G59" s="22"/>
    </row>
    <row r="60" spans="1:9" ht="15.75">
      <c r="A60" s="42"/>
      <c r="B60" s="58"/>
      <c r="C60" s="43"/>
      <c r="D60" s="7"/>
    </row>
    <row r="61" spans="1:9" ht="15.75">
      <c r="A61" s="42"/>
      <c r="B61" s="58"/>
      <c r="C61" s="43"/>
      <c r="D61" s="7"/>
    </row>
    <row r="62" spans="1:9" ht="15" customHeight="1">
      <c r="A62" s="64"/>
      <c r="B62" s="65"/>
      <c r="C62" s="66"/>
      <c r="D62" s="66"/>
    </row>
    <row r="63" spans="1:9" ht="15.75" customHeight="1">
      <c r="A63" s="67" t="s">
        <v>45</v>
      </c>
      <c r="B63" s="67"/>
      <c r="C63" s="67"/>
      <c r="D63" s="67"/>
    </row>
    <row r="64" spans="1:9">
      <c r="A64" s="68" t="s">
        <v>46</v>
      </c>
      <c r="B64" s="68"/>
      <c r="C64" s="68"/>
      <c r="D64" s="68"/>
    </row>
    <row r="65" spans="1:4" ht="15.75">
      <c r="A65" s="69"/>
      <c r="B65" s="70"/>
      <c r="C65" s="70"/>
      <c r="D65" s="7"/>
    </row>
    <row r="66" spans="1:4" ht="15.75">
      <c r="A66" s="69"/>
      <c r="B66" s="70"/>
      <c r="C66" s="70"/>
      <c r="D66" s="7"/>
    </row>
    <row r="67" spans="1:4" ht="15.75">
      <c r="A67" s="69"/>
      <c r="B67" s="70"/>
      <c r="C67" s="70"/>
      <c r="D67" s="7"/>
    </row>
    <row r="68" spans="1:4" ht="15">
      <c r="A68" s="67" t="s">
        <v>47</v>
      </c>
      <c r="B68" s="67"/>
      <c r="C68" s="67" t="s">
        <v>48</v>
      </c>
      <c r="D68" s="67"/>
    </row>
    <row r="69" spans="1:4">
      <c r="A69" s="68" t="s">
        <v>49</v>
      </c>
      <c r="B69" s="68"/>
      <c r="C69" s="68" t="s">
        <v>50</v>
      </c>
      <c r="D69" s="68"/>
    </row>
    <row r="70" spans="1:4">
      <c r="A70" s="7"/>
      <c r="B70" s="7"/>
      <c r="C70" s="31"/>
      <c r="D70" s="7"/>
    </row>
    <row r="71" spans="1:4">
      <c r="A71" s="7"/>
      <c r="B71" s="7"/>
      <c r="C71" s="31"/>
      <c r="D71" s="7"/>
    </row>
    <row r="72" spans="1:4">
      <c r="A72" s="7"/>
      <c r="B72" s="7"/>
      <c r="C72" s="31"/>
      <c r="D72" s="7"/>
    </row>
  </sheetData>
  <scenarios current="0" show="0">
    <scenario name="IMPUESTO1992" locked="1" count="1" user="***" comment="Creado por *** en 02/3/96_x000a_Modificado por *** en 02/3/96">
      <inputCells r="A1" val=""/>
    </scenario>
  </scenarios>
  <mergeCells count="10">
    <mergeCell ref="A68:B68"/>
    <mergeCell ref="C68:D68"/>
    <mergeCell ref="A69:B69"/>
    <mergeCell ref="C69:D69"/>
    <mergeCell ref="A11:D11"/>
    <mergeCell ref="A12:D12"/>
    <mergeCell ref="A13:D13"/>
    <mergeCell ref="C62:D62"/>
    <mergeCell ref="A63:D63"/>
    <mergeCell ref="A64:D64"/>
  </mergeCells>
  <printOptions horizontalCentered="1" gridLinesSet="0"/>
  <pageMargins left="0.2" right="0.2" top="0.5" bottom="0.5" header="0.43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(2)</vt:lpstr>
      <vt:lpstr>'BG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dcterms:created xsi:type="dcterms:W3CDTF">2026-02-03T17:01:30Z</dcterms:created>
  <dcterms:modified xsi:type="dcterms:W3CDTF">2026-02-03T17:01:53Z</dcterms:modified>
</cp:coreProperties>
</file>