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PRESUPUESTO\EJECUCIONES PRESUPUESTARIAS\2023\"/>
    </mc:Choice>
  </mc:AlternateContent>
  <xr:revisionPtr revIDLastSave="0" documentId="13_ncr:1_{9CEAD945-105C-4CAD-B61D-54DEC25E57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1 Presupuesto Aprobado-Ejec " sheetId="2" r:id="rId1"/>
    <sheet name="P2 Ejecucion " sheetId="3" r:id="rId2"/>
  </sheets>
  <definedNames>
    <definedName name="_xlnm.Print_Area" localSheetId="0">'P1 Presupuesto Aprobado-Ejec '!$A$1:$P$96</definedName>
    <definedName name="_xlnm.Print_Area" localSheetId="1">'P2 Ejecucion '!$C$1:$P$92</definedName>
    <definedName name="_xlnm.Print_Titles" localSheetId="1">'P2 Ejecucion 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4" i="2"/>
  <c r="P13" i="3" s="1"/>
  <c r="P15" i="2"/>
  <c r="P14" i="3" s="1"/>
  <c r="P16" i="2"/>
  <c r="P15" i="3" s="1"/>
  <c r="P17" i="2"/>
  <c r="P19" i="2"/>
  <c r="P20" i="2"/>
  <c r="P19" i="3" s="1"/>
  <c r="P21" i="2"/>
  <c r="P20" i="3" s="1"/>
  <c r="P22" i="2"/>
  <c r="P21" i="3" s="1"/>
  <c r="P23" i="2"/>
  <c r="P22" i="3" s="1"/>
  <c r="P24" i="2"/>
  <c r="P23" i="3" s="1"/>
  <c r="P25" i="2"/>
  <c r="P24" i="3" s="1"/>
  <c r="P26" i="2"/>
  <c r="P25" i="3" s="1"/>
  <c r="P27" i="2"/>
  <c r="P26" i="3" s="1"/>
  <c r="P29" i="2"/>
  <c r="P30" i="2"/>
  <c r="P29" i="3" s="1"/>
  <c r="P31" i="2"/>
  <c r="P30" i="3" s="1"/>
  <c r="P32" i="2"/>
  <c r="P31" i="3" s="1"/>
  <c r="P33" i="2"/>
  <c r="P32" i="3" s="1"/>
  <c r="P34" i="2"/>
  <c r="P33" i="3" s="1"/>
  <c r="P35" i="2"/>
  <c r="P34" i="3" s="1"/>
  <c r="P36" i="2"/>
  <c r="P35" i="3" s="1"/>
  <c r="P37" i="2"/>
  <c r="P36" i="3" s="1"/>
  <c r="P39" i="2"/>
  <c r="P38" i="3" s="1"/>
  <c r="P40" i="2"/>
  <c r="P39" i="3" s="1"/>
  <c r="P41" i="2"/>
  <c r="P40" i="3" s="1"/>
  <c r="P42" i="2"/>
  <c r="P41" i="3" s="1"/>
  <c r="P43" i="2"/>
  <c r="P42" i="3" s="1"/>
  <c r="P44" i="2"/>
  <c r="P43" i="3" s="1"/>
  <c r="P45" i="2"/>
  <c r="P44" i="3" s="1"/>
  <c r="P46" i="2"/>
  <c r="P45" i="3" s="1"/>
  <c r="P47" i="2"/>
  <c r="P46" i="3" s="1"/>
  <c r="P48" i="2"/>
  <c r="P47" i="3" s="1"/>
  <c r="P49" i="2"/>
  <c r="P48" i="3" s="1"/>
  <c r="P50" i="2"/>
  <c r="P49" i="3" s="1"/>
  <c r="P51" i="2"/>
  <c r="P50" i="3" s="1"/>
  <c r="P52" i="2"/>
  <c r="P51" i="3" s="1"/>
  <c r="P53" i="2"/>
  <c r="P52" i="3" s="1"/>
  <c r="P55" i="2"/>
  <c r="P54" i="3" s="1"/>
  <c r="P56" i="2"/>
  <c r="P55" i="3" s="1"/>
  <c r="P57" i="2"/>
  <c r="P56" i="3" s="1"/>
  <c r="P58" i="2"/>
  <c r="P57" i="3" s="1"/>
  <c r="P59" i="2"/>
  <c r="P58" i="3" s="1"/>
  <c r="P60" i="2"/>
  <c r="P59" i="3" s="1"/>
  <c r="P61" i="2"/>
  <c r="P60" i="3" s="1"/>
  <c r="P62" i="2"/>
  <c r="P61" i="3" s="1"/>
  <c r="P63" i="2"/>
  <c r="P62" i="3" s="1"/>
  <c r="P64" i="2"/>
  <c r="P65" i="2"/>
  <c r="P64" i="3" s="1"/>
  <c r="P66" i="2"/>
  <c r="P65" i="3" s="1"/>
  <c r="P67" i="2"/>
  <c r="P66" i="3" s="1"/>
  <c r="P68" i="2"/>
  <c r="P67" i="3" s="1"/>
  <c r="P69" i="2"/>
  <c r="P70" i="2"/>
  <c r="P69" i="3" s="1"/>
  <c r="P71" i="2"/>
  <c r="P70" i="3" s="1"/>
  <c r="P73" i="2"/>
  <c r="P74" i="2"/>
  <c r="P73" i="3" s="1"/>
  <c r="P75" i="2"/>
  <c r="P74" i="3" s="1"/>
  <c r="P76" i="2"/>
  <c r="P78" i="2"/>
  <c r="P77" i="3" s="1"/>
  <c r="P79" i="2"/>
  <c r="P78" i="3" s="1"/>
  <c r="P81" i="2"/>
  <c r="P82" i="2"/>
  <c r="P81" i="3" s="1"/>
  <c r="P83" i="2"/>
  <c r="P82" i="3" s="1"/>
  <c r="P84" i="2"/>
  <c r="P83" i="3" s="1"/>
  <c r="P13" i="2"/>
  <c r="P12" i="3" s="1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3" i="3"/>
  <c r="D14" i="3"/>
  <c r="D15" i="3"/>
  <c r="D12" i="3"/>
  <c r="D54" i="2"/>
  <c r="D18" i="2"/>
  <c r="P80" i="2" l="1"/>
  <c r="P76" i="3"/>
  <c r="P18" i="2"/>
  <c r="P72" i="2"/>
  <c r="P37" i="3"/>
  <c r="P11" i="3"/>
  <c r="P53" i="3"/>
  <c r="P54" i="2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P17" i="3" s="1"/>
  <c r="L17" i="3"/>
  <c r="H17" i="3"/>
  <c r="L11" i="3"/>
  <c r="H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P84" i="3" l="1"/>
  <c r="C80" i="2"/>
  <c r="C72" i="2"/>
  <c r="C64" i="2"/>
  <c r="C54" i="2"/>
  <c r="C38" i="2"/>
  <c r="C28" i="2"/>
  <c r="C18" i="2"/>
  <c r="C12" i="2"/>
  <c r="K80" i="2" l="1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G84" i="3" l="1"/>
  <c r="F84" i="3"/>
  <c r="J84" i="3"/>
  <c r="E84" i="3"/>
  <c r="I84" i="3"/>
  <c r="M84" i="3"/>
  <c r="D84" i="3"/>
  <c r="H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P77" i="2" s="1"/>
  <c r="O72" i="2"/>
  <c r="N72" i="2"/>
  <c r="L72" i="2"/>
  <c r="J72" i="2"/>
  <c r="I72" i="2"/>
  <c r="H72" i="2"/>
  <c r="G72" i="2"/>
  <c r="F72" i="2"/>
  <c r="E72" i="2"/>
  <c r="D72" i="2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P38" i="2" s="1"/>
  <c r="P28" i="2" s="1"/>
  <c r="O28" i="2"/>
  <c r="N28" i="2"/>
  <c r="L28" i="2"/>
  <c r="J28" i="2"/>
  <c r="I28" i="2"/>
  <c r="G28" i="2"/>
  <c r="F28" i="2"/>
  <c r="E28" i="2"/>
  <c r="D28" i="2"/>
  <c r="P12" i="2"/>
  <c r="O18" i="2"/>
  <c r="N18" i="2"/>
  <c r="L18" i="2"/>
  <c r="J18" i="2"/>
  <c r="I18" i="2"/>
  <c r="H18" i="2"/>
  <c r="G18" i="2"/>
  <c r="F18" i="2"/>
  <c r="E18" i="2"/>
  <c r="O12" i="2"/>
  <c r="N12" i="2"/>
  <c r="J12" i="2"/>
  <c r="I12" i="2"/>
  <c r="H12" i="2"/>
  <c r="G12" i="2"/>
  <c r="F12" i="2"/>
  <c r="E12" i="2"/>
  <c r="D12" i="2"/>
  <c r="P85" i="2" l="1"/>
  <c r="D85" i="2"/>
  <c r="F85" i="2"/>
  <c r="N85" i="2"/>
  <c r="G85" i="2"/>
  <c r="O85" i="2"/>
  <c r="E85" i="2"/>
  <c r="I85" i="2"/>
  <c r="M85" i="2"/>
  <c r="J85" i="2"/>
  <c r="H85" i="2"/>
  <c r="L12" i="2"/>
  <c r="L85" i="2" s="1"/>
</calcChain>
</file>

<file path=xl/sharedStrings.xml><?xml version="1.0" encoding="utf-8"?>
<sst xmlns="http://schemas.openxmlformats.org/spreadsheetml/2006/main" count="201" uniqueCount="105">
  <si>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</si>
  <si>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</si>
  <si>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</si>
  <si>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</si>
  <si>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</si>
  <si>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</si>
  <si>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</si>
  <si>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</si>
  <si>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</si>
  <si>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</si>
  <si>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</si>
  <si>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</si>
  <si>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</si>
  <si>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</si>
  <si>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</si>
  <si>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</si>
  <si>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</si>
  <si>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</si>
  <si>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</si>
  <si>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</si>
  <si>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</si>
  <si>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</si>
  <si>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</si>
  <si>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</si>
  <si>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</si>
  <si>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</si>
  <si>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</si>
  <si>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</si>
  <si>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</si>
  <si>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</si>
  <si>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</si>
  <si>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</si>
  <si>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</si>
  <si>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</si>
  <si>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</si>
  <si>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</si>
  <si>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</si>
  <si>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</si>
  <si>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</si>
  <si>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</si>
  <si>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</si>
  <si>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</si>
  <si>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</si>
  <si>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</si>
  <si>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</si>
  <si>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</si>
  <si>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</si>
  <si>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</si>
  <si>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</si>
  <si>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</si>
  <si>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</si>
  <si>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</si>
  <si>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</si>
  <si>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</si>
  <si>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</si>
  <si>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</si>
  <si>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</si>
  <si>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</si>
  <si>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</si>
  <si>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</si>
  <si>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</si>
  <si>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</si>
  <si>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</si>
  <si>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</si>
  <si>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</si>
  <si>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</si>
  <si>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</si>
  <si>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</si>
  <si>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</si>
  <si>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</si>
  <si>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</si>
  <si>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</si>
  <si>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</si>
  <si>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</si>
  <si>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</si>
  <si>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</si>
  <si>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</si>
  <si>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</si>
  <si>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</si>
  <si>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</si>
  <si>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</si>
  <si>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</si>
  <si>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</si>
  <si>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</si>
  <si>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</si>
  <si>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</si>
  <si>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</si>
  <si>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</si>
  <si>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</si>
  <si>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</si>
  <si>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</si>
  <si>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</si>
  <si>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</si>
  <si>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</si>
  <si>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</si>
  <si>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</si>
  <si>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Abraham Genao Fajardo</t>
  </si>
  <si>
    <t>Enacargado Departamento Financiero</t>
  </si>
  <si>
    <t>Preparado por:</t>
  </si>
  <si>
    <t>Revisado por:</t>
  </si>
  <si>
    <t>Año 2023</t>
  </si>
  <si>
    <t xml:space="preserve">Fuente: Sistema Integrado de la Gestion Financiera (SIGEF) </t>
  </si>
  <si>
    <t xml:space="preserve">Prepardo por </t>
  </si>
  <si>
    <t>Revisasado por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</si>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</sst>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0" fontId="0" fillId="0" borderId="12" xfId="0" applyBorder="1"/>
    <xf numFmtId="0" fontId="3" fillId="0" borderId="0" xfId="0" applyFont="1" applyAlignment="1">
      <alignment horizontal="left" indent="2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0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15</xdr:col>
      <xdr:colOff>9525</xdr:colOff>
      <xdr:row>1</xdr:row>
      <xdr:rowOff>95250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72650" y="285750"/>
          <a:ext cx="1494840" cy="132879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92</xdr:row>
      <xdr:rowOff>19050</xdr:rowOff>
    </xdr:from>
    <xdr:ext cx="2290499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620125" y="17945100"/>
          <a:ext cx="229049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1190625</xdr:colOff>
      <xdr:row>92</xdr:row>
      <xdr:rowOff>0</xdr:rowOff>
    </xdr:from>
    <xdr:to>
      <xdr:col>15</xdr:col>
      <xdr:colOff>1323975</xdr:colOff>
      <xdr:row>92</xdr:row>
      <xdr:rowOff>11906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8610600" y="17973675"/>
          <a:ext cx="2476500" cy="119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91</xdr:row>
      <xdr:rowOff>180975</xdr:rowOff>
    </xdr:from>
    <xdr:to>
      <xdr:col>0</xdr:col>
      <xdr:colOff>2133600</xdr:colOff>
      <xdr:row>92</xdr:row>
      <xdr:rowOff>282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0" y="17964150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92</xdr:row>
      <xdr:rowOff>19050</xdr:rowOff>
    </xdr:from>
    <xdr:ext cx="2077641" cy="436786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799272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89</xdr:row>
      <xdr:rowOff>0</xdr:rowOff>
    </xdr:from>
    <xdr:to>
      <xdr:col>2</xdr:col>
      <xdr:colOff>2133600</xdr:colOff>
      <xdr:row>89</xdr:row>
      <xdr:rowOff>9807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524000" y="17430750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0</xdr:colOff>
      <xdr:row>89</xdr:row>
      <xdr:rowOff>0</xdr:rowOff>
    </xdr:from>
    <xdr:ext cx="207764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524000" y="1743075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3</xdr:col>
      <xdr:colOff>304800</xdr:colOff>
      <xdr:row>89</xdr:row>
      <xdr:rowOff>0</xdr:rowOff>
    </xdr:from>
    <xdr:to>
      <xdr:col>15</xdr:col>
      <xdr:colOff>1413783</xdr:colOff>
      <xdr:row>89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77200" y="17430750"/>
          <a:ext cx="23948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190500</xdr:colOff>
      <xdr:row>89</xdr:row>
      <xdr:rowOff>9525</xdr:rowOff>
    </xdr:from>
    <xdr:ext cx="2358081" cy="436786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7962900" y="1744027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94"/>
  <sheetViews>
    <sheetView view="pageBreakPreview" zoomScaleSheetLayoutView="100" workbookViewId="0">
      <selection activeCell="C92" sqref="C92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11" customWidth="1"/>
    <col min="3" max="3" width="18" customWidth="1"/>
    <col min="4" max="4" width="17.140625" customWidth="1"/>
    <col min="5" max="10" width="17.140625" hidden="1" customWidth="1"/>
    <col min="11" max="13" width="13.42578125" hidden="1" customWidth="1"/>
    <col min="14" max="15" width="11.42578125" hidden="1" customWidth="1"/>
    <col min="16" max="16" width="22.85546875" customWidth="1"/>
    <col min="17" max="17" width="15" bestFit="1" customWidth="1"/>
    <col min="18" max="18" width="13.42578125" bestFit="1" customWidth="1"/>
  </cols>
  <sheetData>
    <row r="3" spans="1:17" ht="28.5" customHeight="1" x14ac:dyDescent="0.25">
      <c r="A3" s="35" t="s">
        <v>95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94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44" t="s">
        <v>100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7" ht="15.75" customHeight="1" x14ac:dyDescent="0.25">
      <c r="A6" s="46" t="s">
        <v>91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7" ht="15" customHeight="1" x14ac:dyDescent="0.25">
      <c r="A7" s="31" t="s">
        <v>76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9" spans="1:17" ht="25.5" customHeight="1" x14ac:dyDescent="0.25">
      <c r="A9" s="39" t="s">
        <v>66</v>
      </c>
      <c r="B9" s="40" t="s">
        <v>93</v>
      </c>
      <c r="C9" s="42" t="s">
        <v>92</v>
      </c>
      <c r="D9" s="32" t="s">
        <v>90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</row>
    <row r="10" spans="1:17" x14ac:dyDescent="0.25">
      <c r="A10" s="39"/>
      <c r="B10" s="41"/>
      <c r="C10" s="43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f>SUM(C13:C17)</f>
        <v>0</v>
      </c>
      <c r="D12" s="10">
        <f>SUM(D13:D17)</f>
        <v>68556880.289999992</v>
      </c>
      <c r="E12" s="10">
        <f t="shared" ref="E12:P12" si="0">SUM(E13:E17)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 t="shared" si="0"/>
        <v>68556880.289999992</v>
      </c>
    </row>
    <row r="13" spans="1:17" x14ac:dyDescent="0.25">
      <c r="A13" s="4" t="s">
        <v>2</v>
      </c>
      <c r="B13" s="11">
        <v>658385024</v>
      </c>
      <c r="C13" s="11"/>
      <c r="D13" s="15">
        <v>64855527.159999996</v>
      </c>
      <c r="E13" s="15"/>
      <c r="F13" s="15"/>
      <c r="G13" s="15"/>
      <c r="H13" s="15"/>
      <c r="I13" s="15"/>
      <c r="J13" s="15"/>
      <c r="K13" s="11"/>
      <c r="L13" s="11"/>
      <c r="M13" s="11"/>
      <c r="N13" s="11"/>
      <c r="O13" s="11"/>
      <c r="P13" s="11">
        <f>+D13</f>
        <v>64855527.159999996</v>
      </c>
    </row>
    <row r="14" spans="1:17" x14ac:dyDescent="0.25">
      <c r="A14" s="4" t="s">
        <v>3</v>
      </c>
      <c r="B14" s="11">
        <v>77270000</v>
      </c>
      <c r="C14" s="11"/>
      <c r="D14" s="15">
        <v>3701353.13</v>
      </c>
      <c r="E14" s="16"/>
      <c r="F14" s="15"/>
      <c r="G14" s="15"/>
      <c r="H14" s="15"/>
      <c r="I14" s="15"/>
      <c r="J14" s="15"/>
      <c r="K14" s="11"/>
      <c r="L14" s="11"/>
      <c r="M14" s="11"/>
      <c r="N14" s="11"/>
      <c r="O14" s="11"/>
      <c r="P14" s="11">
        <f t="shared" ref="P14:P77" si="1">+D14</f>
        <v>3701353.13</v>
      </c>
    </row>
    <row r="15" spans="1:17" x14ac:dyDescent="0.25">
      <c r="A15" s="4" t="s">
        <v>4</v>
      </c>
      <c r="B15" s="11">
        <v>0</v>
      </c>
      <c r="C15" s="11"/>
      <c r="D15" s="15">
        <v>0</v>
      </c>
      <c r="E15" s="15"/>
      <c r="F15" s="15"/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si="1"/>
        <v>0</v>
      </c>
      <c r="Q15" s="5"/>
    </row>
    <row r="16" spans="1:17" x14ac:dyDescent="0.25">
      <c r="A16" s="4" t="s">
        <v>5</v>
      </c>
      <c r="B16" s="11">
        <v>0</v>
      </c>
      <c r="C16" s="11"/>
      <c r="D16" s="15">
        <v>0</v>
      </c>
      <c r="E16" s="15"/>
      <c r="F16" s="15"/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/>
      <c r="D17" s="15">
        <v>0</v>
      </c>
      <c r="E17" s="15"/>
      <c r="F17" s="15"/>
      <c r="G17" s="15"/>
      <c r="H17" s="15"/>
      <c r="I17" s="15"/>
      <c r="J17" s="15"/>
      <c r="K17" s="11"/>
      <c r="L17" s="11"/>
      <c r="M17" s="11"/>
      <c r="N17" s="11"/>
      <c r="O17" s="11"/>
      <c r="P17" s="11">
        <f t="shared" si="1"/>
        <v>0</v>
      </c>
    </row>
    <row r="18" spans="1:18" s="7" customFormat="1" x14ac:dyDescent="0.25">
      <c r="A18" s="3" t="s">
        <v>7</v>
      </c>
      <c r="B18" s="10">
        <v>127490000</v>
      </c>
      <c r="C18" s="10">
        <f>SUM(C19:C27)</f>
        <v>0</v>
      </c>
      <c r="D18" s="10">
        <f>SUM(D19:D27)</f>
        <v>48066650.890000001</v>
      </c>
      <c r="E18" s="10">
        <f t="shared" ref="E18:O18" si="2">SUM(E19:E27)</f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>SUM(P19:P27)</f>
        <v>48066650.890000001</v>
      </c>
      <c r="R18" s="10"/>
    </row>
    <row r="19" spans="1:18" x14ac:dyDescent="0.25">
      <c r="A19" s="4" t="s">
        <v>8</v>
      </c>
      <c r="B19" s="11">
        <v>12120000</v>
      </c>
      <c r="C19" s="11"/>
      <c r="D19" s="15">
        <v>1514421.05</v>
      </c>
      <c r="E19" s="15"/>
      <c r="F19" s="15"/>
      <c r="G19" s="15"/>
      <c r="H19" s="15"/>
      <c r="I19" s="15"/>
      <c r="J19" s="15"/>
      <c r="K19" s="11"/>
      <c r="L19" s="11"/>
      <c r="M19" s="11"/>
      <c r="N19" s="11"/>
      <c r="O19" s="11"/>
      <c r="P19" s="11">
        <f t="shared" si="1"/>
        <v>1514421.05</v>
      </c>
      <c r="Q19" s="6"/>
    </row>
    <row r="20" spans="1:18" x14ac:dyDescent="0.25">
      <c r="A20" s="4" t="s">
        <v>9</v>
      </c>
      <c r="B20" s="11">
        <v>12230000</v>
      </c>
      <c r="C20" s="11"/>
      <c r="D20" s="15">
        <v>1331888</v>
      </c>
      <c r="E20" s="15"/>
      <c r="F20" s="15"/>
      <c r="G20" s="15"/>
      <c r="H20" s="15"/>
      <c r="I20" s="15"/>
      <c r="J20" s="15"/>
      <c r="K20" s="11"/>
      <c r="L20" s="11"/>
      <c r="M20" s="11"/>
      <c r="N20" s="11"/>
      <c r="O20" s="11"/>
      <c r="P20" s="11">
        <f t="shared" si="1"/>
        <v>1331888</v>
      </c>
      <c r="Q20" s="6"/>
    </row>
    <row r="21" spans="1:18" x14ac:dyDescent="0.25">
      <c r="A21" s="4" t="s">
        <v>10</v>
      </c>
      <c r="B21" s="11">
        <v>20400000</v>
      </c>
      <c r="C21" s="11"/>
      <c r="D21" s="15">
        <v>6688950</v>
      </c>
      <c r="E21" s="15"/>
      <c r="F21" s="15"/>
      <c r="G21" s="15"/>
      <c r="H21" s="15"/>
      <c r="I21" s="15"/>
      <c r="J21" s="15"/>
      <c r="K21" s="11"/>
      <c r="L21" s="11"/>
      <c r="M21" s="11"/>
      <c r="N21" s="11"/>
      <c r="O21" s="11"/>
      <c r="P21" s="11">
        <f t="shared" si="1"/>
        <v>6688950</v>
      </c>
      <c r="Q21" s="6"/>
      <c r="R21" s="11"/>
    </row>
    <row r="22" spans="1:18" x14ac:dyDescent="0.25">
      <c r="A22" s="4" t="s">
        <v>11</v>
      </c>
      <c r="B22" s="11">
        <v>50160000</v>
      </c>
      <c r="C22" s="11"/>
      <c r="D22" s="15">
        <v>32695358.27</v>
      </c>
      <c r="E22" s="15"/>
      <c r="F22" s="15"/>
      <c r="G22" s="15"/>
      <c r="H22" s="15"/>
      <c r="I22" s="15"/>
      <c r="J22" s="15"/>
      <c r="K22" s="11"/>
      <c r="L22" s="11"/>
      <c r="M22" s="11"/>
      <c r="N22" s="11"/>
      <c r="O22" s="11"/>
      <c r="P22" s="11">
        <f t="shared" si="1"/>
        <v>32695358.27</v>
      </c>
      <c r="Q22" s="6"/>
    </row>
    <row r="23" spans="1:18" x14ac:dyDescent="0.25">
      <c r="A23" s="4" t="s">
        <v>12</v>
      </c>
      <c r="B23" s="11">
        <v>1740000</v>
      </c>
      <c r="C23" s="11"/>
      <c r="D23" s="15">
        <v>415520</v>
      </c>
      <c r="E23" s="15"/>
      <c r="F23" s="15"/>
      <c r="G23" s="15"/>
      <c r="H23" s="15"/>
      <c r="I23" s="15"/>
      <c r="J23" s="15"/>
      <c r="K23" s="11"/>
      <c r="L23" s="11"/>
      <c r="M23" s="11"/>
      <c r="N23" s="11"/>
      <c r="O23" s="11"/>
      <c r="P23" s="11">
        <f t="shared" si="1"/>
        <v>415520</v>
      </c>
      <c r="Q23" s="6"/>
    </row>
    <row r="24" spans="1:18" x14ac:dyDescent="0.25">
      <c r="A24" s="4" t="s">
        <v>13</v>
      </c>
      <c r="B24" s="11">
        <v>7920000</v>
      </c>
      <c r="C24" s="11"/>
      <c r="D24" s="15">
        <v>1400036.07</v>
      </c>
      <c r="E24" s="15"/>
      <c r="F24" s="15"/>
      <c r="G24" s="15"/>
      <c r="H24" s="15"/>
      <c r="I24" s="15"/>
      <c r="J24" s="15"/>
      <c r="K24" s="11"/>
      <c r="L24" s="11"/>
      <c r="M24" s="11"/>
      <c r="N24" s="11"/>
      <c r="O24" s="11"/>
      <c r="P24" s="11">
        <f t="shared" si="1"/>
        <v>1400036.07</v>
      </c>
      <c r="Q24" s="6"/>
    </row>
    <row r="25" spans="1:18" x14ac:dyDescent="0.25">
      <c r="A25" s="4" t="s">
        <v>14</v>
      </c>
      <c r="B25" s="11">
        <v>10980000</v>
      </c>
      <c r="C25" s="11"/>
      <c r="D25" s="15">
        <v>1589538.68</v>
      </c>
      <c r="E25" s="15"/>
      <c r="F25" s="15"/>
      <c r="G25" s="15"/>
      <c r="H25" s="15"/>
      <c r="I25" s="15"/>
      <c r="J25" s="15"/>
      <c r="K25" s="11"/>
      <c r="L25" s="11"/>
      <c r="M25" s="11"/>
      <c r="N25" s="11"/>
      <c r="O25" s="11"/>
      <c r="P25" s="11">
        <f t="shared" si="1"/>
        <v>1589538.68</v>
      </c>
      <c r="Q25" s="6"/>
    </row>
    <row r="26" spans="1:18" x14ac:dyDescent="0.25">
      <c r="A26" s="4" t="s">
        <v>15</v>
      </c>
      <c r="B26" s="11">
        <v>11940000</v>
      </c>
      <c r="C26" s="11"/>
      <c r="D26" s="15">
        <v>2430938.8199999998</v>
      </c>
      <c r="E26" s="15"/>
      <c r="F26" s="15"/>
      <c r="G26" s="15"/>
      <c r="H26" s="15"/>
      <c r="I26" s="15"/>
      <c r="J26" s="15"/>
      <c r="K26" s="11"/>
      <c r="L26" s="11"/>
      <c r="M26" s="11"/>
      <c r="N26" s="11"/>
      <c r="O26" s="11"/>
      <c r="P26" s="11">
        <f t="shared" si="1"/>
        <v>2430938.8199999998</v>
      </c>
      <c r="Q26" s="6"/>
    </row>
    <row r="27" spans="1:18" x14ac:dyDescent="0.25">
      <c r="A27" s="4" t="s">
        <v>16</v>
      </c>
      <c r="B27" s="11">
        <v>0</v>
      </c>
      <c r="C27" s="11"/>
      <c r="D27" s="15">
        <v>0</v>
      </c>
      <c r="E27" s="15"/>
      <c r="F27" s="15"/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0</v>
      </c>
      <c r="D28" s="10">
        <f>SUM(D29:D37)</f>
        <v>67104921.07</v>
      </c>
      <c r="E28" s="10">
        <f t="shared" ref="E28:O28" si="3">SUM(E29:E37)</f>
        <v>0</v>
      </c>
      <c r="F28" s="10">
        <f t="shared" si="3"/>
        <v>0</v>
      </c>
      <c r="G28" s="10">
        <f t="shared" si="3"/>
        <v>0</v>
      </c>
      <c r="H28" s="10">
        <f>SUM(H29:H37)</f>
        <v>0</v>
      </c>
      <c r="I28" s="10">
        <f t="shared" si="3"/>
        <v>0</v>
      </c>
      <c r="J28" s="10">
        <f t="shared" si="3"/>
        <v>0</v>
      </c>
      <c r="K28" s="10">
        <f t="shared" si="3"/>
        <v>0</v>
      </c>
      <c r="L28" s="10">
        <f t="shared" si="3"/>
        <v>0</v>
      </c>
      <c r="M28" s="10">
        <f t="shared" si="3"/>
        <v>0</v>
      </c>
      <c r="N28" s="10">
        <f t="shared" si="3"/>
        <v>0</v>
      </c>
      <c r="O28" s="10">
        <f t="shared" si="3"/>
        <v>0</v>
      </c>
      <c r="P28" s="10">
        <f>SUM(P29:P46)</f>
        <v>67104921.07</v>
      </c>
    </row>
    <row r="29" spans="1:18" x14ac:dyDescent="0.25">
      <c r="A29" s="4" t="s">
        <v>18</v>
      </c>
      <c r="B29" s="11">
        <v>180180000</v>
      </c>
      <c r="C29" s="11"/>
      <c r="D29" s="15">
        <v>64623384.859999999</v>
      </c>
      <c r="E29" s="15"/>
      <c r="F29" s="15"/>
      <c r="G29" s="15"/>
      <c r="H29" s="15"/>
      <c r="I29" s="15"/>
      <c r="J29" s="15"/>
      <c r="K29" s="11"/>
      <c r="L29" s="11"/>
      <c r="M29" s="11"/>
      <c r="N29" s="11"/>
      <c r="O29" s="11"/>
      <c r="P29" s="11">
        <f t="shared" si="1"/>
        <v>64623384.859999999</v>
      </c>
    </row>
    <row r="30" spans="1:18" x14ac:dyDescent="0.25">
      <c r="A30" s="4" t="s">
        <v>19</v>
      </c>
      <c r="B30" s="11">
        <v>4200000</v>
      </c>
      <c r="C30" s="11"/>
      <c r="D30" s="15">
        <v>0</v>
      </c>
      <c r="E30" s="15"/>
      <c r="F30" s="15"/>
      <c r="G30" s="15"/>
      <c r="H30" s="15"/>
      <c r="I30" s="15"/>
      <c r="J30" s="15"/>
      <c r="K30" s="11"/>
      <c r="L30" s="11"/>
      <c r="M30" s="11"/>
      <c r="N30" s="11"/>
      <c r="O30" s="11"/>
      <c r="P30" s="11">
        <f t="shared" si="1"/>
        <v>0</v>
      </c>
    </row>
    <row r="31" spans="1:18" x14ac:dyDescent="0.25">
      <c r="A31" s="4" t="s">
        <v>20</v>
      </c>
      <c r="B31" s="11">
        <v>2472000</v>
      </c>
      <c r="C31" s="11"/>
      <c r="D31" s="15">
        <v>1917.5</v>
      </c>
      <c r="E31" s="15"/>
      <c r="F31" s="15"/>
      <c r="G31" s="15"/>
      <c r="H31" s="15"/>
      <c r="I31" s="15"/>
      <c r="J31" s="15"/>
      <c r="K31" s="11"/>
      <c r="L31" s="11"/>
      <c r="M31" s="11"/>
      <c r="N31" s="11"/>
      <c r="O31" s="11"/>
      <c r="P31" s="11">
        <f t="shared" si="1"/>
        <v>1917.5</v>
      </c>
    </row>
    <row r="32" spans="1:18" x14ac:dyDescent="0.25">
      <c r="A32" s="4" t="s">
        <v>21</v>
      </c>
      <c r="B32" s="11">
        <v>300000</v>
      </c>
      <c r="C32" s="11"/>
      <c r="D32" s="15">
        <v>0</v>
      </c>
      <c r="E32" s="15"/>
      <c r="F32" s="15"/>
      <c r="G32" s="15"/>
      <c r="H32" s="15"/>
      <c r="I32" s="15"/>
      <c r="J32" s="15"/>
      <c r="K32" s="11"/>
      <c r="L32" s="11"/>
      <c r="M32" s="11"/>
      <c r="N32" s="11"/>
      <c r="O32" s="11"/>
      <c r="P32" s="11">
        <f t="shared" si="1"/>
        <v>0</v>
      </c>
    </row>
    <row r="33" spans="1:16" x14ac:dyDescent="0.25">
      <c r="A33" s="4" t="s">
        <v>22</v>
      </c>
      <c r="B33" s="11">
        <v>12180000</v>
      </c>
      <c r="C33" s="11"/>
      <c r="D33" s="15">
        <v>973050.42</v>
      </c>
      <c r="E33" s="15"/>
      <c r="F33" s="15"/>
      <c r="G33" s="15"/>
      <c r="H33" s="15"/>
      <c r="I33" s="15"/>
      <c r="J33" s="15"/>
      <c r="K33" s="11"/>
      <c r="L33" s="11"/>
      <c r="M33" s="11"/>
      <c r="N33" s="11"/>
      <c r="O33" s="11"/>
      <c r="P33" s="11">
        <f t="shared" si="1"/>
        <v>973050.42</v>
      </c>
    </row>
    <row r="34" spans="1:16" x14ac:dyDescent="0.25">
      <c r="A34" s="4" t="s">
        <v>23</v>
      </c>
      <c r="B34" s="11">
        <v>0</v>
      </c>
      <c r="C34" s="11"/>
      <c r="D34" s="15">
        <v>0</v>
      </c>
      <c r="E34" s="15"/>
      <c r="F34" s="15"/>
      <c r="G34" s="15"/>
      <c r="H34" s="15"/>
      <c r="I34" s="15"/>
      <c r="J34" s="15"/>
      <c r="K34" s="11"/>
      <c r="L34" s="11"/>
      <c r="M34" s="11"/>
      <c r="N34" s="11"/>
      <c r="O34" s="11"/>
      <c r="P34" s="11">
        <f t="shared" si="1"/>
        <v>0</v>
      </c>
    </row>
    <row r="35" spans="1:16" x14ac:dyDescent="0.25">
      <c r="A35" s="4" t="s">
        <v>24</v>
      </c>
      <c r="B35" s="11">
        <v>18660000</v>
      </c>
      <c r="C35" s="11"/>
      <c r="D35" s="15">
        <v>1483179.51</v>
      </c>
      <c r="E35" s="15"/>
      <c r="F35" s="15"/>
      <c r="G35" s="15"/>
      <c r="H35" s="15"/>
      <c r="I35" s="15"/>
      <c r="J35" s="15"/>
      <c r="K35" s="11"/>
      <c r="L35" s="11"/>
      <c r="M35" s="11"/>
      <c r="N35" s="11"/>
      <c r="O35" s="11"/>
      <c r="P35" s="11">
        <f t="shared" si="1"/>
        <v>1483179.51</v>
      </c>
    </row>
    <row r="36" spans="1:16" x14ac:dyDescent="0.25">
      <c r="A36" s="4" t="s">
        <v>25</v>
      </c>
      <c r="B36" s="11">
        <v>0</v>
      </c>
      <c r="C36" s="11"/>
      <c r="D36" s="15">
        <v>0</v>
      </c>
      <c r="E36" s="15"/>
      <c r="F36" s="15"/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1"/>
        <v>0</v>
      </c>
    </row>
    <row r="37" spans="1:16" x14ac:dyDescent="0.25">
      <c r="A37" s="4" t="s">
        <v>26</v>
      </c>
      <c r="B37" s="11">
        <v>11063976</v>
      </c>
      <c r="C37" s="11"/>
      <c r="D37" s="15">
        <v>23388.78</v>
      </c>
      <c r="E37" s="15"/>
      <c r="F37" s="15"/>
      <c r="G37" s="15"/>
      <c r="H37" s="15"/>
      <c r="I37" s="15"/>
      <c r="J37" s="15"/>
      <c r="K37" s="11"/>
      <c r="L37" s="11"/>
      <c r="M37" s="11"/>
      <c r="N37" s="11"/>
      <c r="O37" s="11"/>
      <c r="P37" s="11">
        <f t="shared" si="1"/>
        <v>23388.78</v>
      </c>
    </row>
    <row r="38" spans="1:16" s="7" customFormat="1" x14ac:dyDescent="0.25">
      <c r="A38" s="3" t="s">
        <v>27</v>
      </c>
      <c r="B38" s="10">
        <v>1500000</v>
      </c>
      <c r="C38" s="10">
        <f>SUM(C39:C46)</f>
        <v>0</v>
      </c>
      <c r="D38" s="10">
        <f>SUM(D39:D46)</f>
        <v>0</v>
      </c>
      <c r="E38" s="10">
        <f t="shared" ref="E38:O38" si="4">SUM(E39:E46)</f>
        <v>0</v>
      </c>
      <c r="F38" s="10">
        <f t="shared" si="4"/>
        <v>0</v>
      </c>
      <c r="G38" s="10">
        <f t="shared" si="4"/>
        <v>0</v>
      </c>
      <c r="H38" s="10">
        <f t="shared" si="4"/>
        <v>0</v>
      </c>
      <c r="I38" s="10">
        <f t="shared" si="4"/>
        <v>0</v>
      </c>
      <c r="J38" s="10">
        <f t="shared" si="4"/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 t="shared" si="1"/>
        <v>0</v>
      </c>
    </row>
    <row r="39" spans="1:16" x14ac:dyDescent="0.25">
      <c r="A39" s="4" t="s">
        <v>28</v>
      </c>
      <c r="B39" s="11">
        <v>1500000</v>
      </c>
      <c r="C39" s="11"/>
      <c r="D39" s="15">
        <v>0</v>
      </c>
      <c r="E39" s="15"/>
      <c r="F39" s="15"/>
      <c r="G39" s="15"/>
      <c r="H39" s="15"/>
      <c r="I39" s="15"/>
      <c r="J39" s="15"/>
      <c r="K39" s="11"/>
      <c r="L39" s="11"/>
      <c r="M39" s="11"/>
      <c r="N39" s="11"/>
      <c r="O39" s="11"/>
      <c r="P39" s="11">
        <f t="shared" si="1"/>
        <v>0</v>
      </c>
    </row>
    <row r="40" spans="1:16" x14ac:dyDescent="0.25">
      <c r="A40" s="4" t="s">
        <v>29</v>
      </c>
      <c r="B40" s="11">
        <v>0</v>
      </c>
      <c r="C40" s="11"/>
      <c r="D40" s="11"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/>
      <c r="D41" s="11"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/>
      <c r="D42" s="11"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/>
      <c r="D43" s="11"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/>
      <c r="D44" s="11"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/>
      <c r="D45" s="11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/>
      <c r="D46" s="11"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0"/>
      <c r="D47" s="10">
        <v>0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/>
      <c r="D48" s="11"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/>
      <c r="D49" s="11"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/>
      <c r="D50" s="11"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/>
      <c r="D51" s="11"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/>
      <c r="D52" s="11"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/>
      <c r="D53" s="11"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f>SUM(C55:C63)</f>
        <v>0</v>
      </c>
      <c r="D54" s="10">
        <f>SUM(D55:D63)</f>
        <v>396662.02</v>
      </c>
      <c r="E54" s="10">
        <f t="shared" ref="E54:O54" si="5">SUM(E55:E63)</f>
        <v>0</v>
      </c>
      <c r="F54" s="10">
        <f t="shared" si="5"/>
        <v>0</v>
      </c>
      <c r="G54" s="10">
        <f t="shared" si="5"/>
        <v>0</v>
      </c>
      <c r="H54" s="10">
        <f t="shared" si="5"/>
        <v>0</v>
      </c>
      <c r="I54" s="10">
        <f t="shared" si="5"/>
        <v>0</v>
      </c>
      <c r="J54" s="10">
        <f t="shared" si="5"/>
        <v>0</v>
      </c>
      <c r="K54" s="10">
        <f t="shared" si="5"/>
        <v>0</v>
      </c>
      <c r="L54" s="10">
        <f t="shared" si="5"/>
        <v>0</v>
      </c>
      <c r="M54" s="10">
        <f t="shared" ref="M54" si="6">SUM(M55:M63)</f>
        <v>0</v>
      </c>
      <c r="N54" s="10">
        <f t="shared" si="5"/>
        <v>0</v>
      </c>
      <c r="O54" s="10">
        <f t="shared" si="5"/>
        <v>0</v>
      </c>
      <c r="P54" s="10">
        <f>SUM(P55:P63)</f>
        <v>396662.02</v>
      </c>
    </row>
    <row r="55" spans="1:16" x14ac:dyDescent="0.25">
      <c r="A55" s="4" t="s">
        <v>44</v>
      </c>
      <c r="B55" s="11">
        <v>9600000</v>
      </c>
      <c r="C55" s="11"/>
      <c r="D55" s="15">
        <v>0</v>
      </c>
      <c r="E55" s="15"/>
      <c r="F55" s="15"/>
      <c r="G55" s="15"/>
      <c r="H55" s="15"/>
      <c r="I55" s="15"/>
      <c r="J55" s="15"/>
      <c r="K55" s="11"/>
      <c r="L55" s="11"/>
      <c r="M55" s="11"/>
      <c r="N55" s="11"/>
      <c r="O55" s="11"/>
      <c r="P55" s="11">
        <f t="shared" si="1"/>
        <v>0</v>
      </c>
    </row>
    <row r="56" spans="1:16" x14ac:dyDescent="0.25">
      <c r="A56" s="4" t="s">
        <v>45</v>
      </c>
      <c r="B56" s="11">
        <v>50000</v>
      </c>
      <c r="C56" s="11"/>
      <c r="D56" s="15">
        <v>396662.02</v>
      </c>
      <c r="E56" s="15"/>
      <c r="F56" s="15"/>
      <c r="G56" s="15"/>
      <c r="H56" s="15"/>
      <c r="I56" s="15"/>
      <c r="J56" s="15"/>
      <c r="K56" s="11"/>
      <c r="L56" s="11"/>
      <c r="M56" s="11"/>
      <c r="N56" s="11"/>
      <c r="O56" s="11"/>
      <c r="P56" s="11">
        <f t="shared" si="1"/>
        <v>396662.02</v>
      </c>
    </row>
    <row r="57" spans="1:16" x14ac:dyDescent="0.25">
      <c r="A57" s="4" t="s">
        <v>46</v>
      </c>
      <c r="B57" s="11">
        <v>0</v>
      </c>
      <c r="C57" s="11"/>
      <c r="D57" s="15">
        <v>0</v>
      </c>
      <c r="E57" s="15"/>
      <c r="F57" s="15"/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/>
      <c r="D58" s="15">
        <v>0</v>
      </c>
      <c r="E58" s="15"/>
      <c r="F58" s="15"/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/>
      <c r="D59" s="15">
        <v>0</v>
      </c>
      <c r="E59" s="15"/>
      <c r="F59" s="15"/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1"/>
        <v>0</v>
      </c>
    </row>
    <row r="60" spans="1:16" x14ac:dyDescent="0.25">
      <c r="A60" s="4" t="s">
        <v>49</v>
      </c>
      <c r="B60" s="11">
        <v>0</v>
      </c>
      <c r="C60" s="11"/>
      <c r="D60" s="15">
        <v>0</v>
      </c>
      <c r="E60" s="15"/>
      <c r="F60" s="15"/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/>
      <c r="D61" s="15">
        <v>0</v>
      </c>
      <c r="E61" s="15"/>
      <c r="F61" s="15"/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/>
      <c r="D62" s="15">
        <v>0</v>
      </c>
      <c r="E62" s="15"/>
      <c r="F62" s="15"/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/>
      <c r="D63" s="15">
        <v>0</v>
      </c>
      <c r="E63" s="15"/>
      <c r="F63" s="15"/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/>
      <c r="D65" s="11"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/>
      <c r="D66" s="11"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/>
      <c r="D67" s="11"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/>
      <c r="D68" s="11"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0"/>
      <c r="D69" s="10">
        <v>0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>
        <f t="shared" si="1"/>
        <v>0</v>
      </c>
    </row>
    <row r="70" spans="1:16" x14ac:dyDescent="0.25">
      <c r="A70" s="4" t="s">
        <v>59</v>
      </c>
      <c r="B70" s="11">
        <v>0</v>
      </c>
      <c r="C70" s="11"/>
      <c r="D70" s="11"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/>
      <c r="D71" s="11"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f>SUM(C73:C75)</f>
        <v>0</v>
      </c>
      <c r="D72" s="10">
        <f>SUM(D73:D75)</f>
        <v>701039.77</v>
      </c>
      <c r="E72" s="10">
        <f t="shared" ref="E72:O72" si="7">SUM(E73:E75)</f>
        <v>0</v>
      </c>
      <c r="F72" s="10">
        <f t="shared" si="7"/>
        <v>0</v>
      </c>
      <c r="G72" s="10">
        <f t="shared" si="7"/>
        <v>0</v>
      </c>
      <c r="H72" s="10">
        <f t="shared" si="7"/>
        <v>0</v>
      </c>
      <c r="I72" s="10">
        <f t="shared" si="7"/>
        <v>0</v>
      </c>
      <c r="J72" s="10">
        <f t="shared" si="7"/>
        <v>0</v>
      </c>
      <c r="K72" s="10">
        <f t="shared" si="7"/>
        <v>0</v>
      </c>
      <c r="L72" s="10">
        <f t="shared" si="7"/>
        <v>0</v>
      </c>
      <c r="M72" s="10">
        <f t="shared" ref="M72" si="8">SUM(M73:M75)</f>
        <v>0</v>
      </c>
      <c r="N72" s="10">
        <f t="shared" si="7"/>
        <v>0</v>
      </c>
      <c r="O72" s="10">
        <f t="shared" si="7"/>
        <v>0</v>
      </c>
      <c r="P72" s="10">
        <f>SUM(P73:P76)</f>
        <v>701039.77</v>
      </c>
    </row>
    <row r="73" spans="1:16" x14ac:dyDescent="0.25">
      <c r="A73" s="4" t="s">
        <v>62</v>
      </c>
      <c r="B73" s="11">
        <v>1500000</v>
      </c>
      <c r="C73" s="11"/>
      <c r="D73" s="15">
        <v>701039.77</v>
      </c>
      <c r="E73" s="15"/>
      <c r="F73" s="15"/>
      <c r="G73" s="15"/>
      <c r="H73" s="15"/>
      <c r="I73" s="15"/>
      <c r="J73" s="15"/>
      <c r="K73" s="11"/>
      <c r="L73" s="11"/>
      <c r="M73" s="11"/>
      <c r="N73" s="11"/>
      <c r="O73" s="11"/>
      <c r="P73" s="11">
        <f t="shared" si="1"/>
        <v>701039.77</v>
      </c>
    </row>
    <row r="74" spans="1:16" x14ac:dyDescent="0.25">
      <c r="A74" s="4" t="s">
        <v>63</v>
      </c>
      <c r="B74" s="11">
        <v>0</v>
      </c>
      <c r="C74" s="11"/>
      <c r="D74" s="11"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/>
      <c r="D75" s="11"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1" t="s">
        <v>67</v>
      </c>
      <c r="B76" s="11">
        <v>0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9">SUM(E78:E79)</f>
        <v>0</v>
      </c>
      <c r="F77" s="10">
        <f t="shared" si="9"/>
        <v>0</v>
      </c>
      <c r="G77" s="10">
        <f t="shared" si="9"/>
        <v>0</v>
      </c>
      <c r="H77" s="10">
        <f t="shared" si="9"/>
        <v>0</v>
      </c>
      <c r="I77" s="10">
        <f t="shared" si="9"/>
        <v>0</v>
      </c>
      <c r="J77" s="10">
        <f t="shared" si="9"/>
        <v>0</v>
      </c>
      <c r="K77" s="10">
        <f t="shared" si="9"/>
        <v>0</v>
      </c>
      <c r="L77" s="10">
        <f t="shared" si="9"/>
        <v>0</v>
      </c>
      <c r="M77" s="10">
        <f t="shared" ref="M77" si="10">SUM(M78:M79)</f>
        <v>0</v>
      </c>
      <c r="N77" s="10">
        <f t="shared" si="9"/>
        <v>0</v>
      </c>
      <c r="O77" s="10">
        <f t="shared" si="9"/>
        <v>0</v>
      </c>
      <c r="P77" s="11">
        <f t="shared" si="1"/>
        <v>0</v>
      </c>
    </row>
    <row r="78" spans="1:16" x14ac:dyDescent="0.25">
      <c r="A78" s="4" t="s">
        <v>69</v>
      </c>
      <c r="C78" s="11"/>
      <c r="D78" s="15"/>
      <c r="E78" s="15"/>
      <c r="F78" s="15"/>
      <c r="G78" s="15"/>
      <c r="H78" s="15"/>
      <c r="I78" s="15"/>
      <c r="J78" s="15"/>
      <c r="K78" s="11"/>
      <c r="L78" s="11"/>
      <c r="M78" s="11"/>
      <c r="N78" s="11"/>
      <c r="O78" s="11"/>
      <c r="P78" s="11">
        <f t="shared" ref="P78:P84" si="11">+D78</f>
        <v>0</v>
      </c>
    </row>
    <row r="79" spans="1:16" x14ac:dyDescent="0.25">
      <c r="A79" s="4" t="s">
        <v>70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si="11"/>
        <v>0</v>
      </c>
    </row>
    <row r="80" spans="1:16" s="7" customFormat="1" x14ac:dyDescent="0.25">
      <c r="A80" s="3" t="s">
        <v>71</v>
      </c>
      <c r="B80" s="10">
        <v>60000000</v>
      </c>
      <c r="C80" s="10">
        <f>SUM(C81:C82)</f>
        <v>0</v>
      </c>
      <c r="D80" s="10">
        <f>SUM(D81:D82)</f>
        <v>16478000</v>
      </c>
      <c r="E80" s="10">
        <f t="shared" ref="E80:O80" si="12">SUM(E81:E82)</f>
        <v>0</v>
      </c>
      <c r="F80" s="10">
        <f t="shared" si="12"/>
        <v>0</v>
      </c>
      <c r="G80" s="10">
        <f t="shared" si="12"/>
        <v>0</v>
      </c>
      <c r="H80" s="10">
        <f t="shared" si="12"/>
        <v>0</v>
      </c>
      <c r="I80" s="10">
        <f t="shared" si="12"/>
        <v>0</v>
      </c>
      <c r="J80" s="10">
        <f t="shared" si="12"/>
        <v>0</v>
      </c>
      <c r="K80" s="10">
        <f t="shared" si="12"/>
        <v>0</v>
      </c>
      <c r="L80" s="10">
        <f t="shared" si="12"/>
        <v>0</v>
      </c>
      <c r="M80" s="10">
        <f t="shared" ref="M80" si="13">SUM(M81:M82)</f>
        <v>0</v>
      </c>
      <c r="N80" s="10">
        <f t="shared" si="12"/>
        <v>0</v>
      </c>
      <c r="O80" s="10">
        <f t="shared" si="12"/>
        <v>0</v>
      </c>
      <c r="P80" s="10">
        <f>SUM(P81:P84)</f>
        <v>16478000</v>
      </c>
    </row>
    <row r="81" spans="1:16" x14ac:dyDescent="0.25">
      <c r="A81" s="4" t="s">
        <v>72</v>
      </c>
      <c r="B81" s="11">
        <v>60000000</v>
      </c>
      <c r="C81" s="11"/>
      <c r="D81" s="15">
        <v>16478000</v>
      </c>
      <c r="E81" s="15"/>
      <c r="F81" s="15"/>
      <c r="G81" s="15"/>
      <c r="H81" s="15"/>
      <c r="I81" s="15"/>
      <c r="J81" s="15"/>
      <c r="K81" s="11"/>
      <c r="L81" s="11"/>
      <c r="M81" s="11"/>
      <c r="N81" s="11"/>
      <c r="O81" s="11"/>
      <c r="P81" s="11">
        <f t="shared" si="11"/>
        <v>16478000</v>
      </c>
    </row>
    <row r="82" spans="1:16" x14ac:dyDescent="0.25">
      <c r="A82" s="4" t="s">
        <v>73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1"/>
        <v>0</v>
      </c>
    </row>
    <row r="83" spans="1:16" x14ac:dyDescent="0.25">
      <c r="A83" s="3" t="s">
        <v>74</v>
      </c>
      <c r="B83" s="10"/>
      <c r="C83" s="10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1"/>
        <v>0</v>
      </c>
    </row>
    <row r="84" spans="1:16" x14ac:dyDescent="0.25">
      <c r="A84" s="4" t="s">
        <v>75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1"/>
        <v>0</v>
      </c>
    </row>
    <row r="85" spans="1:16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0</v>
      </c>
      <c r="D85" s="19">
        <f>D80+D77+D72+D68+D64+D54+D47+D38+D28+D18+D12</f>
        <v>201304154.03999999</v>
      </c>
      <c r="E85" s="19">
        <f t="shared" ref="E85:O85" si="14">E80+E77+E72+E68+E64+E54+E47+E38+E28+E18+E12</f>
        <v>0</v>
      </c>
      <c r="F85" s="19">
        <f t="shared" si="14"/>
        <v>0</v>
      </c>
      <c r="G85" s="19">
        <f t="shared" si="14"/>
        <v>0</v>
      </c>
      <c r="H85" s="19">
        <f t="shared" si="14"/>
        <v>0</v>
      </c>
      <c r="I85" s="19">
        <f t="shared" si="14"/>
        <v>0</v>
      </c>
      <c r="J85" s="19">
        <f t="shared" si="14"/>
        <v>0</v>
      </c>
      <c r="K85" s="19">
        <f t="shared" si="14"/>
        <v>0</v>
      </c>
      <c r="L85" s="19">
        <f t="shared" si="14"/>
        <v>0</v>
      </c>
      <c r="M85" s="19">
        <f t="shared" si="14"/>
        <v>0</v>
      </c>
      <c r="N85" s="19">
        <f t="shared" si="14"/>
        <v>0</v>
      </c>
      <c r="O85" s="19">
        <f t="shared" si="14"/>
        <v>0</v>
      </c>
      <c r="P85" s="19">
        <f>P80+P77+P72+P68+P64+P54+P47+P38+P28+P18+P12</f>
        <v>201304154.03999999</v>
      </c>
    </row>
    <row r="86" spans="1:16" x14ac:dyDescent="0.25">
      <c r="A86" s="27" t="s">
        <v>104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x14ac:dyDescent="0.25">
      <c r="A87" s="48" t="s">
        <v>98</v>
      </c>
      <c r="B87" s="48"/>
      <c r="D87" s="47" t="s">
        <v>99</v>
      </c>
      <c r="E87" s="4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x14ac:dyDescent="0.25">
      <c r="A88" s="48"/>
      <c r="B88" s="48"/>
      <c r="D88" s="8"/>
      <c r="E88" s="8"/>
      <c r="F88" s="8"/>
      <c r="G88" s="8"/>
      <c r="H88" s="8"/>
      <c r="I88" s="8" t="s">
        <v>99</v>
      </c>
      <c r="J88" s="8"/>
      <c r="K88" s="8"/>
      <c r="L88" s="8"/>
      <c r="M88" s="8"/>
      <c r="N88" s="8"/>
      <c r="O88" s="8"/>
      <c r="P88" s="8"/>
    </row>
    <row r="92" spans="1:16" x14ac:dyDescent="0.25">
      <c r="A92" s="14"/>
    </row>
    <row r="93" spans="1:16" x14ac:dyDescent="0.25">
      <c r="A93" s="13"/>
      <c r="I93" s="29"/>
      <c r="J93" s="29"/>
      <c r="K93" s="29"/>
      <c r="L93" s="29"/>
      <c r="M93" s="29"/>
      <c r="N93" s="29"/>
      <c r="O93" s="29"/>
      <c r="P93" s="29"/>
    </row>
    <row r="94" spans="1:16" x14ac:dyDescent="0.25">
      <c r="I94" s="30"/>
      <c r="J94" s="30"/>
      <c r="K94" s="30"/>
      <c r="L94" s="30"/>
      <c r="M94" s="30"/>
      <c r="N94" s="30"/>
      <c r="O94" s="30"/>
      <c r="P94" s="30"/>
    </row>
  </sheetData>
  <mergeCells count="14">
    <mergeCell ref="I93:P93"/>
    <mergeCell ref="I94:P94"/>
    <mergeCell ref="A7:P7"/>
    <mergeCell ref="D9:P9"/>
    <mergeCell ref="A3:P3"/>
    <mergeCell ref="A4:P4"/>
    <mergeCell ref="A9:A10"/>
    <mergeCell ref="B9:B10"/>
    <mergeCell ref="C9:C10"/>
    <mergeCell ref="A5:P5"/>
    <mergeCell ref="A6:P6"/>
    <mergeCell ref="D87:E87"/>
    <mergeCell ref="A88:B88"/>
    <mergeCell ref="A87:B87"/>
  </mergeCells>
  <printOptions horizontalCentered="1"/>
  <pageMargins left="7.874015748031496E-2" right="7.874015748031496E-2" top="0.35433070866141736" bottom="0.39370078740157483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3"/>
  <sheetViews>
    <sheetView showGridLines="0" tabSelected="1" view="pageBreakPreview" zoomScale="60" workbookViewId="0">
      <selection activeCell="C77" sqref="C77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35" t="s">
        <v>95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3:17" ht="21" customHeight="1" x14ac:dyDescent="0.25">
      <c r="C4" s="37" t="s">
        <v>94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3:17" ht="15.75" x14ac:dyDescent="0.25">
      <c r="C5" s="44" t="s">
        <v>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3:17" ht="15.75" customHeight="1" x14ac:dyDescent="0.25">
      <c r="C6" s="46" t="s">
        <v>91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3:17" ht="15.75" customHeight="1" x14ac:dyDescent="0.25">
      <c r="C7" s="31" t="s">
        <v>76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P11" si="0">SUM(E12:E16)</f>
        <v>0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 t="shared" si="0"/>
        <v>68556880.289999992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0</v>
      </c>
      <c r="F12" s="15">
        <f>+'P1 Presupuesto Aprobado-Ejec '!F13</f>
        <v>0</v>
      </c>
      <c r="G12" s="15">
        <f>+'P1 Presupuesto Aprobado-Ejec '!G13</f>
        <v>0</v>
      </c>
      <c r="H12" s="15">
        <f>+'P1 Presupuesto Aprobado-Ejec '!H13</f>
        <v>0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64855527.159999996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0</v>
      </c>
      <c r="F13" s="15">
        <f>+'P1 Presupuesto Aprobado-Ejec '!F14</f>
        <v>0</v>
      </c>
      <c r="G13" s="15">
        <f>+'P1 Presupuesto Aprobado-Ejec '!G14</f>
        <v>0</v>
      </c>
      <c r="H13" s="15">
        <f>+'P1 Presupuesto Aprobado-Ejec '!H14</f>
        <v>0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3701353.13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48066650.890000001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0</v>
      </c>
      <c r="F18" s="15">
        <f>+'P1 Presupuesto Aprobado-Ejec '!F19</f>
        <v>0</v>
      </c>
      <c r="G18" s="15">
        <f>+'P1 Presupuesto Aprobado-Ejec '!G19</f>
        <v>0</v>
      </c>
      <c r="H18" s="15">
        <f>+'P1 Presupuesto Aprobado-Ejec '!H19</f>
        <v>0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1514421.05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0</v>
      </c>
      <c r="F19" s="15">
        <f>+'P1 Presupuesto Aprobado-Ejec '!F20</f>
        <v>0</v>
      </c>
      <c r="G19" s="15">
        <f>+'P1 Presupuesto Aprobado-Ejec '!G20</f>
        <v>0</v>
      </c>
      <c r="H19" s="15">
        <f>+'P1 Presupuesto Aprobado-Ejec '!H20</f>
        <v>0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1331888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0</v>
      </c>
      <c r="F20" s="15">
        <f>+'P1 Presupuesto Aprobado-Ejec '!F21</f>
        <v>0</v>
      </c>
      <c r="G20" s="15">
        <f>+'P1 Presupuesto Aprobado-Ejec '!G21</f>
        <v>0</v>
      </c>
      <c r="H20" s="15">
        <f>+'P1 Presupuesto Aprobado-Ejec '!H21</f>
        <v>0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6688950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0</v>
      </c>
      <c r="F21" s="15">
        <f>+'P1 Presupuesto Aprobado-Ejec '!F22</f>
        <v>0</v>
      </c>
      <c r="G21" s="15">
        <f>+'P1 Presupuesto Aprobado-Ejec '!G22</f>
        <v>0</v>
      </c>
      <c r="H21" s="15">
        <f>+'P1 Presupuesto Aprobado-Ejec '!H22</f>
        <v>0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32695358.27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0</v>
      </c>
      <c r="F22" s="15">
        <f>+'P1 Presupuesto Aprobado-Ejec '!F23</f>
        <v>0</v>
      </c>
      <c r="G22" s="15">
        <f>+'P1 Presupuesto Aprobado-Ejec '!G23</f>
        <v>0</v>
      </c>
      <c r="H22" s="15">
        <f>+'P1 Presupuesto Aprobado-Ejec '!H23</f>
        <v>0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415520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0</v>
      </c>
      <c r="G23" s="15">
        <f>+'P1 Presupuesto Aprobado-Ejec '!G24</f>
        <v>0</v>
      </c>
      <c r="H23" s="15">
        <f>+'P1 Presupuesto Aprobado-Ejec '!H24</f>
        <v>0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1400036.07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0</v>
      </c>
      <c r="F24" s="15">
        <f>+'P1 Presupuesto Aprobado-Ejec '!F25</f>
        <v>0</v>
      </c>
      <c r="G24" s="15">
        <f>+'P1 Presupuesto Aprobado-Ejec '!G25</f>
        <v>0</v>
      </c>
      <c r="H24" s="15">
        <f>+'P1 Presupuesto Aprobado-Ejec '!H25</f>
        <v>0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1589538.68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0</v>
      </c>
      <c r="F25" s="15">
        <f>+'P1 Presupuesto Aprobado-Ejec '!F26</f>
        <v>0</v>
      </c>
      <c r="G25" s="15">
        <f>+'P1 Presupuesto Aprobado-Ejec '!G26</f>
        <v>0</v>
      </c>
      <c r="H25" s="15">
        <f>+'P1 Presupuesto Aprobado-Ejec '!H26</f>
        <v>0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2430938.8199999998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0</v>
      </c>
      <c r="F27" s="10">
        <f t="shared" si="2"/>
        <v>0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67104921.07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0</v>
      </c>
      <c r="F28" s="15">
        <f>+'P1 Presupuesto Aprobado-Ejec '!F29</f>
        <v>0</v>
      </c>
      <c r="G28" s="15">
        <f>+'P1 Presupuesto Aprobado-Ejec '!G29</f>
        <v>0</v>
      </c>
      <c r="H28" s="15">
        <f>+'P1 Presupuesto Aprobado-Ejec '!H29</f>
        <v>0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64623384.859999999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0</v>
      </c>
      <c r="G29" s="15">
        <f>+'P1 Presupuesto Aprobado-Ejec '!G30</f>
        <v>0</v>
      </c>
      <c r="H29" s="15">
        <f>+'P1 Presupuesto Aprobado-Ejec '!H30</f>
        <v>0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0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0</v>
      </c>
      <c r="F30" s="15">
        <f>+'P1 Presupuesto Aprobado-Ejec '!F31</f>
        <v>0</v>
      </c>
      <c r="G30" s="15">
        <f>+'P1 Presupuesto Aprobado-Ejec '!G31</f>
        <v>0</v>
      </c>
      <c r="H30" s="15">
        <f>+'P1 Presupuesto Aprobado-Ejec '!H31</f>
        <v>0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1917.5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0</v>
      </c>
      <c r="F32" s="15">
        <f>+'P1 Presupuesto Aprobado-Ejec '!F33</f>
        <v>0</v>
      </c>
      <c r="G32" s="15">
        <f>+'P1 Presupuesto Aprobado-Ejec '!G33</f>
        <v>0</v>
      </c>
      <c r="H32" s="15">
        <f>+'P1 Presupuesto Aprobado-Ejec '!H33</f>
        <v>0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973050.42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0</v>
      </c>
      <c r="F34" s="15">
        <f>+'P1 Presupuesto Aprobado-Ejec '!F35</f>
        <v>0</v>
      </c>
      <c r="G34" s="15">
        <f>+'P1 Presupuesto Aprobado-Ejec '!G35</f>
        <v>0</v>
      </c>
      <c r="H34" s="15">
        <f>+'P1 Presupuesto Aprobado-Ejec '!H35</f>
        <v>0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1483179.51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0</v>
      </c>
      <c r="F36" s="15">
        <f>+'P1 Presupuesto Aprobado-Ejec '!F37</f>
        <v>0</v>
      </c>
      <c r="G36" s="15">
        <f>+'P1 Presupuesto Aprobado-Ejec '!G37</f>
        <v>0</v>
      </c>
      <c r="H36" s="15">
        <f>+'P1 Presupuesto Aprobado-Ejec '!H37</f>
        <v>0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23388.78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0</v>
      </c>
      <c r="F37" s="10">
        <f t="shared" si="3"/>
        <v>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0</v>
      </c>
      <c r="F38" s="15">
        <f>+'P1 Presupuesto Aprobado-Ejec '!F39</f>
        <v>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0</v>
      </c>
      <c r="F53" s="10">
        <f t="shared" si="4"/>
        <v>0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396662.02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0</v>
      </c>
      <c r="F54" s="15">
        <f>+'P1 Presupuesto Aprobado-Ejec '!F55</f>
        <v>0</v>
      </c>
      <c r="G54" s="15">
        <f>+'P1 Presupuesto Aprobado-Ejec '!G55</f>
        <v>0</v>
      </c>
      <c r="H54" s="15">
        <f>+'P1 Presupuesto Aprobado-Ejec '!H55</f>
        <v>0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0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0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0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0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701039.77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0</v>
      </c>
      <c r="F72" s="15">
        <f>+'P1 Presupuesto Aprobado-Ejec '!F73</f>
        <v>0</v>
      </c>
      <c r="G72" s="15">
        <f>+'P1 Presupuesto Aprobado-Ejec '!G73</f>
        <v>0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701039.77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1" t="s">
        <v>67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0</v>
      </c>
      <c r="G77" s="15">
        <f>+'P1 Presupuesto Aprobado-Ejec '!G78</f>
        <v>0</v>
      </c>
      <c r="H77" s="15">
        <f>+'P1 Presupuesto Aprobado-Ejec '!H78</f>
        <v>0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0</v>
      </c>
      <c r="F79" s="10">
        <f t="shared" si="7"/>
        <v>0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16478000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0</v>
      </c>
      <c r="F80" s="15">
        <f>+'P1 Presupuesto Aprobado-Ejec '!F81</f>
        <v>0</v>
      </c>
      <c r="G80" s="15">
        <f>+'P1 Presupuesto Aprobado-Ejec '!G81</f>
        <v>0</v>
      </c>
      <c r="H80" s="15">
        <f>+'P1 Presupuesto Aprobado-Ejec '!H81</f>
        <v>0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16478000</v>
      </c>
    </row>
    <row r="81" spans="3:16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6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6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6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0</v>
      </c>
      <c r="F84" s="19">
        <f t="shared" si="8"/>
        <v>0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201304154.03999999</v>
      </c>
    </row>
    <row r="85" spans="3:16" x14ac:dyDescent="0.25">
      <c r="C85" s="27" t="s">
        <v>101</v>
      </c>
      <c r="K85" s="6"/>
    </row>
    <row r="86" spans="3:16" ht="18.75" x14ac:dyDescent="0.3">
      <c r="C86" s="12" t="s">
        <v>102</v>
      </c>
      <c r="H86" s="8" t="s">
        <v>99</v>
      </c>
      <c r="I86" s="8"/>
      <c r="J86" s="8"/>
      <c r="K86" s="8"/>
      <c r="L86" s="8"/>
      <c r="M86" s="8"/>
      <c r="N86" s="8"/>
      <c r="O86" s="8"/>
      <c r="P86" s="28" t="s">
        <v>103</v>
      </c>
    </row>
    <row r="87" spans="3:16" ht="18.75" x14ac:dyDescent="0.25">
      <c r="C87" s="12"/>
      <c r="H87" s="8"/>
      <c r="I87" s="8"/>
      <c r="J87" s="8"/>
      <c r="K87" s="8"/>
      <c r="L87" s="8"/>
      <c r="M87" s="8"/>
      <c r="N87" s="8"/>
      <c r="O87" s="8"/>
    </row>
    <row r="89" spans="3:16" x14ac:dyDescent="0.25">
      <c r="D89" s="26"/>
    </row>
    <row r="91" spans="3:16" x14ac:dyDescent="0.25">
      <c r="C91" s="14"/>
    </row>
    <row r="92" spans="3:16" x14ac:dyDescent="0.25">
      <c r="C92" s="13"/>
      <c r="H92" s="29" t="s">
        <v>96</v>
      </c>
      <c r="I92" s="29"/>
      <c r="J92" s="29"/>
      <c r="K92" s="29"/>
      <c r="L92" s="29"/>
      <c r="M92" s="29"/>
      <c r="N92" s="29"/>
      <c r="O92" s="29"/>
    </row>
    <row r="93" spans="3:16" x14ac:dyDescent="0.25">
      <c r="H93" s="30" t="s">
        <v>97</v>
      </c>
      <c r="I93" s="30"/>
      <c r="J93" s="30"/>
      <c r="K93" s="30"/>
      <c r="L93" s="30"/>
      <c r="M93" s="30"/>
      <c r="N93" s="30"/>
      <c r="O93" s="30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7.874015748031496E-2" right="7.874015748031496E-2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P1 Presupuesto Aprobado-Ejec </vt:lpstr>
      <vt:lpstr>P2 Ejecucion </vt:lpstr>
      <vt:lpstr>'P1 Presupuesto Aprobado-Ejec '!Área_de_impresión</vt:lpstr>
      <vt:lpstr>'P2 Ejecucion '!Área_de_impresión</vt:lpstr>
      <vt:lpstr>'P2 Ejecucion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2023-02-10T14:45:39Z</cp:lastPrinted>
  <dcterms:created xsi:type="dcterms:W3CDTF">2021-07-29T18:58:50Z</dcterms:created>
  <dcterms:modified xsi:type="dcterms:W3CDTF">2023-02-13T22:35:30Z</dcterms:modified>
</cp:coreProperties>
</file>