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perez\Desktop\Finanza\Semestral\"/>
    </mc:Choice>
  </mc:AlternateContent>
  <xr:revisionPtr revIDLastSave="0" documentId="8_{F22A3427-0153-4E00-8647-B98E5DB59827}" xr6:coauthVersionLast="47" xr6:coauthVersionMax="47" xr10:uidLastSave="{00000000-0000-0000-0000-000000000000}"/>
  <bookViews>
    <workbookView xWindow="-120" yWindow="-120" windowWidth="20730" windowHeight="11040" xr2:uid="{FA4E0ED0-C88A-406F-8D4A-E159368E3F4C}"/>
  </bookViews>
  <sheets>
    <sheet name="BG" sheetId="1" r:id="rId1"/>
  </sheets>
  <externalReferences>
    <externalReference r:id="rId2"/>
  </externalReferences>
  <definedNames>
    <definedName name="ACwvu.IMPUESTO1992." localSheetId="0" hidden="1">BG!$A$1</definedName>
    <definedName name="_xlnm.Print_Area" localSheetId="0">BG!$A$1:$D$73</definedName>
    <definedName name="Swvu.IMPUESTO1992." localSheetId="0" hidden="1">BG!$A$1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C20" i="1"/>
  <c r="D20" i="1"/>
  <c r="C21" i="1"/>
  <c r="D21" i="1"/>
  <c r="C22" i="1"/>
  <c r="D22" i="1"/>
  <c r="C24" i="1"/>
  <c r="D24" i="1"/>
  <c r="C28" i="1"/>
  <c r="D28" i="1"/>
  <c r="C29" i="1"/>
  <c r="D29" i="1"/>
  <c r="C30" i="1"/>
  <c r="D30" i="1"/>
  <c r="C32" i="1"/>
  <c r="D32" i="1"/>
  <c r="C34" i="1"/>
  <c r="D34" i="1"/>
  <c r="C39" i="1"/>
  <c r="D39" i="1"/>
  <c r="D42" i="1" s="1"/>
  <c r="D50" i="1" s="1"/>
  <c r="D59" i="1" s="1"/>
  <c r="C40" i="1"/>
  <c r="D40" i="1"/>
  <c r="C41" i="1"/>
  <c r="C42" i="1" s="1"/>
  <c r="C46" i="1"/>
  <c r="D46" i="1"/>
  <c r="C48" i="1"/>
  <c r="D48" i="1"/>
  <c r="C54" i="1"/>
  <c r="C55" i="1"/>
  <c r="D55" i="1"/>
  <c r="C57" i="1"/>
  <c r="D57" i="1"/>
  <c r="C50" i="1" l="1"/>
  <c r="C59" i="1" s="1"/>
</calcChain>
</file>

<file path=xl/sharedStrings.xml><?xml version="1.0" encoding="utf-8"?>
<sst xmlns="http://schemas.openxmlformats.org/spreadsheetml/2006/main" count="53" uniqueCount="52">
  <si>
    <t>Director Ejecutivo</t>
  </si>
  <si>
    <t>Ing. David Herrera Díaz</t>
  </si>
  <si>
    <t>Director Administrativo y Financiero</t>
  </si>
  <si>
    <t>Enc. Division de Contabilidad</t>
  </si>
  <si>
    <t>Lic. Hector N. Marte Deschamps</t>
  </si>
  <si>
    <t>Lic. Carolina Méndez</t>
  </si>
  <si>
    <t>Las notas a los Estados Financieros forman parte integral de los mismos</t>
  </si>
  <si>
    <t>Total Pasivos Más Activos Netos/Patrimonio</t>
  </si>
  <si>
    <t>Nota No. 16</t>
  </si>
  <si>
    <t>Total Activos Netos / Patrimonio</t>
  </si>
  <si>
    <t>Resultados Positivos (Ahorros) / Negativos (Desahorros)</t>
  </si>
  <si>
    <t>Resultados Acumulados</t>
  </si>
  <si>
    <t>Capital</t>
  </si>
  <si>
    <t>Activos Netos / Patrimonio</t>
  </si>
  <si>
    <t>Total Pasivos</t>
  </si>
  <si>
    <t>Total pasivos no corrientes</t>
  </si>
  <si>
    <t>Nota No. 15</t>
  </si>
  <si>
    <t xml:space="preserve">Préstamos a largo plazo </t>
  </si>
  <si>
    <t>Pasivos No Corrientes:</t>
  </si>
  <si>
    <t>Total Pasivos Corrientes</t>
  </si>
  <si>
    <t>Otros Pasivos Corrientes</t>
  </si>
  <si>
    <t>Nota No. 14</t>
  </si>
  <si>
    <t>Retenciones y  Acumulaciones por Pagar</t>
  </si>
  <si>
    <t>Nota No. 13</t>
  </si>
  <si>
    <t>Cuentas por Pagar  a Corto Plazo</t>
  </si>
  <si>
    <t>Pasivos Corrientes:</t>
  </si>
  <si>
    <t>Pasivos</t>
  </si>
  <si>
    <t>Total Activos</t>
  </si>
  <si>
    <t>Total Activos No Corrientes</t>
  </si>
  <si>
    <t>Nota No. 12</t>
  </si>
  <si>
    <t>Otros Activos No Financieros</t>
  </si>
  <si>
    <t>Nota No. 11</t>
  </si>
  <si>
    <t>Propiedad, Planta y Equipos Neto</t>
  </si>
  <si>
    <t>Nota No. 10</t>
  </si>
  <si>
    <t>Cuentas por Cobrar a Largo Plazo</t>
  </si>
  <si>
    <t>Activos No Corrientes:</t>
  </si>
  <si>
    <t>Total Activos  Corrientes</t>
  </si>
  <si>
    <t>Nota No. 09</t>
  </si>
  <si>
    <t>Pagos Anticipados</t>
  </si>
  <si>
    <t>Nota No. 08</t>
  </si>
  <si>
    <t>Inventarios</t>
  </si>
  <si>
    <t>Nota No. 07</t>
  </si>
  <si>
    <t>Cuentas por Cobrar a Corto Plazo</t>
  </si>
  <si>
    <t>Nota No. 06</t>
  </si>
  <si>
    <t>Efectivo y Equivalente de Efectivo</t>
  </si>
  <si>
    <t>Activos Corrientes:</t>
  </si>
  <si>
    <t>Activos</t>
  </si>
  <si>
    <t>2025</t>
  </si>
  <si>
    <t>2026</t>
  </si>
  <si>
    <t>(Valores en RD$)</t>
  </si>
  <si>
    <t>Al 30 de junio de 2026-2025</t>
  </si>
  <si>
    <t>ESTADO DE SITUACION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</si>
</sst>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\ #,##0.00;\ #,##0.00"/>
  </numFmts>
  <fonts count="28">
    <font>
      <sz val="10"/>
      <name val="Arrus BT"/>
    </font>
    <font>
      <sz val="10"/>
      <name val="Arial"/>
      <family val="2"/>
    </font>
    <font>
      <sz val="12"/>
      <name val="Arrus BT"/>
      <family val="1"/>
    </font>
    <font>
      <sz val="11"/>
      <name val="Arrus BT"/>
    </font>
    <font>
      <b/>
      <u/>
      <sz val="11"/>
      <name val="Arial"/>
      <family val="2"/>
    </font>
    <font>
      <sz val="10"/>
      <name val="Arrus BT"/>
    </font>
    <font>
      <b/>
      <sz val="11"/>
      <name val="Arrus BT"/>
      <family val="1"/>
    </font>
    <font>
      <sz val="11"/>
      <name val="Arrus BT"/>
      <family val="1"/>
    </font>
    <font>
      <b/>
      <u/>
      <sz val="10"/>
      <name val="Arial"/>
      <family val="2"/>
    </font>
    <font>
      <sz val="10"/>
      <name val="Arrus BT"/>
      <family val="1"/>
    </font>
    <font>
      <b/>
      <sz val="12"/>
      <name val="Arrus BT"/>
      <family val="1"/>
    </font>
    <font>
      <b/>
      <sz val="13"/>
      <name val="Arrus BT"/>
    </font>
    <font>
      <b/>
      <sz val="10"/>
      <name val="Arrus BT"/>
      <family val="1"/>
    </font>
    <font>
      <b/>
      <sz val="14"/>
      <name val="Arrus BT"/>
      <family val="1"/>
    </font>
    <font>
      <b/>
      <sz val="12"/>
      <color rgb="FF231F20"/>
      <name val="Times New Roman"/>
      <family val="1"/>
    </font>
    <font>
      <b/>
      <sz val="12"/>
      <name val="Arrus BT"/>
    </font>
    <font>
      <b/>
      <sz val="10"/>
      <name val="Arrus BT"/>
    </font>
    <font>
      <b/>
      <sz val="12.5"/>
      <name val="Arrus BT"/>
    </font>
    <font>
      <b/>
      <u/>
      <sz val="12"/>
      <name val="Arrus BT"/>
      <family val="1"/>
    </font>
    <font>
      <b/>
      <sz val="14"/>
      <name val="Arrus BT"/>
    </font>
    <font>
      <b/>
      <sz val="13"/>
      <name val="Arrus BT"/>
      <family val="1"/>
    </font>
    <font>
      <sz val="8"/>
      <name val="Arial"/>
      <family val="2"/>
    </font>
    <font>
      <sz val="8"/>
      <name val="Arrus BT"/>
      <family val="1"/>
    </font>
    <font>
      <b/>
      <sz val="11"/>
      <name val="Arrus BT"/>
    </font>
    <font>
      <b/>
      <sz val="8"/>
      <name val="Arrus BT"/>
      <family val="1"/>
    </font>
    <font>
      <b/>
      <sz val="8"/>
      <name val="Arrus BT"/>
    </font>
    <font>
      <sz val="12"/>
      <name val="Arrus BT"/>
    </font>
    <font>
      <b/>
      <sz val="16"/>
      <name val="Arrus B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1" fillId="0" borderId="0" xfId="2"/>
    <xf numFmtId="39" fontId="1" fillId="0" borderId="0" xfId="2" applyNumberFormat="1"/>
    <xf numFmtId="0" fontId="1" fillId="0" borderId="0" xfId="2" applyAlignment="1">
      <alignment horizontal="left"/>
    </xf>
    <xf numFmtId="39" fontId="2" fillId="0" borderId="0" xfId="2" applyNumberFormat="1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164" fontId="1" fillId="0" borderId="0" xfId="1" applyFont="1"/>
    <xf numFmtId="39" fontId="6" fillId="0" borderId="0" xfId="2" applyNumberFormat="1" applyFont="1"/>
    <xf numFmtId="0" fontId="7" fillId="0" borderId="0" xfId="2" applyFont="1" applyAlignment="1">
      <alignment horizontal="left"/>
    </xf>
    <xf numFmtId="0" fontId="6" fillId="0" borderId="0" xfId="2" applyFont="1"/>
    <xf numFmtId="164" fontId="8" fillId="0" borderId="0" xfId="1" applyFont="1" applyAlignment="1"/>
    <xf numFmtId="0" fontId="7" fillId="0" borderId="0" xfId="2" applyFont="1" applyAlignment="1">
      <alignment horizontal="centerContinuous"/>
    </xf>
    <xf numFmtId="0" fontId="3" fillId="0" borderId="0" xfId="2" applyFont="1" applyAlignment="1">
      <alignment horizontal="left"/>
    </xf>
    <xf numFmtId="0" fontId="3" fillId="0" borderId="0" xfId="2" applyFont="1"/>
    <xf numFmtId="0" fontId="4" fillId="0" borderId="0" xfId="2" applyFont="1" applyAlignment="1">
      <alignment horizontal="left"/>
    </xf>
    <xf numFmtId="0" fontId="4" fillId="0" borderId="0" xfId="2" applyFont="1"/>
    <xf numFmtId="0" fontId="7" fillId="0" borderId="0" xfId="2" applyFont="1"/>
    <xf numFmtId="0" fontId="2" fillId="0" borderId="0" xfId="2" applyFont="1" applyAlignment="1">
      <alignment horizontal="centerContinuous"/>
    </xf>
    <xf numFmtId="0" fontId="9" fillId="0" borderId="0" xfId="2" applyFont="1"/>
    <xf numFmtId="39" fontId="10" fillId="0" borderId="0" xfId="2" applyNumberFormat="1" applyFont="1"/>
    <xf numFmtId="39" fontId="2" fillId="0" borderId="0" xfId="2" applyNumberFormat="1" applyFont="1" applyAlignment="1">
      <alignment horizontal="centerContinuous"/>
    </xf>
    <xf numFmtId="0" fontId="10" fillId="0" borderId="0" xfId="2" applyFont="1"/>
    <xf numFmtId="39" fontId="11" fillId="0" borderId="1" xfId="2" applyNumberFormat="1" applyFont="1" applyBorder="1"/>
    <xf numFmtId="165" fontId="12" fillId="0" borderId="0" xfId="2" applyNumberFormat="1" applyFont="1" applyAlignment="1">
      <alignment horizontal="left"/>
    </xf>
    <xf numFmtId="0" fontId="11" fillId="0" borderId="0" xfId="2" applyFont="1"/>
    <xf numFmtId="0" fontId="2" fillId="0" borderId="0" xfId="2" applyFont="1"/>
    <xf numFmtId="39" fontId="11" fillId="0" borderId="2" xfId="2" applyNumberFormat="1" applyFont="1" applyBorder="1"/>
    <xf numFmtId="165" fontId="0" fillId="0" borderId="0" xfId="2" quotePrefix="1" applyNumberFormat="1" applyFont="1" applyAlignment="1">
      <alignment horizontal="left"/>
    </xf>
    <xf numFmtId="0" fontId="2" fillId="0" borderId="0" xfId="2" quotePrefix="1" applyFont="1" applyAlignment="1">
      <alignment horizontal="left"/>
    </xf>
    <xf numFmtId="39" fontId="2" fillId="2" borderId="2" xfId="2" applyNumberFormat="1" applyFont="1" applyFill="1" applyBorder="1"/>
    <xf numFmtId="0" fontId="2" fillId="0" borderId="0" xfId="2" applyFont="1" applyAlignment="1">
      <alignment horizontal="left" indent="3"/>
    </xf>
    <xf numFmtId="39" fontId="2" fillId="2" borderId="0" xfId="2" applyNumberFormat="1" applyFont="1" applyFill="1"/>
    <xf numFmtId="165" fontId="2" fillId="0" borderId="0" xfId="2" applyNumberFormat="1" applyFont="1" applyAlignment="1">
      <alignment horizontal="left"/>
    </xf>
    <xf numFmtId="0" fontId="13" fillId="0" borderId="0" xfId="2" applyFont="1" applyAlignment="1">
      <alignment horizontal="left"/>
    </xf>
    <xf numFmtId="39" fontId="11" fillId="2" borderId="0" xfId="2" applyNumberFormat="1" applyFont="1" applyFill="1"/>
    <xf numFmtId="165" fontId="11" fillId="0" borderId="0" xfId="2" applyNumberFormat="1" applyFont="1" applyAlignment="1">
      <alignment horizontal="left"/>
    </xf>
    <xf numFmtId="39" fontId="10" fillId="2" borderId="0" xfId="2" applyNumberFormat="1" applyFont="1" applyFill="1"/>
    <xf numFmtId="165" fontId="10" fillId="0" borderId="0" xfId="2" applyNumberFormat="1" applyFont="1" applyAlignment="1">
      <alignment horizontal="left"/>
    </xf>
    <xf numFmtId="0" fontId="14" fillId="0" borderId="0" xfId="0" applyFont="1" applyAlignment="1">
      <alignment vertical="center" wrapText="1"/>
    </xf>
    <xf numFmtId="39" fontId="10" fillId="2" borderId="2" xfId="2" applyNumberFormat="1" applyFont="1" applyFill="1" applyBorder="1"/>
    <xf numFmtId="0" fontId="2" fillId="0" borderId="0" xfId="2" quotePrefix="1" applyFont="1" applyAlignment="1">
      <alignment horizontal="left" indent="3"/>
    </xf>
    <xf numFmtId="39" fontId="15" fillId="2" borderId="0" xfId="2" applyNumberFormat="1" applyFont="1" applyFill="1"/>
    <xf numFmtId="165" fontId="16" fillId="2" borderId="0" xfId="2" applyNumberFormat="1" applyFont="1" applyFill="1" applyAlignment="1">
      <alignment horizontal="left"/>
    </xf>
    <xf numFmtId="165" fontId="16" fillId="0" borderId="0" xfId="2" applyNumberFormat="1" applyFont="1" applyAlignment="1">
      <alignment horizontal="left"/>
    </xf>
    <xf numFmtId="0" fontId="17" fillId="0" borderId="0" xfId="2" applyFont="1" applyAlignment="1">
      <alignment horizontal="left"/>
    </xf>
    <xf numFmtId="165" fontId="5" fillId="2" borderId="0" xfId="2" quotePrefix="1" applyNumberFormat="1" applyFont="1" applyFill="1" applyAlignment="1">
      <alignment horizontal="left"/>
    </xf>
    <xf numFmtId="0" fontId="2" fillId="2" borderId="0" xfId="2" quotePrefix="1" applyFont="1" applyFill="1" applyAlignment="1">
      <alignment horizontal="left" indent="3"/>
    </xf>
    <xf numFmtId="165" fontId="5" fillId="0" borderId="0" xfId="2" quotePrefix="1" applyNumberFormat="1" applyFont="1" applyAlignment="1">
      <alignment horizontal="left"/>
    </xf>
    <xf numFmtId="39" fontId="18" fillId="2" borderId="0" xfId="2" applyNumberFormat="1" applyFont="1" applyFill="1" applyAlignment="1">
      <alignment horizontal="centerContinuous"/>
    </xf>
    <xf numFmtId="165" fontId="18" fillId="0" borderId="0" xfId="2" applyNumberFormat="1" applyFont="1" applyAlignment="1">
      <alignment horizontal="left"/>
    </xf>
    <xf numFmtId="0" fontId="18" fillId="0" borderId="0" xfId="2" applyFont="1" applyAlignment="1">
      <alignment horizontal="centerContinuous"/>
    </xf>
    <xf numFmtId="0" fontId="19" fillId="0" borderId="0" xfId="2" applyFont="1" applyAlignment="1">
      <alignment horizontal="left"/>
    </xf>
    <xf numFmtId="39" fontId="20" fillId="2" borderId="1" xfId="2" applyNumberFormat="1" applyFont="1" applyFill="1" applyBorder="1"/>
    <xf numFmtId="0" fontId="15" fillId="0" borderId="0" xfId="2" applyFont="1" applyAlignment="1">
      <alignment horizontal="left"/>
    </xf>
    <xf numFmtId="0" fontId="21" fillId="0" borderId="0" xfId="2" applyFont="1"/>
    <xf numFmtId="39" fontId="22" fillId="2" borderId="0" xfId="2" applyNumberFormat="1" applyFont="1" applyFill="1"/>
    <xf numFmtId="165" fontId="22" fillId="0" borderId="0" xfId="2" applyNumberFormat="1" applyFont="1" applyAlignment="1">
      <alignment horizontal="left"/>
    </xf>
    <xf numFmtId="0" fontId="22" fillId="0" borderId="0" xfId="2" applyFont="1"/>
    <xf numFmtId="0" fontId="23" fillId="0" borderId="0" xfId="2" applyFont="1" applyAlignment="1">
      <alignment horizontal="left"/>
    </xf>
    <xf numFmtId="165" fontId="24" fillId="0" borderId="0" xfId="2" applyNumberFormat="1" applyFont="1" applyAlignment="1">
      <alignment horizontal="left"/>
    </xf>
    <xf numFmtId="0" fontId="25" fillId="0" borderId="0" xfId="2" applyFont="1" applyAlignment="1">
      <alignment horizontal="left"/>
    </xf>
    <xf numFmtId="165" fontId="12" fillId="2" borderId="0" xfId="2" applyNumberFormat="1" applyFont="1" applyFill="1" applyAlignment="1">
      <alignment horizontal="center"/>
    </xf>
    <xf numFmtId="0" fontId="26" fillId="0" borderId="0" xfId="2" applyFont="1"/>
    <xf numFmtId="165" fontId="12" fillId="2" borderId="0" xfId="2" quotePrefix="1" applyNumberFormat="1" applyFont="1" applyFill="1" applyAlignment="1">
      <alignment horizontal="center"/>
    </xf>
    <xf numFmtId="165" fontId="12" fillId="0" borderId="0" xfId="2" quotePrefix="1" applyNumberFormat="1" applyFont="1" applyAlignment="1">
      <alignment horizontal="left"/>
    </xf>
    <xf numFmtId="39" fontId="22" fillId="0" borderId="0" xfId="2" applyNumberFormat="1" applyFont="1"/>
    <xf numFmtId="0" fontId="22" fillId="0" borderId="0" xfId="2" applyFont="1" applyAlignment="1">
      <alignment horizontal="left"/>
    </xf>
    <xf numFmtId="39" fontId="10" fillId="0" borderId="0" xfId="2" applyNumberFormat="1" applyFont="1" applyAlignment="1">
      <alignment horizontal="centerContinuous"/>
    </xf>
    <xf numFmtId="0" fontId="10" fillId="0" borderId="0" xfId="2" applyFont="1" applyAlignment="1">
      <alignment horizontal="centerContinuous"/>
    </xf>
    <xf numFmtId="0" fontId="10" fillId="0" borderId="0" xfId="2" applyFont="1" applyAlignment="1">
      <alignment horizontal="left"/>
    </xf>
    <xf numFmtId="49" fontId="15" fillId="0" borderId="3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39" fontId="0" fillId="0" borderId="0" xfId="0" applyNumberForma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2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F1CD210B-D118-44AA-9FBB-8A425594E6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142875</xdr:rowOff>
    </xdr:from>
    <xdr:ext cx="7715250" cy="1438275"/>
    <xdr:pic>
      <xdr:nvPicPr>
        <xdr:cNvPr id="2" name="Imagen 1">
          <a:extLst>
            <a:ext uri="{FF2B5EF4-FFF2-40B4-BE49-F238E27FC236}">
              <a16:creationId xmlns:a16="http://schemas.microsoft.com/office/drawing/2014/main" id="{6624D4A2-F393-4903-A0A2-AD1E8153C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2875"/>
          <a:ext cx="77152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mendez/Desktop/ENVIOS%20DIGECOG%20-%202025-2026/2026/CORTE%20JUNIO%202026/REPORTE%20FINALES/ESTADOS%20FINANCIEROS%20JUNIO%202026-2025,%20FINAL%2015-07-26.xls" TargetMode="External"/><Relationship Id="rId2" Type="http://schemas.openxmlformats.org/officeDocument/2006/relationships/externalLinkPath" Target="file:///C:\Users\cmendez\Desktop\ENVIOS%20DIGECOG%20-%202025-2026\2026\CORTE%20JUNIO%202026\REPORTE%20FINALES\ESTADOS%20FINANCIEROS%20JUNIO%202026-2025,%20FINAL%2015-07-26.xls" TargetMode="External"/><Relationship Id="rId1" Type="http://schemas.openxmlformats.org/officeDocument/2006/relationships/externalLinkPath" Target="/Users/cmendez/Desktop/ENVIOS%20DIGECOG%20-%202025-2026/2026/CORTE%20JUNIO%202026/REPORTE%20FINALES/ESTADOS%20FINANCIEROS%20JUNIO%202026-2025,%20FINAL%2015-07-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F"/>
      <sheetName val="ERF"/>
      <sheetName val="ECPN"/>
      <sheetName val="EFE"/>
      <sheetName val="NBG"/>
      <sheetName val=" Nota, 11"/>
      <sheetName val="NER"/>
      <sheetName val="ABG"/>
    </sheetNames>
    <sheetDataSet>
      <sheetData sheetId="0" refreshError="1"/>
      <sheetData sheetId="1">
        <row r="37">
          <cell r="C37">
            <v>717599720.56000006</v>
          </cell>
          <cell r="D37">
            <v>540228437.88999987</v>
          </cell>
        </row>
      </sheetData>
      <sheetData sheetId="2" refreshError="1"/>
      <sheetData sheetId="3" refreshError="1"/>
      <sheetData sheetId="4">
        <row r="46">
          <cell r="B46">
            <v>1198395890.4299998</v>
          </cell>
          <cell r="C46">
            <v>204213854.63999999</v>
          </cell>
        </row>
        <row r="67">
          <cell r="B67">
            <v>51263063.700000003</v>
          </cell>
          <cell r="C67">
            <v>51604172.189999998</v>
          </cell>
        </row>
        <row r="77">
          <cell r="B77">
            <v>32433419.240000002</v>
          </cell>
          <cell r="C77">
            <v>13149701.35</v>
          </cell>
        </row>
        <row r="85">
          <cell r="B85">
            <v>151912.56</v>
          </cell>
          <cell r="C85">
            <v>92046</v>
          </cell>
        </row>
        <row r="96">
          <cell r="B96">
            <v>20071014.059999999</v>
          </cell>
          <cell r="C96">
            <v>20071014.059999999</v>
          </cell>
        </row>
        <row r="106">
          <cell r="B106">
            <v>1908122.04</v>
          </cell>
          <cell r="C106">
            <v>382322.04</v>
          </cell>
        </row>
        <row r="114">
          <cell r="B114">
            <v>553932816.02999997</v>
          </cell>
          <cell r="C114">
            <v>539813610.45000029</v>
          </cell>
        </row>
        <row r="134">
          <cell r="B134">
            <v>461541367.94</v>
          </cell>
          <cell r="C134">
            <v>540703744.64999998</v>
          </cell>
        </row>
        <row r="142">
          <cell r="B142">
            <v>358137264.38999999</v>
          </cell>
          <cell r="C142">
            <v>358137264.38999999</v>
          </cell>
        </row>
      </sheetData>
      <sheetData sheetId="5">
        <row r="28">
          <cell r="I28">
            <v>337642516.53999996</v>
          </cell>
        </row>
        <row r="41">
          <cell r="I41">
            <v>329764694.38</v>
          </cell>
        </row>
      </sheetData>
      <sheetData sheetId="6" refreshError="1"/>
      <sheetData sheetId="7">
        <row r="85">
          <cell r="B85">
            <v>20506272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B673-6883-414C-9023-041DE4DA6C82}">
  <sheetPr>
    <tabColor rgb="FFFFC000"/>
  </sheetPr>
  <dimension ref="A1:E73"/>
  <sheetViews>
    <sheetView showGridLines="0" tabSelected="1" zoomScaleNormal="100" workbookViewId="0">
      <selection activeCell="I20" sqref="I20"/>
    </sheetView>
  </sheetViews>
  <sheetFormatPr baseColWidth="10" defaultColWidth="12" defaultRowHeight="12.75"/>
  <cols>
    <col min="1" max="1" width="45.7109375" style="1" customWidth="1"/>
    <col min="2" max="2" width="13.42578125" style="3" customWidth="1"/>
    <col min="3" max="3" width="22.85546875" style="1" customWidth="1"/>
    <col min="4" max="4" width="23.7109375" style="2" customWidth="1"/>
    <col min="5" max="5" width="16.5703125" style="1" bestFit="1" customWidth="1"/>
    <col min="6" max="16384" width="12" style="1"/>
  </cols>
  <sheetData>
    <row r="1" spans="1:4">
      <c r="D1" s="1"/>
    </row>
    <row r="2" spans="1:4">
      <c r="D2" s="1"/>
    </row>
    <row r="3" spans="1:4">
      <c r="D3" s="1"/>
    </row>
    <row r="4" spans="1:4">
      <c r="D4" s="1"/>
    </row>
    <row r="5" spans="1:4">
      <c r="D5" s="1"/>
    </row>
    <row r="6" spans="1:4">
      <c r="D6" s="1"/>
    </row>
    <row r="7" spans="1:4">
      <c r="D7" s="1"/>
    </row>
    <row r="8" spans="1:4">
      <c r="D8" s="1"/>
    </row>
    <row r="9" spans="1:4">
      <c r="D9" s="1"/>
    </row>
    <row r="10" spans="1:4">
      <c r="D10" s="1"/>
    </row>
    <row r="11" spans="1:4" ht="20.25">
      <c r="A11" s="79" t="s">
        <v>51</v>
      </c>
      <c r="B11" s="79"/>
      <c r="C11" s="79"/>
      <c r="D11" s="79"/>
    </row>
    <row r="12" spans="1:4" ht="18">
      <c r="A12" s="80" t="s">
        <v>50</v>
      </c>
      <c r="B12" s="80"/>
      <c r="C12" s="80"/>
      <c r="D12" s="80"/>
    </row>
    <row r="13" spans="1:4" ht="15">
      <c r="A13" s="81" t="s">
        <v>49</v>
      </c>
      <c r="B13" s="81"/>
      <c r="C13" s="81"/>
      <c r="D13" s="81"/>
    </row>
    <row r="14" spans="1:4">
      <c r="A14"/>
      <c r="B14" s="75"/>
      <c r="C14"/>
      <c r="D14" s="76"/>
    </row>
    <row r="15" spans="1:4" ht="15.75">
      <c r="A15"/>
      <c r="B15" s="75"/>
      <c r="C15" s="74" t="s">
        <v>48</v>
      </c>
      <c r="D15" s="74" t="s">
        <v>47</v>
      </c>
    </row>
    <row r="16" spans="1:4" ht="18">
      <c r="A16" s="55" t="s">
        <v>46</v>
      </c>
      <c r="B16" s="73"/>
      <c r="C16" s="72"/>
      <c r="D16" s="71"/>
    </row>
    <row r="17" spans="1:5" s="58" customFormat="1" ht="9" customHeight="1">
      <c r="A17" s="61"/>
      <c r="B17" s="70"/>
      <c r="C17" s="61"/>
      <c r="D17" s="69"/>
    </row>
    <row r="18" spans="1:5" ht="16.5">
      <c r="A18" s="48" t="s">
        <v>45</v>
      </c>
      <c r="B18" s="6"/>
      <c r="C18" s="29"/>
      <c r="D18" s="4"/>
    </row>
    <row r="19" spans="1:5" ht="15.75">
      <c r="A19" s="34" t="s">
        <v>44</v>
      </c>
      <c r="B19" s="51" t="s">
        <v>43</v>
      </c>
      <c r="C19" s="35">
        <f>+[1]NBG!B46</f>
        <v>1198395890.4299998</v>
      </c>
      <c r="D19" s="35">
        <f>+[1]NBG!C46</f>
        <v>204213854.63999999</v>
      </c>
      <c r="E19" s="10"/>
    </row>
    <row r="20" spans="1:5" ht="15.75">
      <c r="A20" s="44" t="s">
        <v>42</v>
      </c>
      <c r="B20" s="51" t="s">
        <v>41</v>
      </c>
      <c r="C20" s="35">
        <f>+[1]NBG!B67</f>
        <v>51263063.700000003</v>
      </c>
      <c r="D20" s="35">
        <f>+[1]NBG!C67</f>
        <v>51604172.189999998</v>
      </c>
    </row>
    <row r="21" spans="1:5" ht="16.5" customHeight="1">
      <c r="A21" s="34" t="s">
        <v>40</v>
      </c>
      <c r="B21" s="51" t="s">
        <v>39</v>
      </c>
      <c r="C21" s="35">
        <f>+[1]NBG!B77</f>
        <v>32433419.240000002</v>
      </c>
      <c r="D21" s="35">
        <f>+[1]NBG!C77</f>
        <v>13149701.35</v>
      </c>
    </row>
    <row r="22" spans="1:5" ht="16.5" customHeight="1">
      <c r="A22" s="34" t="s">
        <v>38</v>
      </c>
      <c r="B22" s="51" t="s">
        <v>37</v>
      </c>
      <c r="C22" s="33">
        <f>+[1]NBG!B85</f>
        <v>151912.56</v>
      </c>
      <c r="D22" s="33">
        <f>+[1]NBG!C85</f>
        <v>92046</v>
      </c>
    </row>
    <row r="23" spans="1:5" ht="15.75">
      <c r="A23" s="34"/>
      <c r="B23" s="68"/>
      <c r="C23" s="67"/>
      <c r="D23" s="35"/>
    </row>
    <row r="24" spans="1:5" ht="15.75">
      <c r="A24" s="62" t="s">
        <v>36</v>
      </c>
      <c r="B24" s="47"/>
      <c r="C24" s="45">
        <f>SUM(C19:C23)</f>
        <v>1282244285.9299998</v>
      </c>
      <c r="D24" s="45">
        <f>SUM(D19:D23)</f>
        <v>269059774.18000001</v>
      </c>
    </row>
    <row r="25" spans="1:5" ht="20.45" customHeight="1">
      <c r="A25" s="32"/>
      <c r="B25" s="27"/>
      <c r="C25" s="65"/>
      <c r="D25" s="35"/>
    </row>
    <row r="26" spans="1:5" ht="16.5">
      <c r="A26" s="48" t="s">
        <v>35</v>
      </c>
      <c r="B26" s="47"/>
      <c r="C26" s="46"/>
      <c r="D26" s="45"/>
    </row>
    <row r="27" spans="1:5" ht="15.6" customHeight="1">
      <c r="A27" s="66"/>
      <c r="B27" s="27"/>
      <c r="C27" s="65"/>
      <c r="D27" s="35"/>
    </row>
    <row r="28" spans="1:5" ht="15.75" customHeight="1">
      <c r="A28" s="34" t="s">
        <v>34</v>
      </c>
      <c r="B28" s="51" t="s">
        <v>33</v>
      </c>
      <c r="C28" s="35">
        <f>+[1]NBG!B96</f>
        <v>20071014.059999999</v>
      </c>
      <c r="D28" s="35">
        <f>+[1]NBG!C96</f>
        <v>20071014.059999999</v>
      </c>
    </row>
    <row r="29" spans="1:5" ht="15.75">
      <c r="A29" s="34" t="s">
        <v>32</v>
      </c>
      <c r="B29" s="51" t="s">
        <v>31</v>
      </c>
      <c r="C29" s="35">
        <f>+'[1] Nota, 11'!I41</f>
        <v>329764694.38</v>
      </c>
      <c r="D29" s="35">
        <f>+'[1] Nota, 11'!I28</f>
        <v>337642516.53999996</v>
      </c>
    </row>
    <row r="30" spans="1:5" ht="16.5" customHeight="1">
      <c r="A30" s="34" t="s">
        <v>30</v>
      </c>
      <c r="B30" s="31" t="s">
        <v>29</v>
      </c>
      <c r="C30" s="33">
        <f>+[1]NBG!B106</f>
        <v>1908122.04</v>
      </c>
      <c r="D30" s="33">
        <f>+[1]NBG!C106</f>
        <v>382322.04</v>
      </c>
    </row>
    <row r="31" spans="1:5" s="58" customFormat="1" ht="9" customHeight="1">
      <c r="A31" s="64"/>
      <c r="B31" s="63"/>
      <c r="C31" s="59"/>
      <c r="D31" s="59"/>
    </row>
    <row r="32" spans="1:5" ht="16.5" customHeight="1">
      <c r="A32" s="62" t="s">
        <v>28</v>
      </c>
      <c r="B32" s="27"/>
      <c r="C32" s="33">
        <f>SUM(C28:C30)</f>
        <v>351743830.48000002</v>
      </c>
      <c r="D32" s="33">
        <f>SUM(D28:D30)</f>
        <v>358095852.63999999</v>
      </c>
    </row>
    <row r="33" spans="1:4" s="58" customFormat="1" ht="8.1" customHeight="1">
      <c r="A33" s="61"/>
      <c r="B33" s="60"/>
      <c r="C33" s="59"/>
      <c r="D33" s="59"/>
    </row>
    <row r="34" spans="1:4" ht="17.25" thickBot="1">
      <c r="A34" s="57" t="s">
        <v>27</v>
      </c>
      <c r="B34" s="41"/>
      <c r="C34" s="56">
        <f>+C24+C32</f>
        <v>1633988116.4099998</v>
      </c>
      <c r="D34" s="56">
        <f>+D24+D32</f>
        <v>627155626.81999993</v>
      </c>
    </row>
    <row r="35" spans="1:4" ht="16.5" thickTop="1">
      <c r="A35" s="25"/>
      <c r="B35" s="41"/>
      <c r="C35" s="40"/>
      <c r="D35" s="40"/>
    </row>
    <row r="36" spans="1:4" ht="18">
      <c r="A36" s="55" t="s">
        <v>26</v>
      </c>
      <c r="B36" s="53"/>
      <c r="C36" s="52"/>
      <c r="D36" s="52"/>
    </row>
    <row r="37" spans="1:4" ht="15.75">
      <c r="A37" s="54"/>
      <c r="B37" s="53"/>
      <c r="C37" s="52"/>
      <c r="D37" s="52"/>
    </row>
    <row r="38" spans="1:4" ht="16.5">
      <c r="A38" s="48" t="s">
        <v>25</v>
      </c>
      <c r="B38" s="53"/>
      <c r="C38" s="52"/>
      <c r="D38" s="52"/>
    </row>
    <row r="39" spans="1:4" ht="16.5" customHeight="1">
      <c r="A39" s="44" t="s">
        <v>24</v>
      </c>
      <c r="B39" s="31" t="s">
        <v>23</v>
      </c>
      <c r="C39" s="35">
        <f>+[1]NBG!B114</f>
        <v>553932816.02999997</v>
      </c>
      <c r="D39" s="35">
        <f>+[1]NBG!C114</f>
        <v>539813610.45000029</v>
      </c>
    </row>
    <row r="40" spans="1:4" ht="16.5" customHeight="1">
      <c r="A40" s="34" t="s">
        <v>22</v>
      </c>
      <c r="B40" s="51" t="s">
        <v>21</v>
      </c>
      <c r="C40" s="35">
        <f>+[1]NBG!B134</f>
        <v>461541367.94</v>
      </c>
      <c r="D40" s="35">
        <f>+[1]NBG!C134</f>
        <v>540703744.64999998</v>
      </c>
    </row>
    <row r="41" spans="1:4" ht="16.5" customHeight="1">
      <c r="A41" s="50" t="s">
        <v>20</v>
      </c>
      <c r="B41" s="49" t="s">
        <v>16</v>
      </c>
      <c r="C41" s="33">
        <f>+[1]ABG!B85</f>
        <v>20506272</v>
      </c>
      <c r="D41" s="33">
        <v>0</v>
      </c>
    </row>
    <row r="42" spans="1:4" ht="15.75">
      <c r="A42" s="25" t="s">
        <v>19</v>
      </c>
      <c r="B42" s="41"/>
      <c r="C42" s="43">
        <f>SUM(C39:C41)</f>
        <v>1035980455.97</v>
      </c>
      <c r="D42" s="43">
        <f>SUM(D39:D41)</f>
        <v>1080517355.1000004</v>
      </c>
    </row>
    <row r="43" spans="1:4" ht="15.75">
      <c r="A43" s="25"/>
      <c r="B43" s="41"/>
      <c r="C43" s="40"/>
      <c r="D43" s="40"/>
    </row>
    <row r="44" spans="1:4" ht="16.5">
      <c r="A44" s="48" t="s">
        <v>18</v>
      </c>
      <c r="B44" s="47"/>
      <c r="C44" s="46"/>
      <c r="D44" s="45"/>
    </row>
    <row r="45" spans="1:4" ht="10.15" customHeight="1">
      <c r="A45" s="25"/>
      <c r="B45" s="41"/>
      <c r="C45" s="40"/>
      <c r="D45" s="40"/>
    </row>
    <row r="46" spans="1:4" ht="16.5" customHeight="1">
      <c r="A46" s="44" t="s">
        <v>17</v>
      </c>
      <c r="B46" s="31" t="s">
        <v>16</v>
      </c>
      <c r="C46" s="33">
        <f>+[1]NBG!B142</f>
        <v>358137264.38999999</v>
      </c>
      <c r="D46" s="33">
        <f>+[1]NBG!C142</f>
        <v>358137264.38999999</v>
      </c>
    </row>
    <row r="47" spans="1:4" ht="12.75" customHeight="1">
      <c r="A47" s="25"/>
      <c r="B47" s="41"/>
      <c r="C47" s="40"/>
      <c r="D47" s="40"/>
    </row>
    <row r="48" spans="1:4" ht="15.75">
      <c r="A48" s="25" t="s">
        <v>15</v>
      </c>
      <c r="B48" s="41"/>
      <c r="C48" s="43">
        <f>+C46</f>
        <v>358137264.38999999</v>
      </c>
      <c r="D48" s="43">
        <f>+D46</f>
        <v>358137264.38999999</v>
      </c>
    </row>
    <row r="49" spans="1:4" ht="15.75" customHeight="1">
      <c r="A49" s="42"/>
      <c r="B49" s="41"/>
      <c r="C49" s="40"/>
      <c r="D49" s="40"/>
    </row>
    <row r="50" spans="1:4" ht="16.5">
      <c r="A50" s="28" t="s">
        <v>14</v>
      </c>
      <c r="B50" s="39"/>
      <c r="C50" s="38">
        <f>+C42+C48</f>
        <v>1394117720.3600001</v>
      </c>
      <c r="D50" s="38">
        <f>+D42+D48</f>
        <v>1438654619.4900002</v>
      </c>
    </row>
    <row r="51" spans="1:4" ht="11.25" customHeight="1">
      <c r="A51" s="29"/>
      <c r="B51" s="36"/>
      <c r="C51" s="35"/>
      <c r="D51" s="35"/>
    </row>
    <row r="52" spans="1:4" ht="18.75">
      <c r="A52" s="37" t="s">
        <v>13</v>
      </c>
      <c r="B52" s="36"/>
      <c r="C52" s="35"/>
      <c r="D52" s="35"/>
    </row>
    <row r="53" spans="1:4" ht="15.75">
      <c r="A53" s="34" t="s">
        <v>12</v>
      </c>
      <c r="B53" s="27"/>
      <c r="C53" s="35">
        <v>25000000</v>
      </c>
      <c r="D53" s="35">
        <v>25000000</v>
      </c>
    </row>
    <row r="54" spans="1:4" ht="15.75">
      <c r="A54" s="34" t="s">
        <v>11</v>
      </c>
      <c r="B54" s="27"/>
      <c r="C54" s="35">
        <f>-1428664133+924256974.55+1677833.94</f>
        <v>-502729324.51000005</v>
      </c>
      <c r="D54" s="35">
        <v>-1372332212.9766917</v>
      </c>
    </row>
    <row r="55" spans="1:4" ht="15.75">
      <c r="A55" s="34" t="s">
        <v>10</v>
      </c>
      <c r="B55" s="6"/>
      <c r="C55" s="33">
        <f>+[1]ERF!C37</f>
        <v>717599720.56000006</v>
      </c>
      <c r="D55" s="33">
        <f>+[1]ERF!D37</f>
        <v>540228437.88999987</v>
      </c>
    </row>
    <row r="56" spans="1:4" ht="10.15" customHeight="1">
      <c r="A56" s="32"/>
      <c r="B56" s="6"/>
      <c r="C56" s="4"/>
      <c r="D56" s="4"/>
    </row>
    <row r="57" spans="1:4" ht="16.5">
      <c r="A57" s="28" t="s">
        <v>9</v>
      </c>
      <c r="B57" s="31" t="s">
        <v>8</v>
      </c>
      <c r="C57" s="30">
        <f>SUM(C53:C56)</f>
        <v>239870396.05000001</v>
      </c>
      <c r="D57" s="30">
        <f>SUM(D53:D56)</f>
        <v>-807103775.08669186</v>
      </c>
    </row>
    <row r="58" spans="1:4" ht="12.6" customHeight="1">
      <c r="A58" s="29"/>
      <c r="B58" s="6"/>
      <c r="C58" s="4"/>
      <c r="D58" s="4"/>
    </row>
    <row r="59" spans="1:4" ht="17.25" thickBot="1">
      <c r="A59" s="28" t="s">
        <v>7</v>
      </c>
      <c r="B59" s="27"/>
      <c r="C59" s="26">
        <f>+C57+C50</f>
        <v>1633988116.4100001</v>
      </c>
      <c r="D59" s="26">
        <f>+D57+D50</f>
        <v>631550844.40330839</v>
      </c>
    </row>
    <row r="60" spans="1:4" ht="16.5" thickTop="1">
      <c r="A60" s="25"/>
      <c r="B60" s="6"/>
      <c r="C60" s="2"/>
      <c r="D60" s="23"/>
    </row>
    <row r="61" spans="1:4" ht="15.75">
      <c r="A61" s="22" t="s">
        <v>6</v>
      </c>
      <c r="B61" s="6"/>
      <c r="C61" s="21"/>
      <c r="D61" s="23"/>
    </row>
    <row r="62" spans="1:4" ht="15.75">
      <c r="A62" s="22"/>
      <c r="B62" s="6"/>
      <c r="C62" s="24"/>
      <c r="D62" s="23"/>
    </row>
    <row r="63" spans="1:4" ht="15" customHeight="1">
      <c r="A63" s="22"/>
      <c r="B63" s="6"/>
      <c r="C63" s="21"/>
      <c r="D63" s="10"/>
    </row>
    <row r="64" spans="1:4" ht="15">
      <c r="A64" s="20"/>
      <c r="B64" s="12"/>
      <c r="C64" s="15"/>
      <c r="D64" s="10"/>
    </row>
    <row r="65" spans="1:4" ht="15">
      <c r="A65" s="9" t="s">
        <v>5</v>
      </c>
      <c r="B65" s="77" t="s">
        <v>4</v>
      </c>
      <c r="C65" s="77"/>
      <c r="D65" s="77"/>
    </row>
    <row r="66" spans="1:4" ht="14.25">
      <c r="A66" s="8" t="s">
        <v>3</v>
      </c>
      <c r="B66" s="78" t="s">
        <v>2</v>
      </c>
      <c r="C66" s="78"/>
      <c r="D66" s="78"/>
    </row>
    <row r="67" spans="1:4" ht="15">
      <c r="A67" s="19"/>
      <c r="B67" s="18"/>
      <c r="C67" s="15"/>
      <c r="D67" s="10"/>
    </row>
    <row r="68" spans="1:4" ht="29.25" customHeight="1">
      <c r="A68" s="17"/>
      <c r="B68" s="16"/>
      <c r="C68" s="15"/>
      <c r="D68" s="10"/>
    </row>
    <row r="69" spans="1:4" ht="15">
      <c r="A69" s="13"/>
      <c r="B69" s="12"/>
      <c r="C69" s="15"/>
      <c r="D69" s="14"/>
    </row>
    <row r="70" spans="1:4" ht="15" customHeight="1">
      <c r="A70" s="13"/>
      <c r="B70" s="12"/>
      <c r="C70" s="11"/>
      <c r="D70" s="10"/>
    </row>
    <row r="71" spans="1:4" ht="15.75" customHeight="1">
      <c r="A71" s="77" t="s">
        <v>1</v>
      </c>
      <c r="B71" s="77"/>
      <c r="C71" s="77"/>
      <c r="D71" s="77"/>
    </row>
    <row r="72" spans="1:4" ht="14.25">
      <c r="A72" s="78" t="s">
        <v>0</v>
      </c>
      <c r="B72" s="78"/>
      <c r="C72" s="78"/>
      <c r="D72" s="78"/>
    </row>
    <row r="73" spans="1:4" ht="15.75">
      <c r="A73" s="7"/>
      <c r="B73" s="6"/>
      <c r="C73" s="5"/>
      <c r="D73" s="4"/>
    </row>
  </sheetData>
  <scenarios current="0" show="0">
    <scenario name="IMPUESTO1992" locked="1" count="1" user="***" comment="Creado por *** en 02/3/96_x000a_Modificado por *** en 02/3/96">
      <inputCells r="A1" val=""/>
    </scenario>
  </scenarios>
  <mergeCells count="7">
    <mergeCell ref="A71:D71"/>
    <mergeCell ref="A72:D72"/>
    <mergeCell ref="A11:D11"/>
    <mergeCell ref="A12:D12"/>
    <mergeCell ref="A13:D13"/>
    <mergeCell ref="B65:D65"/>
    <mergeCell ref="B66:D66"/>
  </mergeCells>
  <printOptions horizontalCentered="1" gridLinesSet="0"/>
  <pageMargins left="0.2" right="0.2" top="0.5" bottom="0.5" header="0.43" footer="0"/>
  <pageSetup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</vt:lpstr>
      <vt:lpstr>BG!Área_de_impresión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Maylene Solange Perez Reynoso</cp:lastModifiedBy>
  <dcterms:created xsi:type="dcterms:W3CDTF">2026-07-15T18:40:28Z</dcterms:created>
  <dcterms:modified xsi:type="dcterms:W3CDTF">2026-07-17T13:28:02Z</dcterms:modified>
</cp:coreProperties>
</file>