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ota\Desktop\2024\"/>
    </mc:Choice>
  </mc:AlternateContent>
  <xr:revisionPtr revIDLastSave="0" documentId="13_ncr:1_{6DC43C08-199A-4E70-A1DB-ED1D15CE43D1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Ejecucion " sheetId="5" r:id="rId1"/>
    <sheet name="P1 Presupuesto Aprobado-Ejec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4" i="5" l="1"/>
  <c r="C75" i="5"/>
  <c r="E78" i="6"/>
  <c r="E79" i="6"/>
  <c r="P85" i="6"/>
  <c r="N84" i="5"/>
  <c r="P19" i="6" l="1"/>
  <c r="P18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9" i="6"/>
  <c r="P83" i="6"/>
  <c r="P84" i="6"/>
  <c r="P13" i="6"/>
  <c r="P14" i="6"/>
  <c r="P15" i="6"/>
  <c r="P16" i="6"/>
  <c r="P17" i="6"/>
  <c r="P12" i="6"/>
  <c r="C82" i="5"/>
  <c r="E83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81" i="6"/>
  <c r="P81" i="6" s="1"/>
  <c r="E82" i="6"/>
  <c r="P82" i="6" s="1"/>
  <c r="E84" i="6"/>
  <c r="E12" i="6"/>
  <c r="C12" i="5"/>
  <c r="N12" i="5" s="1"/>
  <c r="C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8" i="5"/>
  <c r="N80" i="5"/>
  <c r="N81" i="5"/>
  <c r="N82" i="5"/>
  <c r="N83" i="5"/>
  <c r="N13" i="5"/>
  <c r="C79" i="5"/>
  <c r="E80" i="6" s="1"/>
  <c r="P80" i="6" s="1"/>
  <c r="C76" i="5"/>
  <c r="C71" i="5"/>
  <c r="C68" i="5"/>
  <c r="C63" i="5" s="1"/>
  <c r="C53" i="5"/>
  <c r="C46" i="5"/>
  <c r="C37" i="5"/>
  <c r="C17" i="5"/>
  <c r="C27" i="5"/>
  <c r="C11" i="5"/>
  <c r="N11" i="5" s="1"/>
  <c r="E77" i="6" l="1"/>
  <c r="N79" i="5"/>
  <c r="E85" i="6"/>
</calcChain>
</file>

<file path=xl/sharedStrings.xml><?xml version="1.0" encoding="utf-8"?>
<sst xmlns="http://schemas.openxmlformats.org/spreadsheetml/2006/main" count="204" uniqueCount="104">
  <si>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</si>
  <si>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</si>
  <si>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</si>
  <si>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</si>
  <si>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</si>
  <si>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</si>
  <si>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</si>
  <si>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</si>
  <si>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</si>
  <si>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</si>
  <si>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</si>
  <si>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</si>
  <si>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</si>
  <si>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</si>
  <si>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</si>
  <si>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</si>
  <si>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</si>
  <si>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</si>
  <si>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</si>
  <si>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</si>
  <si>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</si>
  <si>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</si>
  <si>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</si>
  <si>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</si>
  <si>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</si>
  <si>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</si>
  <si>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</si>
  <si>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</si>
  <si>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</si>
  <si>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</si>
  <si>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</si>
  <si>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</si>
  <si>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</si>
  <si>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</si>
  <si>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</si>
  <si>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</si>
  <si>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</si>
  <si>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</si>
  <si>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</si>
  <si>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</si>
  <si>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</si>
  <si>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</si>
  <si>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</si>
  <si>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</si>
  <si>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</si>
  <si>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</si>
  <si>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</si>
  <si>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</si>
  <si>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</si>
  <si>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</si>
  <si>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</si>
  <si>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</si>
  <si>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</si>
  <si>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</si>
  <si>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</si>
  <si>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</si>
  <si>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</si>
  <si>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</si>
  <si>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</si>
  <si>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</si>
  <si>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</si>
  <si>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</si>
  <si>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</si>
  <si>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</si>
  <si>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</si>
  <si>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</si>
  <si>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</si>
  <si>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</si>
  <si>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</si>
  <si>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</si>
  <si>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</si>
  <si>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</si>
  <si>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</si>
  <si>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</si>
  <si>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</si>
  <si>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</si>
  <si>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</si>
  <si>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</si>
  <si>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t xml:space="preserve">Instituto de Estabilización de Precios </t>
  </si>
  <si>
    <t>Ministerio de Agricultura</t>
  </si>
  <si>
    <t>2.7.4 - GASTOS QUE SE ASIGNARÁN DURANTE EL EJERCICIO PARA INVERSIÓN ( LEY 423-06)</t>
  </si>
  <si>
    <t>Año 2024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</si>
  <si>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</si>
  <si>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</si>
  <si>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</si>
  <si>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</si>
  <si>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</si>
  <si>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</si>
  <si>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</si>
  <si>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</si>
  <si>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</si>
  <si>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</si>
  <si>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</si>
  <si>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</si>
  <si>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</si>
  <si>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Preparado por:</t>
  </si>
  <si>
    <t>Revisado por :</t>
  </si>
  <si>
    <t>Lic. Eufemia Mota</t>
  </si>
  <si>
    <t>Encargada de Presupuesto</t>
  </si>
  <si>
    <t xml:space="preserve"> Encargado Departamento Financiero</t>
  </si>
  <si>
    <t xml:space="preserve">              Lic. Abraham Genao Fajardo</t>
  </si>
  <si>
    <t xml:space="preserve">Ejecución de Gastos y Aplicaciones Financieras </t>
  </si>
  <si>
    <t>Lic. Abraham Genao Fajardo</t>
  </si>
  <si>
    <t>Fuente: Sistema Integrado de Gestion Financiera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</si>
</sst>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-* #,##0.00\ &quot;$&quot;_-;\-* #,##0.00\ &quot;$&quot;_-;_-* &quot;-&quot;??\ &quot;$&quot;_-;_-@_-"/>
    <numFmt numFmtId="166" formatCode="_-* #,##0.00\ _$_-;\-* #,##0.00\ _$_-;_-* &quot;-&quot;??\ _$_-;_-@_-"/>
    <numFmt numFmtId="167" formatCode="_(* #,##0_);_(* \(#,##0\);_(* &quot;-&quot;??_);_(@_)"/>
    <numFmt numFmtId="168" formatCode="#,##0.00;\(#,##0.00\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Book Antiqua"/>
      <family val="1"/>
    </font>
    <font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2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166" fontId="9" fillId="0" borderId="0" applyFont="0" applyFill="0" applyBorder="0" applyAlignment="0" applyProtection="0"/>
    <xf numFmtId="165" fontId="8" fillId="0" borderId="0" applyFont="0" applyFill="0" applyBorder="0" applyAlignment="0" applyProtection="0"/>
  </cellStyleXfs>
  <cellXfs count="73">
    <xf numFmtId="0" fontId="0" fillId="0" borderId="0" xfId="0"/>
    <xf numFmtId="167" fontId="0" fillId="0" borderId="0" xfId="0" applyNumberFormat="1"/>
    <xf numFmtId="0" fontId="2" fillId="4" borderId="3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43" fontId="0" fillId="0" borderId="0" xfId="0" applyNumberFormat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0" fillId="0" borderId="0" xfId="0" applyAlignment="1">
      <alignment horizontal="center"/>
    </xf>
    <xf numFmtId="0" fontId="10" fillId="0" borderId="0" xfId="2" applyFont="1" applyAlignment="1">
      <alignment vertical="top"/>
    </xf>
    <xf numFmtId="0" fontId="3" fillId="0" borderId="8" xfId="0" applyFont="1" applyBorder="1"/>
    <xf numFmtId="1" fontId="0" fillId="0" borderId="0" xfId="0" applyNumberFormat="1"/>
    <xf numFmtId="0" fontId="14" fillId="4" borderId="6" xfId="0" applyFont="1" applyFill="1" applyBorder="1" applyAlignment="1">
      <alignment horizontal="center"/>
    </xf>
    <xf numFmtId="0" fontId="15" fillId="0" borderId="0" xfId="0" applyFont="1"/>
    <xf numFmtId="0" fontId="14" fillId="4" borderId="3" xfId="0" applyFont="1" applyFill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0" xfId="0" applyFont="1" applyAlignment="1">
      <alignment horizontal="left" indent="1"/>
    </xf>
    <xf numFmtId="167" fontId="16" fillId="0" borderId="0" xfId="0" applyNumberFormat="1" applyFont="1"/>
    <xf numFmtId="0" fontId="15" fillId="0" borderId="0" xfId="0" applyFont="1" applyAlignment="1">
      <alignment horizontal="left" indent="2"/>
    </xf>
    <xf numFmtId="167" fontId="15" fillId="0" borderId="0" xfId="0" applyNumberFormat="1" applyFont="1"/>
    <xf numFmtId="164" fontId="15" fillId="0" borderId="0" xfId="1" applyFont="1"/>
    <xf numFmtId="164" fontId="16" fillId="0" borderId="0" xfId="1" applyFont="1"/>
    <xf numFmtId="164" fontId="15" fillId="0" borderId="0" xfId="1" applyFont="1" applyFill="1"/>
    <xf numFmtId="167" fontId="16" fillId="0" borderId="0" xfId="1" applyNumberFormat="1" applyFont="1"/>
    <xf numFmtId="167" fontId="15" fillId="0" borderId="0" xfId="1" applyNumberFormat="1" applyFont="1"/>
    <xf numFmtId="167" fontId="16" fillId="2" borderId="2" xfId="0" applyNumberFormat="1" applyFont="1" applyFill="1" applyBorder="1"/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43" fontId="15" fillId="0" borderId="0" xfId="0" applyNumberFormat="1" applyFont="1"/>
    <xf numFmtId="0" fontId="1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" fillId="2" borderId="2" xfId="0" applyFont="1" applyFill="1" applyBorder="1" applyAlignment="1">
      <alignment vertical="center"/>
    </xf>
    <xf numFmtId="167" fontId="20" fillId="0" borderId="0" xfId="1" applyNumberFormat="1" applyFont="1"/>
    <xf numFmtId="167" fontId="21" fillId="0" borderId="0" xfId="1" applyNumberFormat="1" applyFont="1"/>
    <xf numFmtId="167" fontId="15" fillId="0" borderId="0" xfId="1" applyNumberFormat="1" applyFont="1" applyAlignment="1">
      <alignment wrapText="1"/>
    </xf>
    <xf numFmtId="167" fontId="15" fillId="0" borderId="0" xfId="1" applyNumberFormat="1" applyFont="1" applyBorder="1"/>
    <xf numFmtId="167" fontId="16" fillId="0" borderId="0" xfId="1" applyNumberFormat="1" applyFont="1" applyBorder="1"/>
    <xf numFmtId="164" fontId="16" fillId="2" borderId="2" xfId="1" applyFont="1" applyFill="1" applyBorder="1"/>
    <xf numFmtId="167" fontId="20" fillId="3" borderId="0" xfId="1" applyNumberFormat="1" applyFont="1" applyFill="1" applyBorder="1" applyAlignment="1">
      <alignment vertical="center"/>
    </xf>
    <xf numFmtId="0" fontId="21" fillId="0" borderId="0" xfId="0" applyFont="1" applyAlignment="1">
      <alignment horizontal="center"/>
    </xf>
    <xf numFmtId="167" fontId="15" fillId="0" borderId="0" xfId="1" applyNumberFormat="1" applyFont="1" applyFill="1"/>
    <xf numFmtId="164" fontId="15" fillId="0" borderId="0" xfId="0" applyNumberFormat="1" applyFont="1"/>
    <xf numFmtId="164" fontId="16" fillId="0" borderId="0" xfId="1" applyFont="1" applyFill="1"/>
    <xf numFmtId="168" fontId="22" fillId="0" borderId="0" xfId="0" applyNumberFormat="1" applyFont="1" applyAlignment="1">
      <alignment horizontal="right"/>
    </xf>
    <xf numFmtId="164" fontId="0" fillId="0" borderId="0" xfId="0" applyNumberFormat="1"/>
    <xf numFmtId="164" fontId="0" fillId="0" borderId="0" xfId="1" applyFont="1"/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0" fontId="14" fillId="4" borderId="6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3" fillId="0" borderId="0" xfId="0" applyFont="1" applyBorder="1"/>
  </cellXfs>
  <cellStyles count="5">
    <cellStyle name="Millares" xfId="1" builtinId="3"/>
    <cellStyle name="Millares 2" xfId="3" xr:uid="{00000000-0005-0000-0000-000001000000}"/>
    <cellStyle name="Moneda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246532</xdr:colOff>
      <xdr:row>92</xdr:row>
      <xdr:rowOff>0</xdr:rowOff>
    </xdr:from>
    <xdr:ext cx="207764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957F37-15C0-4357-B698-9E00F238EA58}"/>
            </a:ext>
          </a:extLst>
        </xdr:cNvPr>
        <xdr:cNvSpPr txBox="1"/>
      </xdr:nvSpPr>
      <xdr:spPr>
        <a:xfrm>
          <a:off x="246532" y="18590560"/>
          <a:ext cx="20776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DO" sz="1100" b="0"/>
        </a:p>
      </xdr:txBody>
    </xdr:sp>
    <xdr:clientData/>
  </xdr:oneCellAnchor>
  <xdr:oneCellAnchor>
    <xdr:from>
      <xdr:col>0</xdr:col>
      <xdr:colOff>783499</xdr:colOff>
      <xdr:row>86</xdr:row>
      <xdr:rowOff>11206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07CE6AC-B3A7-4EB0-A43A-587EB18AC476}"/>
            </a:ext>
          </a:extLst>
        </xdr:cNvPr>
        <xdr:cNvSpPr txBox="1"/>
      </xdr:nvSpPr>
      <xdr:spPr>
        <a:xfrm>
          <a:off x="783499" y="16965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1</xdr:col>
      <xdr:colOff>0</xdr:colOff>
      <xdr:row>86</xdr:row>
      <xdr:rowOff>22412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FC557D2F-9F5A-4B4C-8281-4F7A81D7F4F5}"/>
            </a:ext>
          </a:extLst>
        </xdr:cNvPr>
        <xdr:cNvSpPr txBox="1"/>
      </xdr:nvSpPr>
      <xdr:spPr>
        <a:xfrm>
          <a:off x="4057650" y="16976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1</xdr:col>
      <xdr:colOff>0</xdr:colOff>
      <xdr:row>93</xdr:row>
      <xdr:rowOff>166129</xdr:rowOff>
    </xdr:from>
    <xdr:ext cx="184731" cy="264560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840456EA-EE75-4A7F-937C-867981150876}"/>
            </a:ext>
          </a:extLst>
        </xdr:cNvPr>
        <xdr:cNvSpPr txBox="1"/>
      </xdr:nvSpPr>
      <xdr:spPr>
        <a:xfrm>
          <a:off x="4057650" y="185970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 b="0"/>
        </a:p>
      </xdr:txBody>
    </xdr:sp>
    <xdr:clientData/>
  </xdr:oneCellAnchor>
  <xdr:twoCellAnchor editAs="oneCell">
    <xdr:from>
      <xdr:col>0</xdr:col>
      <xdr:colOff>28576</xdr:colOff>
      <xdr:row>0</xdr:row>
      <xdr:rowOff>104775</xdr:rowOff>
    </xdr:from>
    <xdr:to>
      <xdr:col>0</xdr:col>
      <xdr:colOff>1228725</xdr:colOff>
      <xdr:row>5</xdr:row>
      <xdr:rowOff>157166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3AC1CBA-8066-42A8-9A20-0F1AD2D0A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6" y="104775"/>
          <a:ext cx="1200149" cy="1147766"/>
        </a:xfrm>
        <a:prstGeom prst="rect">
          <a:avLst/>
        </a:prstGeom>
      </xdr:spPr>
    </xdr:pic>
    <xdr:clientData/>
  </xdr:twoCellAnchor>
  <xdr:oneCellAnchor>
    <xdr:from>
      <xdr:col>1</xdr:col>
      <xdr:colOff>1345267</xdr:colOff>
      <xdr:row>1</xdr:row>
      <xdr:rowOff>113180</xdr:rowOff>
    </xdr:from>
    <xdr:ext cx="1226484" cy="1090246"/>
    <xdr:pic>
      <xdr:nvPicPr>
        <xdr:cNvPr id="7" name="1 Imagen" descr="INESPRE-LOGO.png">
          <a:extLst>
            <a:ext uri="{FF2B5EF4-FFF2-40B4-BE49-F238E27FC236}">
              <a16:creationId xmlns:a16="http://schemas.microsoft.com/office/drawing/2014/main" id="{1F408F6E-F1D2-4ABA-BF63-AA60849F9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0842" y="303680"/>
          <a:ext cx="1226484" cy="109024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86</xdr:row>
      <xdr:rowOff>0</xdr:rowOff>
    </xdr:from>
    <xdr:ext cx="184731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6F3D704C-3B1B-447D-92FE-F7EE839C0140}"/>
            </a:ext>
          </a:extLst>
        </xdr:cNvPr>
        <xdr:cNvSpPr txBox="1"/>
      </xdr:nvSpPr>
      <xdr:spPr>
        <a:xfrm>
          <a:off x="5943600" y="1684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0</xdr:col>
      <xdr:colOff>1409700</xdr:colOff>
      <xdr:row>7</xdr:row>
      <xdr:rowOff>13372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81B9F9-F025-4FD6-9968-35A738402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5"/>
          <a:ext cx="1409700" cy="1356397"/>
        </a:xfrm>
        <a:prstGeom prst="rect">
          <a:avLst/>
        </a:prstGeom>
      </xdr:spPr>
    </xdr:pic>
    <xdr:clientData/>
  </xdr:twoCellAnchor>
  <xdr:oneCellAnchor>
    <xdr:from>
      <xdr:col>3</xdr:col>
      <xdr:colOff>189377</xdr:colOff>
      <xdr:row>2</xdr:row>
      <xdr:rowOff>35858</xdr:rowOff>
    </xdr:from>
    <xdr:ext cx="1439397" cy="1237175"/>
    <xdr:pic>
      <xdr:nvPicPr>
        <xdr:cNvPr id="3" name="1 Imagen" descr="INESPRE-LOGO.png">
          <a:extLst>
            <a:ext uri="{FF2B5EF4-FFF2-40B4-BE49-F238E27FC236}">
              <a16:creationId xmlns:a16="http://schemas.microsoft.com/office/drawing/2014/main" id="{B68D5A8C-5DC1-43B7-A097-B09C242D3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895227" y="416858"/>
          <a:ext cx="1439397" cy="12371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7DA45-CD1A-49C2-A092-DCB2AEFDE0C0}">
  <dimension ref="A2:Q94"/>
  <sheetViews>
    <sheetView view="pageBreakPreview" topLeftCell="A55" zoomScale="60" zoomScaleNormal="80" workbookViewId="0">
      <selection activeCell="T17" sqref="T17"/>
    </sheetView>
  </sheetViews>
  <sheetFormatPr baseColWidth="10" defaultColWidth="11.5703125" defaultRowHeight="15" customHeight="1" x14ac:dyDescent="0.25"/>
  <cols>
    <col min="1" max="1" width="94" customWidth="1"/>
    <col min="2" max="2" width="13" bestFit="1" customWidth="1"/>
    <col min="3" max="3" width="19.85546875" customWidth="1"/>
    <col min="4" max="4" width="6" hidden="1" customWidth="1"/>
    <col min="5" max="5" width="4.7109375" hidden="1" customWidth="1"/>
    <col min="6" max="6" width="5.42578125" hidden="1" customWidth="1"/>
    <col min="7" max="7" width="5.140625" hidden="1" customWidth="1"/>
    <col min="8" max="8" width="4.7109375" hidden="1" customWidth="1"/>
    <col min="9" max="9" width="6.85546875" hidden="1" customWidth="1"/>
    <col min="10" max="10" width="10.28515625" hidden="1" customWidth="1"/>
    <col min="11" max="11" width="7.42578125" hidden="1" customWidth="1"/>
    <col min="12" max="12" width="10.28515625" hidden="1" customWidth="1"/>
    <col min="13" max="13" width="9.140625" hidden="1" customWidth="1"/>
    <col min="14" max="14" width="22.42578125" customWidth="1"/>
    <col min="15" max="15" width="14.5703125" bestFit="1" customWidth="1"/>
    <col min="16" max="16" width="14.85546875" bestFit="1" customWidth="1"/>
    <col min="17" max="17" width="12.28515625" bestFit="1" customWidth="1"/>
  </cols>
  <sheetData>
    <row r="2" spans="1:16" ht="23.25" customHeight="1" x14ac:dyDescent="0.25">
      <c r="A2" s="52" t="s">
        <v>79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6" ht="18" customHeight="1" x14ac:dyDescent="0.25">
      <c r="A3" s="53" t="s">
        <v>78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16" ht="15" customHeight="1" x14ac:dyDescent="0.25">
      <c r="A4" s="54" t="s">
        <v>81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1:16" ht="15" customHeight="1" x14ac:dyDescent="0.25">
      <c r="A5" s="55" t="s">
        <v>101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6" ht="15" customHeight="1" x14ac:dyDescent="0.25">
      <c r="A6" s="55" t="s">
        <v>75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pans="1:16" ht="4.5" customHeight="1" x14ac:dyDescent="0.25"/>
    <row r="8" spans="1:16" ht="13.5" customHeight="1" x14ac:dyDescent="0.25">
      <c r="A8" s="56" t="s">
        <v>65</v>
      </c>
      <c r="B8" s="57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9"/>
      <c r="O8" s="14"/>
    </row>
    <row r="9" spans="1:16" ht="15" customHeight="1" x14ac:dyDescent="0.25">
      <c r="A9" s="56"/>
      <c r="B9" s="2" t="s">
        <v>82</v>
      </c>
      <c r="C9" s="15" t="s">
        <v>83</v>
      </c>
      <c r="D9" s="15" t="s">
        <v>84</v>
      </c>
      <c r="E9" s="15" t="s">
        <v>85</v>
      </c>
      <c r="F9" s="13" t="s">
        <v>86</v>
      </c>
      <c r="G9" s="15" t="s">
        <v>87</v>
      </c>
      <c r="H9" s="13" t="s">
        <v>88</v>
      </c>
      <c r="I9" s="15" t="s">
        <v>89</v>
      </c>
      <c r="J9" s="15" t="s">
        <v>90</v>
      </c>
      <c r="K9" s="15" t="s">
        <v>91</v>
      </c>
      <c r="L9" s="15" t="s">
        <v>92</v>
      </c>
      <c r="M9" s="13" t="s">
        <v>93</v>
      </c>
      <c r="N9" s="2" t="s">
        <v>94</v>
      </c>
      <c r="O9" s="14"/>
    </row>
    <row r="10" spans="1:16" ht="15" customHeight="1" x14ac:dyDescent="0.25">
      <c r="A10" s="16" t="s">
        <v>0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4"/>
    </row>
    <row r="11" spans="1:16" ht="15" customHeight="1" x14ac:dyDescent="0.25">
      <c r="A11" s="17" t="s">
        <v>1</v>
      </c>
      <c r="B11" s="18">
        <v>66586809.789999999</v>
      </c>
      <c r="C11" s="18">
        <f>SUM(C12:C16)</f>
        <v>71623559.459999993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8">
        <f>SUM(B11:M11)</f>
        <v>138210369.25</v>
      </c>
      <c r="O11" s="14"/>
    </row>
    <row r="12" spans="1:16" ht="15" customHeight="1" x14ac:dyDescent="0.25">
      <c r="A12" s="19" t="s">
        <v>2</v>
      </c>
      <c r="B12" s="20">
        <v>61548732.240000002</v>
      </c>
      <c r="C12" s="20">
        <f>66609331.48+45481.16</f>
        <v>66654812.639999993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f t="shared" ref="N12:N74" si="0">SUM(B12:M12)</f>
        <v>128203544.88</v>
      </c>
      <c r="O12" s="14"/>
    </row>
    <row r="13" spans="1:16" ht="15" customHeight="1" x14ac:dyDescent="0.25">
      <c r="A13" s="19" t="s">
        <v>3</v>
      </c>
      <c r="B13" s="20">
        <v>5038077.55</v>
      </c>
      <c r="C13" s="41">
        <f>4968746.82</f>
        <v>4968746.82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0">
        <f t="shared" si="0"/>
        <v>10006824.370000001</v>
      </c>
      <c r="O13" s="14"/>
    </row>
    <row r="14" spans="1:16" ht="15" customHeight="1" x14ac:dyDescent="0.25">
      <c r="A14" s="19" t="s">
        <v>4</v>
      </c>
      <c r="B14" s="23">
        <v>0</v>
      </c>
      <c r="C14" s="23">
        <v>0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8">
        <f t="shared" si="0"/>
        <v>0</v>
      </c>
      <c r="O14" s="14"/>
    </row>
    <row r="15" spans="1:16" ht="15" customHeight="1" x14ac:dyDescent="0.25">
      <c r="A15" s="19" t="s">
        <v>5</v>
      </c>
      <c r="B15" s="23">
        <v>0</v>
      </c>
      <c r="C15" s="23">
        <v>0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8">
        <f t="shared" si="0"/>
        <v>0</v>
      </c>
      <c r="O15" s="14"/>
      <c r="P15" s="45"/>
    </row>
    <row r="16" spans="1:16" ht="15" customHeight="1" x14ac:dyDescent="0.25">
      <c r="A16" s="19" t="s">
        <v>6</v>
      </c>
      <c r="B16" s="42">
        <v>0</v>
      </c>
      <c r="C16" s="42">
        <v>0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8">
        <f t="shared" si="0"/>
        <v>0</v>
      </c>
      <c r="O16" s="14"/>
    </row>
    <row r="17" spans="1:15" ht="15" customHeight="1" x14ac:dyDescent="0.25">
      <c r="A17" s="17" t="s">
        <v>7</v>
      </c>
      <c r="B17" s="18">
        <v>35563901.430000007</v>
      </c>
      <c r="C17" s="18">
        <f>SUM(C18:C26)</f>
        <v>17683115.91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8">
        <f t="shared" si="0"/>
        <v>53247017.340000004</v>
      </c>
      <c r="O17" s="14"/>
    </row>
    <row r="18" spans="1:15" ht="15" customHeight="1" x14ac:dyDescent="0.25">
      <c r="A18" s="19" t="s">
        <v>8</v>
      </c>
      <c r="B18" s="20">
        <v>0</v>
      </c>
      <c r="C18" s="20">
        <v>936191.67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20">
        <f t="shared" si="0"/>
        <v>936191.67</v>
      </c>
      <c r="O18" s="14"/>
    </row>
    <row r="19" spans="1:15" ht="15" customHeight="1" x14ac:dyDescent="0.25">
      <c r="A19" s="19" t="s">
        <v>9</v>
      </c>
      <c r="B19" s="20">
        <v>796000</v>
      </c>
      <c r="C19" s="20">
        <v>2906363.75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0">
        <f t="shared" si="0"/>
        <v>3702363.75</v>
      </c>
      <c r="O19" s="14"/>
    </row>
    <row r="20" spans="1:15" ht="15" customHeight="1" x14ac:dyDescent="0.25">
      <c r="A20" s="19" t="s">
        <v>10</v>
      </c>
      <c r="B20" s="20">
        <v>6882950</v>
      </c>
      <c r="C20" s="20">
        <v>7048500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20">
        <f t="shared" si="0"/>
        <v>13931450</v>
      </c>
      <c r="O20" s="14"/>
    </row>
    <row r="21" spans="1:15" ht="15" customHeight="1" x14ac:dyDescent="0.25">
      <c r="A21" s="19" t="s">
        <v>11</v>
      </c>
      <c r="B21" s="20">
        <v>27295041.34</v>
      </c>
      <c r="C21" s="20">
        <v>2448658.61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20">
        <f t="shared" si="0"/>
        <v>29743699.949999999</v>
      </c>
      <c r="O21" s="14"/>
    </row>
    <row r="22" spans="1:15" ht="15" customHeight="1" x14ac:dyDescent="0.25">
      <c r="A22" s="19" t="s">
        <v>12</v>
      </c>
      <c r="B22" s="20">
        <v>101277</v>
      </c>
      <c r="C22" s="20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20">
        <f t="shared" si="0"/>
        <v>101277</v>
      </c>
      <c r="O22" s="14"/>
    </row>
    <row r="23" spans="1:15" ht="15" customHeight="1" x14ac:dyDescent="0.25">
      <c r="A23" s="19" t="s">
        <v>13</v>
      </c>
      <c r="B23" s="20">
        <v>0</v>
      </c>
      <c r="C23" s="20">
        <v>2673567.19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20">
        <f t="shared" si="0"/>
        <v>2673567.19</v>
      </c>
      <c r="O23" s="14"/>
    </row>
    <row r="24" spans="1:15" ht="15" customHeight="1" x14ac:dyDescent="0.25">
      <c r="A24" s="19" t="s">
        <v>14</v>
      </c>
      <c r="B24" s="20">
        <v>318.60000000000002</v>
      </c>
      <c r="C24" s="20">
        <v>129095.39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20">
        <f t="shared" si="0"/>
        <v>129413.99</v>
      </c>
      <c r="O24" s="14"/>
    </row>
    <row r="25" spans="1:15" ht="15" customHeight="1" x14ac:dyDescent="0.25">
      <c r="A25" s="19" t="s">
        <v>15</v>
      </c>
      <c r="B25" s="20">
        <v>488314.49</v>
      </c>
      <c r="C25" s="20">
        <v>1540739.3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20">
        <f t="shared" si="0"/>
        <v>2029053.79</v>
      </c>
      <c r="O25" s="14"/>
    </row>
    <row r="26" spans="1:15" ht="15" customHeight="1" x14ac:dyDescent="0.25">
      <c r="A26" s="19" t="s">
        <v>16</v>
      </c>
      <c r="B26" s="42">
        <v>0</v>
      </c>
      <c r="C26" s="20">
        <v>0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20">
        <f t="shared" si="0"/>
        <v>0</v>
      </c>
      <c r="O26" s="14"/>
    </row>
    <row r="27" spans="1:15" ht="15" customHeight="1" x14ac:dyDescent="0.25">
      <c r="A27" s="17" t="s">
        <v>17</v>
      </c>
      <c r="B27" s="18">
        <v>6710593.6000000006</v>
      </c>
      <c r="C27" s="18">
        <f>SUM(C28:C36)</f>
        <v>30687458.090000004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8">
        <f t="shared" si="0"/>
        <v>37398051.690000005</v>
      </c>
      <c r="O27" s="14"/>
    </row>
    <row r="28" spans="1:15" ht="15" customHeight="1" x14ac:dyDescent="0.25">
      <c r="A28" s="19" t="s">
        <v>18</v>
      </c>
      <c r="B28" s="20">
        <v>6680759.7000000002</v>
      </c>
      <c r="C28" s="20">
        <v>25452458.16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20">
        <f t="shared" si="0"/>
        <v>32133217.859999999</v>
      </c>
      <c r="O28" s="14"/>
    </row>
    <row r="29" spans="1:15" ht="15" customHeight="1" x14ac:dyDescent="0.25">
      <c r="A29" s="19" t="s">
        <v>19</v>
      </c>
      <c r="B29" s="20">
        <v>0</v>
      </c>
      <c r="C29" s="20">
        <v>0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20">
        <f t="shared" si="0"/>
        <v>0</v>
      </c>
      <c r="O29" s="14"/>
    </row>
    <row r="30" spans="1:15" ht="15" customHeight="1" x14ac:dyDescent="0.25">
      <c r="A30" s="19" t="s">
        <v>20</v>
      </c>
      <c r="B30" s="20">
        <v>0</v>
      </c>
      <c r="C30" s="20">
        <v>24308.76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20">
        <f t="shared" si="0"/>
        <v>24308.76</v>
      </c>
      <c r="O30" s="14"/>
    </row>
    <row r="31" spans="1:15" ht="15" customHeight="1" x14ac:dyDescent="0.25">
      <c r="A31" s="19" t="s">
        <v>21</v>
      </c>
      <c r="B31" s="20">
        <v>0</v>
      </c>
      <c r="C31" s="20">
        <v>0</v>
      </c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20">
        <f t="shared" si="0"/>
        <v>0</v>
      </c>
      <c r="O31" s="14"/>
    </row>
    <row r="32" spans="1:15" ht="15" customHeight="1" x14ac:dyDescent="0.25">
      <c r="A32" s="19" t="s">
        <v>22</v>
      </c>
      <c r="B32" s="20">
        <v>0</v>
      </c>
      <c r="C32" s="20">
        <v>996039.07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20">
        <f t="shared" si="0"/>
        <v>996039.07</v>
      </c>
      <c r="O32" s="14"/>
    </row>
    <row r="33" spans="1:15" ht="15" customHeight="1" x14ac:dyDescent="0.25">
      <c r="A33" s="19" t="s">
        <v>23</v>
      </c>
      <c r="B33" s="20">
        <v>0</v>
      </c>
      <c r="C33" s="20">
        <v>0</v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20">
        <f t="shared" si="0"/>
        <v>0</v>
      </c>
      <c r="O33" s="14"/>
    </row>
    <row r="34" spans="1:15" ht="15" customHeight="1" x14ac:dyDescent="0.25">
      <c r="A34" s="19" t="s">
        <v>24</v>
      </c>
      <c r="B34" s="20">
        <v>3000</v>
      </c>
      <c r="C34" s="20">
        <v>4069998.84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20">
        <f t="shared" si="0"/>
        <v>4072998.84</v>
      </c>
      <c r="O34" s="14"/>
    </row>
    <row r="35" spans="1:15" ht="15" customHeight="1" x14ac:dyDescent="0.25">
      <c r="A35" s="19" t="s">
        <v>25</v>
      </c>
      <c r="B35" s="20">
        <v>0</v>
      </c>
      <c r="C35" s="20">
        <v>0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20">
        <f t="shared" si="0"/>
        <v>0</v>
      </c>
      <c r="O35" s="14"/>
    </row>
    <row r="36" spans="1:15" ht="15" customHeight="1" x14ac:dyDescent="0.25">
      <c r="A36" s="19" t="s">
        <v>26</v>
      </c>
      <c r="B36" s="20">
        <v>26833.9</v>
      </c>
      <c r="C36" s="20">
        <v>144653.26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20">
        <f t="shared" si="0"/>
        <v>171487.16</v>
      </c>
      <c r="O36" s="14"/>
    </row>
    <row r="37" spans="1:15" ht="15" customHeight="1" x14ac:dyDescent="0.25">
      <c r="A37" s="17" t="s">
        <v>27</v>
      </c>
      <c r="B37" s="43">
        <v>0</v>
      </c>
      <c r="C37" s="18">
        <f>SUM(C38:C45)</f>
        <v>0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8">
        <f t="shared" si="0"/>
        <v>0</v>
      </c>
      <c r="O37" s="14"/>
    </row>
    <row r="38" spans="1:15" ht="15" customHeight="1" x14ac:dyDescent="0.25">
      <c r="A38" s="19" t="s">
        <v>28</v>
      </c>
      <c r="B38" s="20">
        <v>0</v>
      </c>
      <c r="C38" s="20">
        <v>0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8">
        <f t="shared" si="0"/>
        <v>0</v>
      </c>
      <c r="O38" s="14"/>
    </row>
    <row r="39" spans="1:15" ht="15" customHeight="1" x14ac:dyDescent="0.25">
      <c r="A39" s="19" t="s">
        <v>29</v>
      </c>
      <c r="B39" s="20">
        <v>0</v>
      </c>
      <c r="C39" s="20">
        <v>0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8">
        <f t="shared" si="0"/>
        <v>0</v>
      </c>
      <c r="O39" s="14"/>
    </row>
    <row r="40" spans="1:15" ht="15" customHeight="1" x14ac:dyDescent="0.25">
      <c r="A40" s="19" t="s">
        <v>30</v>
      </c>
      <c r="B40" s="20">
        <v>0</v>
      </c>
      <c r="C40" s="20">
        <v>0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8">
        <f t="shared" si="0"/>
        <v>0</v>
      </c>
      <c r="O40" s="14"/>
    </row>
    <row r="41" spans="1:15" ht="15" customHeight="1" x14ac:dyDescent="0.25">
      <c r="A41" s="19" t="s">
        <v>31</v>
      </c>
      <c r="B41" s="20">
        <v>0</v>
      </c>
      <c r="C41" s="20">
        <v>0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8">
        <f t="shared" si="0"/>
        <v>0</v>
      </c>
      <c r="O41" s="14"/>
    </row>
    <row r="42" spans="1:15" ht="15" customHeight="1" x14ac:dyDescent="0.25">
      <c r="A42" s="19" t="s">
        <v>32</v>
      </c>
      <c r="B42" s="20">
        <v>0</v>
      </c>
      <c r="C42" s="20">
        <v>0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8">
        <f t="shared" si="0"/>
        <v>0</v>
      </c>
      <c r="O42" s="14"/>
    </row>
    <row r="43" spans="1:15" ht="15" customHeight="1" x14ac:dyDescent="0.25">
      <c r="A43" s="19" t="s">
        <v>33</v>
      </c>
      <c r="B43" s="20">
        <v>0</v>
      </c>
      <c r="C43" s="20">
        <v>0</v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8">
        <f t="shared" si="0"/>
        <v>0</v>
      </c>
      <c r="O43" s="14"/>
    </row>
    <row r="44" spans="1:15" ht="15" customHeight="1" x14ac:dyDescent="0.25">
      <c r="A44" s="19" t="s">
        <v>34</v>
      </c>
      <c r="B44" s="20">
        <v>0</v>
      </c>
      <c r="C44" s="20">
        <v>0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8">
        <f t="shared" si="0"/>
        <v>0</v>
      </c>
      <c r="O44" s="14"/>
    </row>
    <row r="45" spans="1:15" ht="15" customHeight="1" x14ac:dyDescent="0.25">
      <c r="A45" s="19" t="s">
        <v>35</v>
      </c>
      <c r="B45" s="20">
        <v>0</v>
      </c>
      <c r="C45" s="20">
        <v>0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8">
        <f t="shared" si="0"/>
        <v>0</v>
      </c>
      <c r="O45" s="14"/>
    </row>
    <row r="46" spans="1:15" ht="15" customHeight="1" x14ac:dyDescent="0.25">
      <c r="A46" s="17" t="s">
        <v>36</v>
      </c>
      <c r="B46" s="43">
        <v>0</v>
      </c>
      <c r="C46" s="18">
        <f>SUM(C47:C52)</f>
        <v>0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8">
        <f t="shared" si="0"/>
        <v>0</v>
      </c>
      <c r="O46" s="14"/>
    </row>
    <row r="47" spans="1:15" ht="15" customHeight="1" x14ac:dyDescent="0.25">
      <c r="A47" s="19" t="s">
        <v>37</v>
      </c>
      <c r="B47" s="20">
        <v>0</v>
      </c>
      <c r="C47" s="20">
        <v>0</v>
      </c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8">
        <f t="shared" si="0"/>
        <v>0</v>
      </c>
      <c r="O47" s="14"/>
    </row>
    <row r="48" spans="1:15" ht="15" customHeight="1" x14ac:dyDescent="0.25">
      <c r="A48" s="19" t="s">
        <v>38</v>
      </c>
      <c r="B48" s="20">
        <v>0</v>
      </c>
      <c r="C48" s="20">
        <v>0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8">
        <f t="shared" si="0"/>
        <v>0</v>
      </c>
      <c r="O48" s="14"/>
    </row>
    <row r="49" spans="1:15" ht="15" customHeight="1" x14ac:dyDescent="0.25">
      <c r="A49" s="19" t="s">
        <v>39</v>
      </c>
      <c r="B49" s="20">
        <v>0</v>
      </c>
      <c r="C49" s="20">
        <v>0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8">
        <f t="shared" si="0"/>
        <v>0</v>
      </c>
      <c r="O49" s="14"/>
    </row>
    <row r="50" spans="1:15" ht="15" customHeight="1" x14ac:dyDescent="0.25">
      <c r="A50" s="19" t="s">
        <v>40</v>
      </c>
      <c r="B50" s="20">
        <v>0</v>
      </c>
      <c r="C50" s="20">
        <v>0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8">
        <f t="shared" si="0"/>
        <v>0</v>
      </c>
      <c r="O50" s="14"/>
    </row>
    <row r="51" spans="1:15" ht="15" customHeight="1" x14ac:dyDescent="0.25">
      <c r="A51" s="19" t="s">
        <v>41</v>
      </c>
      <c r="B51" s="20">
        <v>0</v>
      </c>
      <c r="C51" s="20">
        <v>0</v>
      </c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8">
        <f t="shared" si="0"/>
        <v>0</v>
      </c>
      <c r="O51" s="14"/>
    </row>
    <row r="52" spans="1:15" ht="15" customHeight="1" x14ac:dyDescent="0.25">
      <c r="A52" s="19" t="s">
        <v>42</v>
      </c>
      <c r="B52" s="20">
        <v>0</v>
      </c>
      <c r="C52" s="20">
        <v>0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8">
        <f t="shared" si="0"/>
        <v>0</v>
      </c>
      <c r="O52" s="14"/>
    </row>
    <row r="53" spans="1:15" ht="15" customHeight="1" x14ac:dyDescent="0.25">
      <c r="A53" s="17" t="s">
        <v>43</v>
      </c>
      <c r="B53" s="18">
        <v>185461.25</v>
      </c>
      <c r="C53" s="18">
        <f>SUM(C54:C62)</f>
        <v>7995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8">
        <f t="shared" si="0"/>
        <v>193456.25</v>
      </c>
      <c r="O53" s="14"/>
    </row>
    <row r="54" spans="1:15" ht="15" customHeight="1" x14ac:dyDescent="0.25">
      <c r="A54" s="19" t="s">
        <v>44</v>
      </c>
      <c r="B54" s="20">
        <v>185461.25</v>
      </c>
      <c r="C54" s="20">
        <v>7995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20">
        <f t="shared" si="0"/>
        <v>193456.25</v>
      </c>
      <c r="O54" s="14"/>
    </row>
    <row r="55" spans="1:15" ht="15" customHeight="1" x14ac:dyDescent="0.25">
      <c r="A55" s="19" t="s">
        <v>45</v>
      </c>
      <c r="B55" s="20">
        <v>0</v>
      </c>
      <c r="C55" s="20">
        <v>0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20">
        <f t="shared" si="0"/>
        <v>0</v>
      </c>
      <c r="O55" s="14"/>
    </row>
    <row r="56" spans="1:15" ht="15" customHeight="1" x14ac:dyDescent="0.25">
      <c r="A56" s="19" t="s">
        <v>46</v>
      </c>
      <c r="B56" s="20">
        <v>0</v>
      </c>
      <c r="C56" s="20">
        <v>0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20">
        <f t="shared" si="0"/>
        <v>0</v>
      </c>
      <c r="O56" s="14"/>
    </row>
    <row r="57" spans="1:15" ht="15" customHeight="1" x14ac:dyDescent="0.25">
      <c r="A57" s="19" t="s">
        <v>47</v>
      </c>
      <c r="B57" s="20">
        <v>0</v>
      </c>
      <c r="C57" s="20">
        <v>0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20">
        <f t="shared" si="0"/>
        <v>0</v>
      </c>
      <c r="O57" s="14"/>
    </row>
    <row r="58" spans="1:15" ht="15" customHeight="1" x14ac:dyDescent="0.25">
      <c r="A58" s="19" t="s">
        <v>48</v>
      </c>
      <c r="B58" s="20">
        <v>0</v>
      </c>
      <c r="C58" s="20">
        <v>0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20">
        <f t="shared" si="0"/>
        <v>0</v>
      </c>
      <c r="O58" s="14"/>
    </row>
    <row r="59" spans="1:15" ht="15" customHeight="1" x14ac:dyDescent="0.25">
      <c r="A59" s="19" t="s">
        <v>49</v>
      </c>
      <c r="B59" s="20">
        <v>0</v>
      </c>
      <c r="C59" s="20">
        <v>0</v>
      </c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20">
        <f t="shared" si="0"/>
        <v>0</v>
      </c>
      <c r="O59" s="14"/>
    </row>
    <row r="60" spans="1:15" ht="15" customHeight="1" x14ac:dyDescent="0.25">
      <c r="A60" s="19" t="s">
        <v>50</v>
      </c>
      <c r="B60" s="20">
        <v>0</v>
      </c>
      <c r="C60" s="20">
        <v>0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20">
        <f t="shared" si="0"/>
        <v>0</v>
      </c>
      <c r="O60" s="14"/>
    </row>
    <row r="61" spans="1:15" ht="15" customHeight="1" x14ac:dyDescent="0.25">
      <c r="A61" s="19" t="s">
        <v>51</v>
      </c>
      <c r="B61" s="20">
        <v>0</v>
      </c>
      <c r="C61" s="20">
        <v>0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20">
        <f t="shared" si="0"/>
        <v>0</v>
      </c>
      <c r="O61" s="14"/>
    </row>
    <row r="62" spans="1:15" ht="15" customHeight="1" x14ac:dyDescent="0.25">
      <c r="A62" s="19" t="s">
        <v>52</v>
      </c>
      <c r="B62" s="20">
        <v>0</v>
      </c>
      <c r="C62" s="20">
        <v>0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20">
        <f t="shared" si="0"/>
        <v>0</v>
      </c>
      <c r="O62" s="14"/>
    </row>
    <row r="63" spans="1:15" ht="15" customHeight="1" x14ac:dyDescent="0.25">
      <c r="A63" s="17" t="s">
        <v>53</v>
      </c>
      <c r="B63" s="43">
        <v>0</v>
      </c>
      <c r="C63" s="18">
        <f>SUM(C64:C70)</f>
        <v>0</v>
      </c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8">
        <f t="shared" si="0"/>
        <v>0</v>
      </c>
      <c r="O63" s="14"/>
    </row>
    <row r="64" spans="1:15" ht="15" customHeight="1" x14ac:dyDescent="0.25">
      <c r="A64" s="19" t="s">
        <v>54</v>
      </c>
      <c r="B64" s="20">
        <v>0</v>
      </c>
      <c r="C64" s="20">
        <v>0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20">
        <f t="shared" si="0"/>
        <v>0</v>
      </c>
      <c r="O64" s="14"/>
    </row>
    <row r="65" spans="1:17" ht="15" customHeight="1" x14ac:dyDescent="0.25">
      <c r="A65" s="19" t="s">
        <v>55</v>
      </c>
      <c r="B65" s="20">
        <v>0</v>
      </c>
      <c r="C65" s="20">
        <v>0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20">
        <f t="shared" si="0"/>
        <v>0</v>
      </c>
      <c r="O65" s="14"/>
    </row>
    <row r="66" spans="1:17" ht="15" customHeight="1" x14ac:dyDescent="0.25">
      <c r="A66" s="19" t="s">
        <v>56</v>
      </c>
      <c r="B66" s="20">
        <v>0</v>
      </c>
      <c r="C66" s="20">
        <v>0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20">
        <f t="shared" si="0"/>
        <v>0</v>
      </c>
      <c r="O66" s="14"/>
    </row>
    <row r="67" spans="1:17" ht="15" customHeight="1" x14ac:dyDescent="0.25">
      <c r="A67" s="19" t="s">
        <v>80</v>
      </c>
      <c r="B67" s="20">
        <v>0</v>
      </c>
      <c r="C67" s="20">
        <v>0</v>
      </c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20">
        <f t="shared" si="0"/>
        <v>0</v>
      </c>
      <c r="O67" s="14"/>
    </row>
    <row r="68" spans="1:17" ht="15" customHeight="1" x14ac:dyDescent="0.25">
      <c r="A68" s="17" t="s">
        <v>57</v>
      </c>
      <c r="B68" s="43">
        <v>0</v>
      </c>
      <c r="C68" s="18">
        <f>SUM(C69:C70)</f>
        <v>0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8">
        <f t="shared" si="0"/>
        <v>0</v>
      </c>
      <c r="O68" s="14"/>
    </row>
    <row r="69" spans="1:17" ht="15" customHeight="1" x14ac:dyDescent="0.25">
      <c r="A69" s="19" t="s">
        <v>58</v>
      </c>
      <c r="B69" s="23">
        <v>0</v>
      </c>
      <c r="C69" s="20"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20">
        <f t="shared" si="0"/>
        <v>0</v>
      </c>
      <c r="O69" s="14"/>
    </row>
    <row r="70" spans="1:17" ht="15" customHeight="1" x14ac:dyDescent="0.25">
      <c r="A70" s="19" t="s">
        <v>59</v>
      </c>
      <c r="B70" s="23">
        <v>0</v>
      </c>
      <c r="C70" s="20">
        <v>0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20">
        <f t="shared" si="0"/>
        <v>0</v>
      </c>
      <c r="O70" s="14"/>
    </row>
    <row r="71" spans="1:17" ht="15" customHeight="1" x14ac:dyDescent="0.25">
      <c r="A71" s="17" t="s">
        <v>60</v>
      </c>
      <c r="B71" s="43">
        <v>0</v>
      </c>
      <c r="C71" s="18">
        <f>SUM(C72:C74)</f>
        <v>0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8">
        <f t="shared" si="0"/>
        <v>0</v>
      </c>
      <c r="O71" s="14"/>
    </row>
    <row r="72" spans="1:17" ht="15" customHeight="1" x14ac:dyDescent="0.25">
      <c r="A72" s="19" t="s">
        <v>61</v>
      </c>
      <c r="B72" s="21">
        <v>0</v>
      </c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8">
        <f t="shared" si="0"/>
        <v>0</v>
      </c>
      <c r="O72" s="14"/>
    </row>
    <row r="73" spans="1:17" ht="15" customHeight="1" x14ac:dyDescent="0.25">
      <c r="A73" s="19" t="s">
        <v>62</v>
      </c>
      <c r="B73" s="21">
        <v>0</v>
      </c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8">
        <f t="shared" si="0"/>
        <v>0</v>
      </c>
      <c r="O73" s="14"/>
    </row>
    <row r="74" spans="1:17" ht="15" customHeight="1" x14ac:dyDescent="0.25">
      <c r="A74" s="19" t="s">
        <v>63</v>
      </c>
      <c r="B74" s="23">
        <v>0</v>
      </c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8">
        <f t="shared" si="0"/>
        <v>0</v>
      </c>
      <c r="O74" s="14"/>
    </row>
    <row r="75" spans="1:17" ht="15" customHeight="1" x14ac:dyDescent="0.25">
      <c r="A75" s="17" t="s">
        <v>66</v>
      </c>
      <c r="B75" s="24">
        <v>18406877.829999998</v>
      </c>
      <c r="C75" s="18">
        <f>C76</f>
        <v>22327933.600000001</v>
      </c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8">
        <v>0</v>
      </c>
      <c r="O75" s="14"/>
    </row>
    <row r="76" spans="1:17" ht="15" customHeight="1" x14ac:dyDescent="0.25">
      <c r="A76" s="17" t="s">
        <v>67</v>
      </c>
      <c r="B76" s="24">
        <v>18406877.829999998</v>
      </c>
      <c r="C76" s="18">
        <f>SUM(C77:C78)</f>
        <v>22327933.600000001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8">
        <v>0</v>
      </c>
      <c r="O76" s="14"/>
    </row>
    <row r="77" spans="1:17" ht="15" customHeight="1" x14ac:dyDescent="0.25">
      <c r="A77" s="19" t="s">
        <v>68</v>
      </c>
      <c r="B77" s="25">
        <v>18406877.829999998</v>
      </c>
      <c r="C77" s="14">
        <v>22327933.600000001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20">
        <v>0</v>
      </c>
      <c r="O77" s="14"/>
    </row>
    <row r="78" spans="1:17" ht="15" customHeight="1" x14ac:dyDescent="0.25">
      <c r="A78" s="19" t="s">
        <v>69</v>
      </c>
      <c r="B78" s="21">
        <v>0</v>
      </c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20">
        <f t="shared" ref="N78:N83" si="1">SUM(B78:M78)</f>
        <v>0</v>
      </c>
      <c r="O78" s="14"/>
      <c r="P78" s="46"/>
    </row>
    <row r="79" spans="1:17" ht="15" customHeight="1" x14ac:dyDescent="0.25">
      <c r="A79" s="17" t="s">
        <v>70</v>
      </c>
      <c r="B79" s="18">
        <v>23000000</v>
      </c>
      <c r="C79" s="18">
        <f>SUM(C80:C81)</f>
        <v>0</v>
      </c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8">
        <f t="shared" si="1"/>
        <v>23000000</v>
      </c>
      <c r="O79" s="14"/>
      <c r="P79" s="46"/>
      <c r="Q79" s="44"/>
    </row>
    <row r="80" spans="1:17" ht="15" customHeight="1" x14ac:dyDescent="0.25">
      <c r="A80" s="19" t="s">
        <v>71</v>
      </c>
      <c r="B80" s="20">
        <v>23000000</v>
      </c>
      <c r="C80" s="25">
        <v>0</v>
      </c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20">
        <f t="shared" si="1"/>
        <v>23000000</v>
      </c>
      <c r="O80" s="14"/>
    </row>
    <row r="81" spans="1:17" ht="15" customHeight="1" x14ac:dyDescent="0.25">
      <c r="A81" s="19" t="s">
        <v>72</v>
      </c>
      <c r="B81" s="21">
        <v>0</v>
      </c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20">
        <f t="shared" si="1"/>
        <v>0</v>
      </c>
      <c r="O81" s="14"/>
      <c r="P81" s="44"/>
    </row>
    <row r="82" spans="1:17" ht="15" customHeight="1" x14ac:dyDescent="0.25">
      <c r="A82" s="17" t="s">
        <v>73</v>
      </c>
      <c r="B82" s="22">
        <v>0</v>
      </c>
      <c r="C82" s="18">
        <f>SUM(C83)</f>
        <v>0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8">
        <f t="shared" si="1"/>
        <v>0</v>
      </c>
      <c r="O82" s="14"/>
      <c r="P82" s="45"/>
    </row>
    <row r="83" spans="1:17" ht="15" customHeight="1" x14ac:dyDescent="0.25">
      <c r="A83" s="19" t="s">
        <v>74</v>
      </c>
      <c r="B83" s="21">
        <v>0</v>
      </c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20">
        <f t="shared" si="1"/>
        <v>0</v>
      </c>
      <c r="O83" s="14"/>
    </row>
    <row r="84" spans="1:17" ht="15" customHeight="1" x14ac:dyDescent="0.25">
      <c r="A84" s="32" t="s">
        <v>64</v>
      </c>
      <c r="B84" s="26">
        <v>150453643.90000001</v>
      </c>
      <c r="C84" s="26">
        <f>C11+C17+C27+C37+C46+C53+C63+C68+C71+C82+C75</f>
        <v>142330062.06</v>
      </c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>
        <f>N11+N17+N27+N53+N80</f>
        <v>252048894.53</v>
      </c>
      <c r="O84" s="14"/>
      <c r="P84" s="45"/>
    </row>
    <row r="85" spans="1:17" ht="15" customHeight="1" x14ac:dyDescent="0.25">
      <c r="A85" s="40" t="s">
        <v>103</v>
      </c>
      <c r="B85" s="20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Q85" s="1"/>
    </row>
    <row r="86" spans="1:17" ht="15" customHeight="1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</row>
    <row r="87" spans="1:17" ht="15" customHeight="1" x14ac:dyDescent="0.25">
      <c r="A87" s="27" t="s">
        <v>95</v>
      </c>
      <c r="B87" s="51" t="s">
        <v>95</v>
      </c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21"/>
    </row>
    <row r="88" spans="1:17" ht="15" customHeight="1" x14ac:dyDescent="0.25">
      <c r="A88" s="28"/>
      <c r="B88" s="14"/>
      <c r="C88" s="14"/>
      <c r="D88" s="14"/>
      <c r="E88" s="14"/>
      <c r="F88" s="29"/>
      <c r="G88" s="29"/>
      <c r="H88" s="29"/>
      <c r="I88" s="29"/>
      <c r="J88" s="29"/>
      <c r="K88" s="29"/>
      <c r="L88" s="29"/>
      <c r="M88" s="29"/>
      <c r="N88" s="14"/>
      <c r="O88" s="20"/>
      <c r="P88" s="1"/>
    </row>
    <row r="89" spans="1:17" ht="15" customHeight="1" x14ac:dyDescent="0.25">
      <c r="A89" s="28"/>
      <c r="B89" s="14"/>
      <c r="C89" s="14"/>
      <c r="D89" s="14"/>
      <c r="E89" s="14"/>
      <c r="F89" s="29"/>
      <c r="G89" s="29"/>
      <c r="H89" s="29"/>
      <c r="I89" s="29"/>
      <c r="J89" s="29"/>
      <c r="K89" s="29"/>
      <c r="L89" s="29"/>
      <c r="M89" s="29"/>
      <c r="N89" s="14"/>
      <c r="O89" s="14"/>
    </row>
    <row r="90" spans="1:17" ht="15" customHeight="1" x14ac:dyDescent="0.25">
      <c r="A90" s="30" t="s">
        <v>97</v>
      </c>
      <c r="B90" s="50" t="s">
        <v>102</v>
      </c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14"/>
    </row>
    <row r="91" spans="1:17" ht="15" customHeight="1" x14ac:dyDescent="0.25">
      <c r="A91" s="31" t="s">
        <v>98</v>
      </c>
      <c r="B91" s="49" t="s">
        <v>99</v>
      </c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14"/>
    </row>
    <row r="92" spans="1:17" ht="15" customHeight="1" x14ac:dyDescent="0.25">
      <c r="C92" s="47"/>
      <c r="D92" s="47"/>
      <c r="E92" s="47"/>
      <c r="F92" s="47"/>
      <c r="G92" s="47"/>
      <c r="H92" s="47"/>
      <c r="I92" s="47"/>
      <c r="J92" s="47"/>
    </row>
    <row r="93" spans="1:17" ht="15" customHeight="1" x14ac:dyDescent="0.25">
      <c r="B93" s="1"/>
      <c r="C93" s="72"/>
      <c r="D93" s="11"/>
      <c r="E93" s="11"/>
      <c r="F93" s="8"/>
      <c r="G93" s="8"/>
      <c r="H93" s="8"/>
      <c r="I93" s="8"/>
      <c r="J93" s="8"/>
    </row>
    <row r="94" spans="1:17" ht="15" customHeight="1" x14ac:dyDescent="0.25">
      <c r="A94" s="10"/>
      <c r="C94" s="48"/>
      <c r="D94" s="48"/>
      <c r="E94" s="48"/>
      <c r="F94" s="47"/>
      <c r="G94" s="47"/>
      <c r="H94" s="47"/>
      <c r="I94" s="47"/>
      <c r="J94" s="47"/>
      <c r="K94" s="47"/>
      <c r="L94" s="47"/>
      <c r="M94" s="47"/>
    </row>
  </sheetData>
  <mergeCells count="13">
    <mergeCell ref="B87:N87"/>
    <mergeCell ref="A2:N2"/>
    <mergeCell ref="A3:N3"/>
    <mergeCell ref="A4:N4"/>
    <mergeCell ref="A5:N5"/>
    <mergeCell ref="A6:N6"/>
    <mergeCell ref="A8:A9"/>
    <mergeCell ref="B8:N8"/>
    <mergeCell ref="C92:J92"/>
    <mergeCell ref="C94:E94"/>
    <mergeCell ref="F94:M94"/>
    <mergeCell ref="B91:N91"/>
    <mergeCell ref="B90:N90"/>
  </mergeCells>
  <printOptions horizontalCentered="1"/>
  <pageMargins left="0.70866141732283472" right="0.70866141732283472" top="0" bottom="0" header="0.31496062992125984" footer="0"/>
  <pageSetup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CFADA-A69A-4BD9-BDB3-CCED5AA6BC76}">
  <dimension ref="A3:R96"/>
  <sheetViews>
    <sheetView tabSelected="1" topLeftCell="A13" zoomScale="80" zoomScaleNormal="80" workbookViewId="0">
      <selection activeCell="P93" sqref="P93"/>
    </sheetView>
  </sheetViews>
  <sheetFormatPr baseColWidth="10" defaultColWidth="11.42578125" defaultRowHeight="15" customHeight="1" x14ac:dyDescent="0.25"/>
  <cols>
    <col min="1" max="1" width="96.5703125" customWidth="1"/>
    <col min="2" max="2" width="17.5703125" customWidth="1"/>
    <col min="3" max="3" width="16.42578125" customWidth="1"/>
    <col min="4" max="4" width="16.85546875" customWidth="1"/>
    <col min="5" max="5" width="13.7109375" customWidth="1"/>
    <col min="6" max="6" width="6.28515625" hidden="1" customWidth="1"/>
    <col min="7" max="7" width="4.85546875" hidden="1" customWidth="1"/>
    <col min="8" max="8" width="5.85546875" hidden="1" customWidth="1"/>
    <col min="9" max="9" width="5.42578125" hidden="1" customWidth="1"/>
    <col min="10" max="10" width="4.7109375" hidden="1" customWidth="1"/>
    <col min="11" max="11" width="7.28515625" hidden="1" customWidth="1"/>
    <col min="12" max="12" width="10.7109375" hidden="1" customWidth="1"/>
    <col min="13" max="13" width="7.7109375" hidden="1" customWidth="1"/>
    <col min="14" max="14" width="10.7109375" hidden="1" customWidth="1"/>
    <col min="15" max="15" width="9.42578125" hidden="1" customWidth="1"/>
    <col min="16" max="16" width="14.28515625" bestFit="1" customWidth="1"/>
  </cols>
  <sheetData>
    <row r="3" spans="1:18" ht="19.5" customHeight="1" x14ac:dyDescent="0.25">
      <c r="A3" s="67" t="s">
        <v>79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</row>
    <row r="4" spans="1:18" ht="21" customHeight="1" x14ac:dyDescent="0.25">
      <c r="A4" s="69" t="s">
        <v>78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8" ht="15" customHeight="1" x14ac:dyDescent="0.25">
      <c r="A5" s="70" t="s">
        <v>81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8" ht="15" customHeight="1" x14ac:dyDescent="0.25">
      <c r="A6" s="71" t="s">
        <v>101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8" ht="15" customHeight="1" x14ac:dyDescent="0.25">
      <c r="A7" s="71" t="s">
        <v>75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</row>
    <row r="8" spans="1:18" ht="8.25" customHeight="1" x14ac:dyDescent="0.25"/>
    <row r="9" spans="1:18" ht="15" customHeight="1" x14ac:dyDescent="0.25">
      <c r="A9" s="61" t="s">
        <v>65</v>
      </c>
      <c r="B9" s="62" t="s">
        <v>77</v>
      </c>
      <c r="C9" s="62" t="s">
        <v>76</v>
      </c>
      <c r="D9" s="64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6"/>
    </row>
    <row r="10" spans="1:18" ht="15" customHeight="1" x14ac:dyDescent="0.25">
      <c r="A10" s="61"/>
      <c r="B10" s="63"/>
      <c r="C10" s="63"/>
      <c r="D10" s="2" t="s">
        <v>82</v>
      </c>
      <c r="E10" s="2" t="s">
        <v>83</v>
      </c>
      <c r="F10" s="2" t="s">
        <v>84</v>
      </c>
      <c r="G10" s="2" t="s">
        <v>85</v>
      </c>
      <c r="H10" s="3" t="s">
        <v>86</v>
      </c>
      <c r="I10" s="2" t="s">
        <v>87</v>
      </c>
      <c r="J10" s="3" t="s">
        <v>88</v>
      </c>
      <c r="K10" s="2" t="s">
        <v>89</v>
      </c>
      <c r="L10" s="2" t="s">
        <v>90</v>
      </c>
      <c r="M10" s="2" t="s">
        <v>91</v>
      </c>
      <c r="N10" s="2" t="s">
        <v>92</v>
      </c>
      <c r="O10" s="3" t="s">
        <v>93</v>
      </c>
      <c r="P10" s="2" t="s">
        <v>94</v>
      </c>
    </row>
    <row r="11" spans="1:18" ht="15" customHeight="1" x14ac:dyDescent="0.25">
      <c r="A11" s="16" t="s">
        <v>0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</row>
    <row r="12" spans="1:18" ht="15" customHeight="1" x14ac:dyDescent="0.25">
      <c r="A12" s="17" t="s">
        <v>1</v>
      </c>
      <c r="B12" s="24">
        <v>867179024</v>
      </c>
      <c r="C12" s="18">
        <v>867179024</v>
      </c>
      <c r="D12" s="18">
        <v>66586809.789999999</v>
      </c>
      <c r="E12" s="24">
        <f>'Ejecucion '!C11</f>
        <v>71623559.459999993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8">
        <f>SUM(D12:E12)</f>
        <v>138210369.25</v>
      </c>
    </row>
    <row r="13" spans="1:18" ht="15" customHeight="1" x14ac:dyDescent="0.25">
      <c r="A13" s="19" t="s">
        <v>2</v>
      </c>
      <c r="B13" s="33">
        <v>657905024</v>
      </c>
      <c r="C13" s="33">
        <v>657905024</v>
      </c>
      <c r="D13" s="20">
        <v>61548732.240000002</v>
      </c>
      <c r="E13" s="25">
        <f>'Ejecucion '!C12</f>
        <v>66654812.639999993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>
        <f t="shared" ref="P13:P75" si="0">SUM(D13:E13)</f>
        <v>128203544.88</v>
      </c>
    </row>
    <row r="14" spans="1:18" ht="15" customHeight="1" x14ac:dyDescent="0.25">
      <c r="A14" s="19" t="s">
        <v>3</v>
      </c>
      <c r="B14" s="33">
        <v>124350000</v>
      </c>
      <c r="C14" s="33">
        <v>124350000</v>
      </c>
      <c r="D14" s="25">
        <v>5038077.55</v>
      </c>
      <c r="E14" s="25">
        <f>'Ejecucion '!C13</f>
        <v>4968746.82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20">
        <f t="shared" si="0"/>
        <v>10006824.370000001</v>
      </c>
      <c r="R14" s="12"/>
    </row>
    <row r="15" spans="1:18" ht="15" customHeight="1" x14ac:dyDescent="0.25">
      <c r="A15" s="19" t="s">
        <v>4</v>
      </c>
      <c r="B15" s="25">
        <v>0</v>
      </c>
      <c r="C15" s="25">
        <v>0</v>
      </c>
      <c r="D15" s="14"/>
      <c r="E15" s="25">
        <f>'Ejecucion '!C14</f>
        <v>0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20">
        <f t="shared" si="0"/>
        <v>0</v>
      </c>
    </row>
    <row r="16" spans="1:18" ht="15" customHeight="1" x14ac:dyDescent="0.25">
      <c r="A16" s="19" t="s">
        <v>5</v>
      </c>
      <c r="B16" s="25">
        <v>0</v>
      </c>
      <c r="C16" s="25">
        <v>0</v>
      </c>
      <c r="D16" s="14"/>
      <c r="E16" s="25">
        <f>'Ejecucion '!C15</f>
        <v>0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20">
        <f t="shared" si="0"/>
        <v>0</v>
      </c>
    </row>
    <row r="17" spans="1:16" ht="15" customHeight="1" x14ac:dyDescent="0.25">
      <c r="A17" s="19" t="s">
        <v>6</v>
      </c>
      <c r="B17" s="33">
        <v>84924000</v>
      </c>
      <c r="C17" s="33">
        <v>84924000</v>
      </c>
      <c r="D17" s="21">
        <v>0</v>
      </c>
      <c r="E17" s="25">
        <f>'Ejecucion '!C16</f>
        <v>0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20">
        <f t="shared" si="0"/>
        <v>0</v>
      </c>
    </row>
    <row r="18" spans="1:16" ht="15" customHeight="1" x14ac:dyDescent="0.25">
      <c r="A18" s="17" t="s">
        <v>7</v>
      </c>
      <c r="B18" s="34">
        <v>126710000</v>
      </c>
      <c r="C18" s="18">
        <v>126710000</v>
      </c>
      <c r="D18" s="24">
        <v>35563901.430000007</v>
      </c>
      <c r="E18" s="24">
        <f>'Ejecucion '!C17</f>
        <v>17683115.91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8">
        <f>SUM(D18:E18)</f>
        <v>53247017.340000004</v>
      </c>
    </row>
    <row r="19" spans="1:16" ht="15" customHeight="1" x14ac:dyDescent="0.25">
      <c r="A19" s="19" t="s">
        <v>8</v>
      </c>
      <c r="B19" s="33">
        <v>12120000</v>
      </c>
      <c r="C19" s="33">
        <v>12120000</v>
      </c>
      <c r="D19" s="21">
        <v>0</v>
      </c>
      <c r="E19" s="25">
        <f>'Ejecucion '!C18</f>
        <v>936191.67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20">
        <f>SUM(D19:E19)</f>
        <v>936191.67</v>
      </c>
    </row>
    <row r="20" spans="1:16" ht="15" customHeight="1" x14ac:dyDescent="0.25">
      <c r="A20" s="19" t="s">
        <v>9</v>
      </c>
      <c r="B20" s="39">
        <v>12230000</v>
      </c>
      <c r="C20" s="39">
        <v>12230000</v>
      </c>
      <c r="D20" s="25">
        <v>796000</v>
      </c>
      <c r="E20" s="25">
        <f>'Ejecucion '!C19</f>
        <v>2906363.75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20">
        <f t="shared" si="0"/>
        <v>3702363.75</v>
      </c>
    </row>
    <row r="21" spans="1:16" ht="15" customHeight="1" x14ac:dyDescent="0.25">
      <c r="A21" s="19" t="s">
        <v>10</v>
      </c>
      <c r="B21" s="33">
        <v>20400000</v>
      </c>
      <c r="C21" s="33">
        <v>20400000</v>
      </c>
      <c r="D21" s="25">
        <v>6882950</v>
      </c>
      <c r="E21" s="25">
        <f>'Ejecucion '!C20</f>
        <v>7048500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20">
        <f t="shared" si="0"/>
        <v>13931450</v>
      </c>
    </row>
    <row r="22" spans="1:16" ht="15" customHeight="1" x14ac:dyDescent="0.25">
      <c r="A22" s="19" t="s">
        <v>11</v>
      </c>
      <c r="B22" s="33">
        <v>46380000</v>
      </c>
      <c r="C22" s="33">
        <v>46380000</v>
      </c>
      <c r="D22" s="25">
        <v>27295041.34</v>
      </c>
      <c r="E22" s="25">
        <f>'Ejecucion '!C21</f>
        <v>2448658.61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20">
        <f t="shared" si="0"/>
        <v>29743699.949999999</v>
      </c>
    </row>
    <row r="23" spans="1:16" ht="15" customHeight="1" x14ac:dyDescent="0.25">
      <c r="A23" s="19" t="s">
        <v>12</v>
      </c>
      <c r="B23" s="33">
        <v>1740000</v>
      </c>
      <c r="C23" s="33">
        <v>1740000</v>
      </c>
      <c r="D23" s="25">
        <v>101277</v>
      </c>
      <c r="E23" s="25">
        <f>'Ejecucion '!C22</f>
        <v>0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20">
        <f t="shared" si="0"/>
        <v>101277</v>
      </c>
    </row>
    <row r="24" spans="1:16" ht="15" customHeight="1" x14ac:dyDescent="0.25">
      <c r="A24" s="19" t="s">
        <v>13</v>
      </c>
      <c r="B24" s="33">
        <v>7920000</v>
      </c>
      <c r="C24" s="33">
        <v>7920000</v>
      </c>
      <c r="D24" s="25">
        <v>0</v>
      </c>
      <c r="E24" s="25">
        <f>'Ejecucion '!C23</f>
        <v>2673567.19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20">
        <f t="shared" si="0"/>
        <v>2673567.19</v>
      </c>
    </row>
    <row r="25" spans="1:16" ht="15" customHeight="1" x14ac:dyDescent="0.25">
      <c r="A25" s="19" t="s">
        <v>14</v>
      </c>
      <c r="B25" s="33">
        <v>13980000</v>
      </c>
      <c r="C25" s="33">
        <v>13980000</v>
      </c>
      <c r="D25" s="25">
        <v>318.60000000000002</v>
      </c>
      <c r="E25" s="25">
        <f>'Ejecucion '!C24</f>
        <v>129095.39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20">
        <f t="shared" si="0"/>
        <v>129413.99</v>
      </c>
    </row>
    <row r="26" spans="1:16" ht="15" customHeight="1" x14ac:dyDescent="0.25">
      <c r="A26" s="19" t="s">
        <v>15</v>
      </c>
      <c r="B26" s="33">
        <v>11940000</v>
      </c>
      <c r="C26" s="33">
        <v>11940000</v>
      </c>
      <c r="D26" s="25">
        <v>488314.49</v>
      </c>
      <c r="E26" s="25">
        <f>'Ejecucion '!C25</f>
        <v>1540739.3</v>
      </c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20">
        <f t="shared" si="0"/>
        <v>2029053.79</v>
      </c>
    </row>
    <row r="27" spans="1:16" ht="15" customHeight="1" x14ac:dyDescent="0.25">
      <c r="A27" s="19" t="s">
        <v>16</v>
      </c>
      <c r="B27" s="33"/>
      <c r="C27" s="33"/>
      <c r="D27" s="21"/>
      <c r="E27" s="25">
        <f>'Ejecucion '!C26</f>
        <v>0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20">
        <f t="shared" si="0"/>
        <v>0</v>
      </c>
    </row>
    <row r="28" spans="1:16" ht="15" customHeight="1" x14ac:dyDescent="0.25">
      <c r="A28" s="17" t="s">
        <v>17</v>
      </c>
      <c r="B28" s="34">
        <v>232235976</v>
      </c>
      <c r="C28" s="18">
        <v>232235976</v>
      </c>
      <c r="D28" s="18">
        <v>6710593.6000000006</v>
      </c>
      <c r="E28" s="24">
        <f>'Ejecucion '!C27</f>
        <v>30687458.090000004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8">
        <f t="shared" si="0"/>
        <v>37398051.690000005</v>
      </c>
    </row>
    <row r="29" spans="1:16" ht="15" customHeight="1" x14ac:dyDescent="0.25">
      <c r="A29" s="19" t="s">
        <v>18</v>
      </c>
      <c r="B29" s="33">
        <v>180180000</v>
      </c>
      <c r="C29" s="33">
        <v>180180000</v>
      </c>
      <c r="D29" s="25">
        <v>6680759.7000000002</v>
      </c>
      <c r="E29" s="25">
        <f>'Ejecucion '!C28</f>
        <v>25452458.16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20">
        <f t="shared" si="0"/>
        <v>32133217.859999999</v>
      </c>
    </row>
    <row r="30" spans="1:16" ht="15" customHeight="1" x14ac:dyDescent="0.25">
      <c r="A30" s="19" t="s">
        <v>19</v>
      </c>
      <c r="B30" s="33">
        <v>6120000</v>
      </c>
      <c r="C30" s="33">
        <v>6120000</v>
      </c>
      <c r="D30" s="25">
        <v>0</v>
      </c>
      <c r="E30" s="25">
        <f>'Ejecucion '!C29</f>
        <v>0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20">
        <f t="shared" si="0"/>
        <v>0</v>
      </c>
    </row>
    <row r="31" spans="1:16" ht="15" customHeight="1" x14ac:dyDescent="0.25">
      <c r="A31" s="19" t="s">
        <v>20</v>
      </c>
      <c r="B31" s="33">
        <v>2472000</v>
      </c>
      <c r="C31" s="33">
        <v>2472000</v>
      </c>
      <c r="D31" s="25">
        <v>0</v>
      </c>
      <c r="E31" s="25">
        <f>'Ejecucion '!C30</f>
        <v>24308.76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20">
        <f t="shared" si="0"/>
        <v>24308.76</v>
      </c>
    </row>
    <row r="32" spans="1:16" ht="15" customHeight="1" x14ac:dyDescent="0.25">
      <c r="A32" s="19" t="s">
        <v>21</v>
      </c>
      <c r="B32" s="33">
        <v>300000</v>
      </c>
      <c r="C32" s="33">
        <v>300000</v>
      </c>
      <c r="D32" s="25">
        <v>0</v>
      </c>
      <c r="E32" s="25">
        <f>'Ejecucion '!C31</f>
        <v>0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20">
        <f t="shared" si="0"/>
        <v>0</v>
      </c>
    </row>
    <row r="33" spans="1:16" ht="15" customHeight="1" x14ac:dyDescent="0.25">
      <c r="A33" s="19" t="s">
        <v>22</v>
      </c>
      <c r="B33" s="33">
        <v>12180000</v>
      </c>
      <c r="C33" s="33">
        <v>12180000</v>
      </c>
      <c r="D33" s="25">
        <v>0</v>
      </c>
      <c r="E33" s="25">
        <f>'Ejecucion '!C32</f>
        <v>996039.07</v>
      </c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20">
        <f t="shared" si="0"/>
        <v>996039.07</v>
      </c>
    </row>
    <row r="34" spans="1:16" ht="15" customHeight="1" x14ac:dyDescent="0.25">
      <c r="A34" s="19" t="s">
        <v>23</v>
      </c>
      <c r="B34" s="33"/>
      <c r="C34" s="33"/>
      <c r="D34" s="25"/>
      <c r="E34" s="25">
        <f>'Ejecucion '!C33</f>
        <v>0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20">
        <f t="shared" si="0"/>
        <v>0</v>
      </c>
    </row>
    <row r="35" spans="1:16" ht="15" customHeight="1" x14ac:dyDescent="0.25">
      <c r="A35" s="19" t="s">
        <v>24</v>
      </c>
      <c r="B35" s="33">
        <v>18660000</v>
      </c>
      <c r="C35" s="33">
        <v>18660000</v>
      </c>
      <c r="D35" s="25">
        <v>3000</v>
      </c>
      <c r="E35" s="25">
        <f>'Ejecucion '!C34</f>
        <v>4069998.84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20">
        <f t="shared" si="0"/>
        <v>4072998.84</v>
      </c>
    </row>
    <row r="36" spans="1:16" ht="15" customHeight="1" x14ac:dyDescent="0.25">
      <c r="A36" s="19" t="s">
        <v>25</v>
      </c>
      <c r="B36" s="33"/>
      <c r="C36" s="33"/>
      <c r="D36" s="25"/>
      <c r="E36" s="25">
        <f>'Ejecucion '!C35</f>
        <v>0</v>
      </c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20">
        <f t="shared" si="0"/>
        <v>0</v>
      </c>
    </row>
    <row r="37" spans="1:16" ht="15" customHeight="1" x14ac:dyDescent="0.25">
      <c r="A37" s="19" t="s">
        <v>26</v>
      </c>
      <c r="B37" s="33">
        <v>12323976</v>
      </c>
      <c r="C37" s="33">
        <v>12323976</v>
      </c>
      <c r="D37" s="25">
        <v>26833.9</v>
      </c>
      <c r="E37" s="25">
        <f>'Ejecucion '!C36</f>
        <v>144653.26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20">
        <f t="shared" si="0"/>
        <v>171487.16</v>
      </c>
    </row>
    <row r="38" spans="1:16" ht="15" customHeight="1" x14ac:dyDescent="0.25">
      <c r="A38" s="17" t="s">
        <v>27</v>
      </c>
      <c r="B38" s="34">
        <v>1500000</v>
      </c>
      <c r="C38" s="18">
        <v>1500000</v>
      </c>
      <c r="D38" s="22">
        <v>0</v>
      </c>
      <c r="E38" s="24">
        <f>'Ejecucion '!C37</f>
        <v>0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20">
        <f t="shared" si="0"/>
        <v>0</v>
      </c>
    </row>
    <row r="39" spans="1:16" ht="15" customHeight="1" x14ac:dyDescent="0.25">
      <c r="A39" s="19" t="s">
        <v>28</v>
      </c>
      <c r="B39" s="33">
        <v>1500000</v>
      </c>
      <c r="C39" s="33">
        <v>1500000</v>
      </c>
      <c r="D39" s="25">
        <v>0</v>
      </c>
      <c r="E39" s="25">
        <f>'Ejecucion '!C38</f>
        <v>0</v>
      </c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20">
        <f t="shared" si="0"/>
        <v>0</v>
      </c>
    </row>
    <row r="40" spans="1:16" ht="15" customHeight="1" x14ac:dyDescent="0.25">
      <c r="A40" s="19" t="s">
        <v>29</v>
      </c>
      <c r="B40" s="25"/>
      <c r="C40" s="25"/>
      <c r="D40" s="14"/>
      <c r="E40" s="25">
        <f>'Ejecucion '!C39</f>
        <v>0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20">
        <f t="shared" si="0"/>
        <v>0</v>
      </c>
    </row>
    <row r="41" spans="1:16" ht="15" customHeight="1" x14ac:dyDescent="0.25">
      <c r="A41" s="19" t="s">
        <v>30</v>
      </c>
      <c r="B41" s="25"/>
      <c r="C41" s="25"/>
      <c r="D41" s="14"/>
      <c r="E41" s="25">
        <f>'Ejecucion '!C40</f>
        <v>0</v>
      </c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20">
        <f t="shared" si="0"/>
        <v>0</v>
      </c>
    </row>
    <row r="42" spans="1:16" ht="15" customHeight="1" x14ac:dyDescent="0.25">
      <c r="A42" s="19" t="s">
        <v>31</v>
      </c>
      <c r="B42" s="25"/>
      <c r="C42" s="25"/>
      <c r="D42" s="14"/>
      <c r="E42" s="25">
        <f>'Ejecucion '!C41</f>
        <v>0</v>
      </c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20">
        <f t="shared" si="0"/>
        <v>0</v>
      </c>
    </row>
    <row r="43" spans="1:16" ht="15" customHeight="1" x14ac:dyDescent="0.25">
      <c r="A43" s="19" t="s">
        <v>32</v>
      </c>
      <c r="B43" s="25"/>
      <c r="C43" s="25"/>
      <c r="D43" s="14"/>
      <c r="E43" s="25">
        <f>'Ejecucion '!C42</f>
        <v>0</v>
      </c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20">
        <f t="shared" si="0"/>
        <v>0</v>
      </c>
    </row>
    <row r="44" spans="1:16" ht="15" customHeight="1" x14ac:dyDescent="0.25">
      <c r="A44" s="19" t="s">
        <v>33</v>
      </c>
      <c r="B44" s="25"/>
      <c r="C44" s="25"/>
      <c r="D44" s="14"/>
      <c r="E44" s="25">
        <f>'Ejecucion '!C43</f>
        <v>0</v>
      </c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20">
        <f t="shared" si="0"/>
        <v>0</v>
      </c>
    </row>
    <row r="45" spans="1:16" ht="15" customHeight="1" x14ac:dyDescent="0.25">
      <c r="A45" s="19" t="s">
        <v>34</v>
      </c>
      <c r="B45" s="25"/>
      <c r="C45" s="25"/>
      <c r="D45" s="14"/>
      <c r="E45" s="25">
        <f>'Ejecucion '!C44</f>
        <v>0</v>
      </c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20">
        <f t="shared" si="0"/>
        <v>0</v>
      </c>
    </row>
    <row r="46" spans="1:16" ht="15" customHeight="1" x14ac:dyDescent="0.25">
      <c r="A46" s="19" t="s">
        <v>35</v>
      </c>
      <c r="B46" s="25"/>
      <c r="C46" s="20"/>
      <c r="D46" s="14"/>
      <c r="E46" s="25">
        <f>'Ejecucion '!C45</f>
        <v>0</v>
      </c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20">
        <f t="shared" si="0"/>
        <v>0</v>
      </c>
    </row>
    <row r="47" spans="1:16" ht="15" customHeight="1" x14ac:dyDescent="0.25">
      <c r="A47" s="17" t="s">
        <v>36</v>
      </c>
      <c r="B47" s="24">
        <v>0</v>
      </c>
      <c r="C47" s="18"/>
      <c r="D47" s="22">
        <v>0</v>
      </c>
      <c r="E47" s="24">
        <f>'Ejecucion '!C46</f>
        <v>0</v>
      </c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20">
        <f t="shared" si="0"/>
        <v>0</v>
      </c>
    </row>
    <row r="48" spans="1:16" ht="15" customHeight="1" x14ac:dyDescent="0.25">
      <c r="A48" s="19" t="s">
        <v>37</v>
      </c>
      <c r="B48" s="25"/>
      <c r="C48" s="20"/>
      <c r="D48" s="14"/>
      <c r="E48" s="25">
        <f>'Ejecucion '!C47</f>
        <v>0</v>
      </c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20">
        <f t="shared" si="0"/>
        <v>0</v>
      </c>
    </row>
    <row r="49" spans="1:16" ht="15" customHeight="1" x14ac:dyDescent="0.25">
      <c r="A49" s="19" t="s">
        <v>38</v>
      </c>
      <c r="B49" s="25"/>
      <c r="C49" s="20"/>
      <c r="D49" s="14"/>
      <c r="E49" s="25">
        <f>'Ejecucion '!C48</f>
        <v>0</v>
      </c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20">
        <f t="shared" si="0"/>
        <v>0</v>
      </c>
    </row>
    <row r="50" spans="1:16" ht="15" customHeight="1" x14ac:dyDescent="0.25">
      <c r="A50" s="19" t="s">
        <v>39</v>
      </c>
      <c r="B50" s="25"/>
      <c r="C50" s="20"/>
      <c r="D50" s="14"/>
      <c r="E50" s="25">
        <f>'Ejecucion '!C49</f>
        <v>0</v>
      </c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20">
        <f t="shared" si="0"/>
        <v>0</v>
      </c>
    </row>
    <row r="51" spans="1:16" ht="15" customHeight="1" x14ac:dyDescent="0.25">
      <c r="A51" s="19" t="s">
        <v>40</v>
      </c>
      <c r="B51" s="25"/>
      <c r="C51" s="20"/>
      <c r="D51" s="14"/>
      <c r="E51" s="25">
        <f>'Ejecucion '!C50</f>
        <v>0</v>
      </c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20">
        <f t="shared" si="0"/>
        <v>0</v>
      </c>
    </row>
    <row r="52" spans="1:16" ht="15" customHeight="1" x14ac:dyDescent="0.25">
      <c r="A52" s="19" t="s">
        <v>41</v>
      </c>
      <c r="B52" s="25"/>
      <c r="C52" s="20"/>
      <c r="D52" s="14"/>
      <c r="E52" s="25">
        <f>'Ejecucion '!C51</f>
        <v>0</v>
      </c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20">
        <f t="shared" si="0"/>
        <v>0</v>
      </c>
    </row>
    <row r="53" spans="1:16" ht="15" customHeight="1" x14ac:dyDescent="0.25">
      <c r="A53" s="19" t="s">
        <v>42</v>
      </c>
      <c r="B53" s="25"/>
      <c r="C53" s="20"/>
      <c r="D53" s="14"/>
      <c r="E53" s="25">
        <f>'Ejecucion '!C52</f>
        <v>0</v>
      </c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20">
        <f t="shared" si="0"/>
        <v>0</v>
      </c>
    </row>
    <row r="54" spans="1:16" ht="15" customHeight="1" x14ac:dyDescent="0.25">
      <c r="A54" s="17" t="s">
        <v>43</v>
      </c>
      <c r="B54" s="24">
        <v>10875000</v>
      </c>
      <c r="C54" s="18">
        <v>10875000</v>
      </c>
      <c r="D54" s="24">
        <v>185461.25</v>
      </c>
      <c r="E54" s="24">
        <f>'Ejecucion '!C53</f>
        <v>7995</v>
      </c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8">
        <f t="shared" si="0"/>
        <v>193456.25</v>
      </c>
    </row>
    <row r="55" spans="1:16" ht="15" customHeight="1" x14ac:dyDescent="0.25">
      <c r="A55" s="19" t="s">
        <v>44</v>
      </c>
      <c r="B55" s="25">
        <v>9600000</v>
      </c>
      <c r="C55" s="25">
        <v>9600000</v>
      </c>
      <c r="D55" s="25">
        <v>185461.25</v>
      </c>
      <c r="E55" s="25">
        <f>'Ejecucion '!C54</f>
        <v>7995</v>
      </c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20">
        <f t="shared" si="0"/>
        <v>193456.25</v>
      </c>
    </row>
    <row r="56" spans="1:16" ht="15" customHeight="1" x14ac:dyDescent="0.25">
      <c r="A56" s="19" t="s">
        <v>45</v>
      </c>
      <c r="B56" s="25">
        <v>51000</v>
      </c>
      <c r="C56" s="25">
        <v>51000</v>
      </c>
      <c r="D56" s="21">
        <v>0</v>
      </c>
      <c r="E56" s="25">
        <f>'Ejecucion '!C55</f>
        <v>0</v>
      </c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20">
        <f t="shared" si="0"/>
        <v>0</v>
      </c>
    </row>
    <row r="57" spans="1:16" ht="15" customHeight="1" x14ac:dyDescent="0.25">
      <c r="A57" s="19" t="s">
        <v>46</v>
      </c>
      <c r="B57" s="25">
        <v>0</v>
      </c>
      <c r="C57" s="25">
        <v>0</v>
      </c>
      <c r="D57" s="21">
        <v>0</v>
      </c>
      <c r="E57" s="25">
        <f>'Ejecucion '!C56</f>
        <v>0</v>
      </c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20">
        <f t="shared" si="0"/>
        <v>0</v>
      </c>
    </row>
    <row r="58" spans="1:16" ht="15" customHeight="1" x14ac:dyDescent="0.25">
      <c r="A58" s="19" t="s">
        <v>47</v>
      </c>
      <c r="B58" s="25"/>
      <c r="C58" s="25"/>
      <c r="D58" s="21">
        <v>0</v>
      </c>
      <c r="E58" s="25">
        <f>'Ejecucion '!C57</f>
        <v>0</v>
      </c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20">
        <f t="shared" si="0"/>
        <v>0</v>
      </c>
    </row>
    <row r="59" spans="1:16" ht="15" customHeight="1" x14ac:dyDescent="0.25">
      <c r="A59" s="19" t="s">
        <v>48</v>
      </c>
      <c r="B59" s="25">
        <v>1224000</v>
      </c>
      <c r="C59" s="25">
        <v>1224000</v>
      </c>
      <c r="D59" s="21">
        <v>0</v>
      </c>
      <c r="E59" s="25">
        <f>'Ejecucion '!C58</f>
        <v>0</v>
      </c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20">
        <f t="shared" si="0"/>
        <v>0</v>
      </c>
    </row>
    <row r="60" spans="1:16" ht="15" customHeight="1" x14ac:dyDescent="0.25">
      <c r="A60" s="19" t="s">
        <v>49</v>
      </c>
      <c r="B60" s="25"/>
      <c r="C60" s="25"/>
      <c r="D60" s="14"/>
      <c r="E60" s="25">
        <f>'Ejecucion '!C59</f>
        <v>0</v>
      </c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20">
        <f t="shared" si="0"/>
        <v>0</v>
      </c>
    </row>
    <row r="61" spans="1:16" ht="15" customHeight="1" x14ac:dyDescent="0.25">
      <c r="A61" s="19" t="s">
        <v>50</v>
      </c>
      <c r="B61" s="25"/>
      <c r="C61" s="25"/>
      <c r="D61" s="14"/>
      <c r="E61" s="25">
        <f>'Ejecucion '!C60</f>
        <v>0</v>
      </c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20">
        <f t="shared" si="0"/>
        <v>0</v>
      </c>
    </row>
    <row r="62" spans="1:16" ht="15" customHeight="1" x14ac:dyDescent="0.25">
      <c r="A62" s="19" t="s">
        <v>51</v>
      </c>
      <c r="B62" s="25"/>
      <c r="C62" s="25"/>
      <c r="D62" s="14"/>
      <c r="E62" s="25">
        <f>'Ejecucion '!C61</f>
        <v>0</v>
      </c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20">
        <f t="shared" si="0"/>
        <v>0</v>
      </c>
    </row>
    <row r="63" spans="1:16" ht="15" customHeight="1" x14ac:dyDescent="0.25">
      <c r="A63" s="19" t="s">
        <v>52</v>
      </c>
      <c r="B63" s="25"/>
      <c r="C63" s="25"/>
      <c r="D63" s="14"/>
      <c r="E63" s="25">
        <f>'Ejecucion '!C62</f>
        <v>0</v>
      </c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20">
        <f t="shared" si="0"/>
        <v>0</v>
      </c>
    </row>
    <row r="64" spans="1:16" ht="15" customHeight="1" x14ac:dyDescent="0.25">
      <c r="A64" s="17" t="s">
        <v>53</v>
      </c>
      <c r="B64" s="24">
        <v>0</v>
      </c>
      <c r="C64" s="18">
        <v>0</v>
      </c>
      <c r="D64" s="14"/>
      <c r="E64" s="24">
        <f>'Ejecucion '!C63</f>
        <v>0</v>
      </c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8">
        <f t="shared" si="0"/>
        <v>0</v>
      </c>
    </row>
    <row r="65" spans="1:16" ht="15" customHeight="1" x14ac:dyDescent="0.25">
      <c r="A65" s="19" t="s">
        <v>54</v>
      </c>
      <c r="B65" s="25">
        <v>0</v>
      </c>
      <c r="C65" s="25">
        <v>0</v>
      </c>
      <c r="D65" s="14"/>
      <c r="E65" s="25">
        <f>'Ejecucion '!C64</f>
        <v>0</v>
      </c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8">
        <f t="shared" si="0"/>
        <v>0</v>
      </c>
    </row>
    <row r="66" spans="1:16" ht="15" customHeight="1" x14ac:dyDescent="0.25">
      <c r="A66" s="19" t="s">
        <v>55</v>
      </c>
      <c r="B66" s="25"/>
      <c r="C66" s="25"/>
      <c r="D66" s="14"/>
      <c r="E66" s="25">
        <f>'Ejecucion '!C65</f>
        <v>0</v>
      </c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8">
        <f t="shared" si="0"/>
        <v>0</v>
      </c>
    </row>
    <row r="67" spans="1:16" ht="15" customHeight="1" x14ac:dyDescent="0.25">
      <c r="A67" s="19" t="s">
        <v>56</v>
      </c>
      <c r="B67" s="25"/>
      <c r="C67" s="25"/>
      <c r="D67" s="14"/>
      <c r="E67" s="25">
        <f>'Ejecucion '!C66</f>
        <v>0</v>
      </c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8">
        <f t="shared" si="0"/>
        <v>0</v>
      </c>
    </row>
    <row r="68" spans="1:16" ht="15" customHeight="1" x14ac:dyDescent="0.25">
      <c r="A68" s="19" t="s">
        <v>80</v>
      </c>
      <c r="B68" s="35"/>
      <c r="C68" s="35"/>
      <c r="D68" s="14"/>
      <c r="E68" s="25">
        <f>'Ejecucion '!C67</f>
        <v>0</v>
      </c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8">
        <f t="shared" si="0"/>
        <v>0</v>
      </c>
    </row>
    <row r="69" spans="1:16" ht="15" customHeight="1" x14ac:dyDescent="0.25">
      <c r="A69" s="17" t="s">
        <v>57</v>
      </c>
      <c r="B69" s="24">
        <v>0</v>
      </c>
      <c r="C69" s="18"/>
      <c r="D69" s="14"/>
      <c r="E69" s="24">
        <f>'Ejecucion '!C68</f>
        <v>0</v>
      </c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8">
        <f t="shared" si="0"/>
        <v>0</v>
      </c>
    </row>
    <row r="70" spans="1:16" ht="15" customHeight="1" x14ac:dyDescent="0.25">
      <c r="A70" s="19" t="s">
        <v>58</v>
      </c>
      <c r="B70" s="25"/>
      <c r="C70" s="20"/>
      <c r="D70" s="14"/>
      <c r="E70" s="25">
        <f>'Ejecucion '!C69</f>
        <v>0</v>
      </c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8">
        <f t="shared" si="0"/>
        <v>0</v>
      </c>
    </row>
    <row r="71" spans="1:16" ht="15" customHeight="1" x14ac:dyDescent="0.25">
      <c r="A71" s="19" t="s">
        <v>59</v>
      </c>
      <c r="B71" s="25"/>
      <c r="C71" s="20"/>
      <c r="D71" s="14"/>
      <c r="E71" s="25">
        <f>'Ejecucion '!C70</f>
        <v>0</v>
      </c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8">
        <f t="shared" si="0"/>
        <v>0</v>
      </c>
    </row>
    <row r="72" spans="1:16" ht="15" customHeight="1" x14ac:dyDescent="0.25">
      <c r="A72" s="17" t="s">
        <v>60</v>
      </c>
      <c r="B72" s="24">
        <v>1500000</v>
      </c>
      <c r="C72" s="18">
        <v>1500000</v>
      </c>
      <c r="D72" s="24">
        <v>0</v>
      </c>
      <c r="E72" s="24">
        <f>'Ejecucion '!C71</f>
        <v>0</v>
      </c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8">
        <f t="shared" si="0"/>
        <v>0</v>
      </c>
    </row>
    <row r="73" spans="1:16" ht="15" customHeight="1" x14ac:dyDescent="0.25">
      <c r="A73" s="19" t="s">
        <v>61</v>
      </c>
      <c r="B73" s="25">
        <v>1500000</v>
      </c>
      <c r="C73" s="25">
        <v>1500000</v>
      </c>
      <c r="D73" s="25">
        <v>0</v>
      </c>
      <c r="E73" s="25">
        <f>'Ejecucion '!C72</f>
        <v>0</v>
      </c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8">
        <f t="shared" si="0"/>
        <v>0</v>
      </c>
    </row>
    <row r="74" spans="1:16" ht="15" customHeight="1" x14ac:dyDescent="0.25">
      <c r="A74" s="19" t="s">
        <v>62</v>
      </c>
      <c r="B74" s="25"/>
      <c r="C74" s="25"/>
      <c r="D74" s="14"/>
      <c r="E74" s="25">
        <f>'Ejecucion '!C73</f>
        <v>0</v>
      </c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8">
        <f t="shared" si="0"/>
        <v>0</v>
      </c>
    </row>
    <row r="75" spans="1:16" ht="15" customHeight="1" x14ac:dyDescent="0.25">
      <c r="A75" s="19" t="s">
        <v>63</v>
      </c>
      <c r="B75" s="36"/>
      <c r="C75" s="36"/>
      <c r="D75" s="14"/>
      <c r="E75" s="25">
        <f>'Ejecucion '!C74</f>
        <v>0</v>
      </c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8">
        <f t="shared" si="0"/>
        <v>0</v>
      </c>
    </row>
    <row r="76" spans="1:16" ht="15" customHeight="1" x14ac:dyDescent="0.25">
      <c r="A76" s="17" t="s">
        <v>66</v>
      </c>
      <c r="B76" s="37"/>
      <c r="C76" s="18"/>
      <c r="D76" s="18">
        <v>18406877.829999998</v>
      </c>
      <c r="E76" s="24">
        <f>'Ejecucion '!C75</f>
        <v>22327933.600000001</v>
      </c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8">
        <v>0</v>
      </c>
    </row>
    <row r="77" spans="1:16" ht="15" customHeight="1" x14ac:dyDescent="0.25">
      <c r="A77" s="17" t="s">
        <v>67</v>
      </c>
      <c r="B77" s="24"/>
      <c r="C77" s="18"/>
      <c r="D77" s="18">
        <v>18406877.829999998</v>
      </c>
      <c r="E77" s="24">
        <f>'Ejecucion '!C76</f>
        <v>22327933.600000001</v>
      </c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8">
        <v>0</v>
      </c>
    </row>
    <row r="78" spans="1:16" ht="15" customHeight="1" x14ac:dyDescent="0.25">
      <c r="A78" s="19" t="s">
        <v>68</v>
      </c>
      <c r="B78" s="25"/>
      <c r="C78" s="20"/>
      <c r="D78" s="25">
        <v>18406877.829999998</v>
      </c>
      <c r="E78" s="25">
        <f>'Ejecucion '!C77</f>
        <v>22327933.600000001</v>
      </c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20">
        <v>0</v>
      </c>
    </row>
    <row r="79" spans="1:16" ht="15" customHeight="1" x14ac:dyDescent="0.25">
      <c r="A79" s="19" t="s">
        <v>69</v>
      </c>
      <c r="B79" s="25"/>
      <c r="C79" s="20"/>
      <c r="D79" s="14"/>
      <c r="E79" s="25">
        <f>'Ejecucion '!C78</f>
        <v>0</v>
      </c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8">
        <f t="shared" ref="P79:P84" si="1">SUM(D79:E79)</f>
        <v>0</v>
      </c>
    </row>
    <row r="80" spans="1:16" ht="15" customHeight="1" x14ac:dyDescent="0.25">
      <c r="A80" s="17" t="s">
        <v>70</v>
      </c>
      <c r="B80" s="24">
        <v>60000000</v>
      </c>
      <c r="C80" s="18">
        <v>60000000</v>
      </c>
      <c r="D80" s="18">
        <v>23000000</v>
      </c>
      <c r="E80" s="24">
        <f>'Ejecucion '!C79</f>
        <v>0</v>
      </c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8">
        <f t="shared" si="1"/>
        <v>23000000</v>
      </c>
    </row>
    <row r="81" spans="1:16" ht="15" customHeight="1" x14ac:dyDescent="0.25">
      <c r="A81" s="19" t="s">
        <v>71</v>
      </c>
      <c r="B81" s="25">
        <v>60000000</v>
      </c>
      <c r="C81" s="25">
        <v>60000000</v>
      </c>
      <c r="D81" s="25">
        <v>23000000</v>
      </c>
      <c r="E81" s="25">
        <f>'Ejecucion '!C80</f>
        <v>0</v>
      </c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20">
        <f t="shared" si="1"/>
        <v>23000000</v>
      </c>
    </row>
    <row r="82" spans="1:16" ht="15" customHeight="1" x14ac:dyDescent="0.25">
      <c r="A82" s="19" t="s">
        <v>72</v>
      </c>
      <c r="B82" s="25"/>
      <c r="C82" s="25"/>
      <c r="D82" s="14"/>
      <c r="E82" s="25">
        <f>'Ejecucion '!C81</f>
        <v>0</v>
      </c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8">
        <f t="shared" si="1"/>
        <v>0</v>
      </c>
    </row>
    <row r="83" spans="1:16" ht="15" customHeight="1" x14ac:dyDescent="0.25">
      <c r="A83" s="17" t="s">
        <v>73</v>
      </c>
      <c r="B83" s="22"/>
      <c r="C83" s="18"/>
      <c r="D83" s="14"/>
      <c r="E83" s="25">
        <f>'Ejecucion '!C82</f>
        <v>0</v>
      </c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8">
        <f t="shared" si="1"/>
        <v>0</v>
      </c>
    </row>
    <row r="84" spans="1:16" ht="15" customHeight="1" x14ac:dyDescent="0.25">
      <c r="A84" s="19" t="s">
        <v>74</v>
      </c>
      <c r="B84" s="21"/>
      <c r="C84" s="20"/>
      <c r="D84" s="14"/>
      <c r="E84" s="25">
        <f>'Ejecucion '!C83</f>
        <v>0</v>
      </c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8">
        <f t="shared" si="1"/>
        <v>0</v>
      </c>
    </row>
    <row r="85" spans="1:16" ht="15" customHeight="1" x14ac:dyDescent="0.25">
      <c r="A85" s="32" t="s">
        <v>64</v>
      </c>
      <c r="B85" s="38">
        <v>1300000000</v>
      </c>
      <c r="C85" s="26">
        <v>1300000000</v>
      </c>
      <c r="D85" s="26">
        <v>150453643.90000001</v>
      </c>
      <c r="E85" s="26">
        <f>'Ejecucion '!C84</f>
        <v>142330062.06</v>
      </c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>
        <f>'Ejecucion '!N84</f>
        <v>252048894.53</v>
      </c>
    </row>
    <row r="86" spans="1:16" ht="15" customHeight="1" x14ac:dyDescent="0.25">
      <c r="A86" s="40" t="s">
        <v>103</v>
      </c>
      <c r="B86" s="1"/>
      <c r="C86" s="1"/>
      <c r="E86" s="20"/>
    </row>
    <row r="87" spans="1:16" ht="15" customHeight="1" x14ac:dyDescent="0.25">
      <c r="D87" s="1"/>
      <c r="E87" s="1"/>
    </row>
    <row r="92" spans="1:16" ht="15" customHeight="1" x14ac:dyDescent="0.25">
      <c r="A92" s="4" t="s">
        <v>95</v>
      </c>
      <c r="C92" s="60" t="s">
        <v>96</v>
      </c>
      <c r="D92" s="60"/>
      <c r="E92" s="60"/>
      <c r="F92" s="5"/>
      <c r="G92" s="5"/>
      <c r="H92" s="5"/>
      <c r="I92" s="5"/>
      <c r="J92" s="5"/>
      <c r="K92" s="5"/>
      <c r="L92" s="5"/>
      <c r="M92" s="5"/>
    </row>
    <row r="93" spans="1:16" ht="8.25" customHeight="1" x14ac:dyDescent="0.25">
      <c r="A93" s="6"/>
      <c r="F93" s="5"/>
      <c r="G93" s="5"/>
      <c r="H93" s="5"/>
      <c r="I93" s="5"/>
      <c r="J93" s="5"/>
      <c r="K93" s="5"/>
      <c r="L93" s="5"/>
      <c r="M93" s="5"/>
    </row>
    <row r="94" spans="1:16" ht="15" customHeight="1" x14ac:dyDescent="0.25">
      <c r="C94" s="47"/>
      <c r="D94" s="47"/>
      <c r="E94" s="47"/>
      <c r="F94" s="47"/>
      <c r="G94" s="47"/>
      <c r="H94" s="47"/>
      <c r="I94" s="47"/>
      <c r="J94" s="47"/>
    </row>
    <row r="95" spans="1:16" ht="15" customHeight="1" x14ac:dyDescent="0.25">
      <c r="A95" s="7" t="s">
        <v>97</v>
      </c>
      <c r="C95" s="11" t="s">
        <v>100</v>
      </c>
      <c r="D95" s="11"/>
      <c r="E95" s="11"/>
      <c r="F95" s="8"/>
      <c r="G95" s="8"/>
      <c r="H95" s="8"/>
      <c r="I95" s="8"/>
      <c r="J95" s="8"/>
    </row>
    <row r="96" spans="1:16" ht="15" customHeight="1" x14ac:dyDescent="0.25">
      <c r="A96" s="9" t="s">
        <v>98</v>
      </c>
      <c r="C96" s="48" t="s">
        <v>99</v>
      </c>
      <c r="D96" s="48"/>
      <c r="E96" s="48"/>
      <c r="F96" s="47"/>
      <c r="G96" s="47"/>
      <c r="H96" s="47"/>
      <c r="I96" s="47"/>
      <c r="J96" s="47"/>
      <c r="K96" s="47"/>
      <c r="L96" s="47"/>
      <c r="M96" s="47"/>
    </row>
  </sheetData>
  <mergeCells count="13">
    <mergeCell ref="A3:P3"/>
    <mergeCell ref="A4:P4"/>
    <mergeCell ref="A5:P5"/>
    <mergeCell ref="A6:P6"/>
    <mergeCell ref="A7:P7"/>
    <mergeCell ref="C92:E92"/>
    <mergeCell ref="C94:J94"/>
    <mergeCell ref="C96:E96"/>
    <mergeCell ref="F96:M96"/>
    <mergeCell ref="A9:A10"/>
    <mergeCell ref="B9:B10"/>
    <mergeCell ref="C9:C10"/>
    <mergeCell ref="D9:P9"/>
  </mergeCells>
  <pageMargins left="0.70866141732283472" right="0.70866141732283472" top="0" bottom="0" header="0.31496062992125984" footer="0"/>
  <pageSetup scale="5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</vt:lpstr>
      <vt:lpstr>P1 Presupuesto Aprobado-Ejec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Eufemina Mota Mercedes</cp:lastModifiedBy>
  <cp:lastPrinted>2024-03-12T19:42:26Z</cp:lastPrinted>
  <dcterms:created xsi:type="dcterms:W3CDTF">2021-07-29T18:58:50Z</dcterms:created>
  <dcterms:modified xsi:type="dcterms:W3CDTF">2024-03-12T19:43:46Z</dcterms:modified>
</cp:coreProperties>
</file>