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8_{39A6C555-0AF0-495A-98BF-32720819DE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1 Presupuesto Aprobado-Ejec" sheetId="6" r:id="rId1"/>
    <sheet name="Ejecucion " sheetId="5" r:id="rId2"/>
  </sheets>
  <definedNames>
    <definedName name="_xlnm._FilterDatabase" localSheetId="1" hidden="1">'Ejecucion '!$A$8:$M$85</definedName>
    <definedName name="_xlnm.Print_Area" localSheetId="1">'Ejecucion '!$A$1:$N$95</definedName>
    <definedName name="_xlnm.Print_Area" localSheetId="0">'P1 Presupuesto Aprobado-Ejec'!$A$1:$P$97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6" l="1"/>
  <c r="C37" i="5" l="1"/>
  <c r="C53" i="5"/>
  <c r="C27" i="5"/>
  <c r="N21" i="5"/>
  <c r="N16" i="5"/>
  <c r="D11" i="5"/>
  <c r="E11" i="5"/>
  <c r="F11" i="5"/>
  <c r="G11" i="5"/>
  <c r="H11" i="5"/>
  <c r="I11" i="5"/>
  <c r="J11" i="5"/>
  <c r="K11" i="5"/>
  <c r="L11" i="5"/>
  <c r="M11" i="5"/>
  <c r="D17" i="5"/>
  <c r="E17" i="5"/>
  <c r="F17" i="5"/>
  <c r="G17" i="5"/>
  <c r="H17" i="5"/>
  <c r="I17" i="5"/>
  <c r="J17" i="5"/>
  <c r="K17" i="5"/>
  <c r="L17" i="5"/>
  <c r="M17" i="5"/>
  <c r="D27" i="5"/>
  <c r="E27" i="5"/>
  <c r="F27" i="5"/>
  <c r="G27" i="5"/>
  <c r="H27" i="5"/>
  <c r="I27" i="5"/>
  <c r="J27" i="5"/>
  <c r="K27" i="5"/>
  <c r="L27" i="5"/>
  <c r="M27" i="5"/>
  <c r="D37" i="5"/>
  <c r="E37" i="5"/>
  <c r="F37" i="5"/>
  <c r="G37" i="5"/>
  <c r="H37" i="5"/>
  <c r="I37" i="5"/>
  <c r="J37" i="5"/>
  <c r="K37" i="5"/>
  <c r="L37" i="5"/>
  <c r="M37" i="5"/>
  <c r="C46" i="5"/>
  <c r="D46" i="5"/>
  <c r="E46" i="5"/>
  <c r="F46" i="5"/>
  <c r="G46" i="5"/>
  <c r="H46" i="5"/>
  <c r="I46" i="5"/>
  <c r="J46" i="5"/>
  <c r="K46" i="5"/>
  <c r="L46" i="5"/>
  <c r="M46" i="5"/>
  <c r="D53" i="5"/>
  <c r="E53" i="5"/>
  <c r="F53" i="5"/>
  <c r="G53" i="5"/>
  <c r="H53" i="5"/>
  <c r="I53" i="5"/>
  <c r="J53" i="5"/>
  <c r="K53" i="5"/>
  <c r="L53" i="5"/>
  <c r="M53" i="5"/>
  <c r="C63" i="5"/>
  <c r="D63" i="5"/>
  <c r="E63" i="5"/>
  <c r="F63" i="5"/>
  <c r="G63" i="5"/>
  <c r="H63" i="5"/>
  <c r="I63" i="5"/>
  <c r="J63" i="5"/>
  <c r="K63" i="5"/>
  <c r="L63" i="5"/>
  <c r="M63" i="5"/>
  <c r="C68" i="5"/>
  <c r="D68" i="5"/>
  <c r="E68" i="5"/>
  <c r="F68" i="5"/>
  <c r="G68" i="5"/>
  <c r="H68" i="5"/>
  <c r="I68" i="5"/>
  <c r="J68" i="5"/>
  <c r="K68" i="5"/>
  <c r="L68" i="5"/>
  <c r="M68" i="5"/>
  <c r="C71" i="5"/>
  <c r="D71" i="5"/>
  <c r="E71" i="5"/>
  <c r="F71" i="5"/>
  <c r="G71" i="5"/>
  <c r="H71" i="5"/>
  <c r="I71" i="5"/>
  <c r="J71" i="5"/>
  <c r="K71" i="5"/>
  <c r="L71" i="5"/>
  <c r="M71" i="5"/>
  <c r="C76" i="5"/>
  <c r="C75" i="5" s="1"/>
  <c r="D76" i="5"/>
  <c r="D75" i="5" s="1"/>
  <c r="E76" i="5"/>
  <c r="E75" i="5" s="1"/>
  <c r="F76" i="5"/>
  <c r="F75" i="5" s="1"/>
  <c r="G76" i="5"/>
  <c r="G75" i="5" s="1"/>
  <c r="H76" i="5"/>
  <c r="H75" i="5" s="1"/>
  <c r="I76" i="5"/>
  <c r="I75" i="5" s="1"/>
  <c r="J76" i="5"/>
  <c r="J75" i="5" s="1"/>
  <c r="K76" i="5"/>
  <c r="K75" i="5" s="1"/>
  <c r="L76" i="5"/>
  <c r="L75" i="5" s="1"/>
  <c r="M76" i="5"/>
  <c r="M75" i="5" s="1"/>
  <c r="B11" i="5"/>
  <c r="B17" i="5"/>
  <c r="C17" i="5" l="1"/>
  <c r="C11" i="5"/>
  <c r="F84" i="5"/>
  <c r="H84" i="5"/>
  <c r="L84" i="5"/>
  <c r="K84" i="5"/>
  <c r="M84" i="5"/>
  <c r="J84" i="5"/>
  <c r="I84" i="5"/>
  <c r="G84" i="5"/>
  <c r="N83" i="5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D21" i="6"/>
  <c r="E21" i="6"/>
  <c r="F21" i="6"/>
  <c r="G21" i="6"/>
  <c r="H21" i="6"/>
  <c r="I21" i="6"/>
  <c r="J21" i="6"/>
  <c r="K21" i="6"/>
  <c r="L21" i="6"/>
  <c r="M21" i="6"/>
  <c r="N21" i="6"/>
  <c r="D22" i="6"/>
  <c r="E22" i="6"/>
  <c r="F22" i="6"/>
  <c r="G22" i="6"/>
  <c r="H22" i="6"/>
  <c r="I22" i="6"/>
  <c r="J22" i="6"/>
  <c r="K22" i="6"/>
  <c r="L22" i="6"/>
  <c r="M22" i="6"/>
  <c r="N22" i="6"/>
  <c r="D23" i="6"/>
  <c r="E23" i="6"/>
  <c r="F23" i="6"/>
  <c r="G23" i="6"/>
  <c r="H23" i="6"/>
  <c r="I23" i="6"/>
  <c r="J23" i="6"/>
  <c r="K23" i="6"/>
  <c r="L23" i="6"/>
  <c r="M23" i="6"/>
  <c r="N23" i="6"/>
  <c r="D24" i="6"/>
  <c r="E24" i="6"/>
  <c r="F24" i="6"/>
  <c r="G24" i="6"/>
  <c r="H24" i="6"/>
  <c r="I24" i="6"/>
  <c r="J24" i="6"/>
  <c r="K24" i="6"/>
  <c r="L24" i="6"/>
  <c r="M24" i="6"/>
  <c r="N24" i="6"/>
  <c r="D25" i="6"/>
  <c r="E25" i="6"/>
  <c r="F25" i="6"/>
  <c r="G25" i="6"/>
  <c r="H25" i="6"/>
  <c r="I25" i="6"/>
  <c r="J25" i="6"/>
  <c r="K25" i="6"/>
  <c r="L25" i="6"/>
  <c r="M25" i="6"/>
  <c r="N25" i="6"/>
  <c r="D26" i="6"/>
  <c r="E26" i="6"/>
  <c r="F26" i="6"/>
  <c r="G26" i="6"/>
  <c r="H26" i="6"/>
  <c r="I26" i="6"/>
  <c r="J26" i="6"/>
  <c r="K26" i="6"/>
  <c r="L26" i="6"/>
  <c r="M26" i="6"/>
  <c r="N26" i="6"/>
  <c r="D27" i="6"/>
  <c r="E27" i="6"/>
  <c r="F27" i="6"/>
  <c r="G27" i="6"/>
  <c r="H27" i="6"/>
  <c r="I27" i="6"/>
  <c r="J27" i="6"/>
  <c r="K27" i="6"/>
  <c r="L27" i="6"/>
  <c r="M27" i="6"/>
  <c r="N27" i="6"/>
  <c r="D29" i="6"/>
  <c r="E29" i="6"/>
  <c r="F29" i="6"/>
  <c r="G29" i="6"/>
  <c r="H29" i="6"/>
  <c r="I29" i="6"/>
  <c r="J29" i="6"/>
  <c r="K29" i="6"/>
  <c r="L29" i="6"/>
  <c r="M29" i="6"/>
  <c r="N29" i="6"/>
  <c r="D30" i="6"/>
  <c r="E30" i="6"/>
  <c r="F30" i="6"/>
  <c r="G30" i="6"/>
  <c r="H30" i="6"/>
  <c r="I30" i="6"/>
  <c r="J30" i="6"/>
  <c r="K30" i="6"/>
  <c r="L30" i="6"/>
  <c r="M30" i="6"/>
  <c r="N30" i="6"/>
  <c r="D31" i="6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9" i="6"/>
  <c r="E39" i="6"/>
  <c r="F39" i="6"/>
  <c r="G39" i="6"/>
  <c r="H39" i="6"/>
  <c r="I39" i="6"/>
  <c r="J39" i="6"/>
  <c r="K39" i="6"/>
  <c r="L39" i="6"/>
  <c r="M39" i="6"/>
  <c r="N39" i="6"/>
  <c r="D40" i="6"/>
  <c r="E40" i="6"/>
  <c r="F40" i="6"/>
  <c r="G40" i="6"/>
  <c r="H40" i="6"/>
  <c r="I40" i="6"/>
  <c r="J40" i="6"/>
  <c r="K40" i="6"/>
  <c r="L40" i="6"/>
  <c r="M40" i="6"/>
  <c r="N4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D59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N70" i="6"/>
  <c r="D71" i="6"/>
  <c r="E71" i="6"/>
  <c r="F71" i="6"/>
  <c r="G71" i="6"/>
  <c r="H71" i="6"/>
  <c r="I71" i="6"/>
  <c r="J71" i="6"/>
  <c r="K71" i="6"/>
  <c r="L71" i="6"/>
  <c r="M71" i="6"/>
  <c r="N71" i="6"/>
  <c r="H72" i="6"/>
  <c r="I72" i="6"/>
  <c r="J72" i="6"/>
  <c r="K72" i="6"/>
  <c r="L72" i="6"/>
  <c r="M72" i="6"/>
  <c r="N72" i="6"/>
  <c r="D73" i="6"/>
  <c r="E73" i="6"/>
  <c r="F73" i="6"/>
  <c r="G73" i="6"/>
  <c r="H73" i="6"/>
  <c r="I73" i="6"/>
  <c r="J73" i="6"/>
  <c r="K73" i="6"/>
  <c r="L73" i="6"/>
  <c r="M73" i="6"/>
  <c r="N73" i="6"/>
  <c r="D74" i="6"/>
  <c r="E74" i="6"/>
  <c r="F74" i="6"/>
  <c r="G74" i="6"/>
  <c r="H74" i="6"/>
  <c r="I74" i="6"/>
  <c r="J74" i="6"/>
  <c r="K74" i="6"/>
  <c r="L74" i="6"/>
  <c r="M74" i="6"/>
  <c r="N74" i="6"/>
  <c r="D75" i="6"/>
  <c r="E75" i="6"/>
  <c r="F75" i="6"/>
  <c r="G75" i="6"/>
  <c r="H75" i="6"/>
  <c r="I75" i="6"/>
  <c r="J75" i="6"/>
  <c r="K75" i="6"/>
  <c r="L75" i="6"/>
  <c r="M75" i="6"/>
  <c r="N75" i="6"/>
  <c r="D78" i="6"/>
  <c r="E78" i="6"/>
  <c r="F78" i="6"/>
  <c r="G78" i="6"/>
  <c r="H78" i="6"/>
  <c r="I78" i="6"/>
  <c r="J78" i="6"/>
  <c r="K78" i="6"/>
  <c r="L78" i="6"/>
  <c r="M78" i="6"/>
  <c r="N78" i="6"/>
  <c r="D79" i="6"/>
  <c r="E79" i="6"/>
  <c r="F79" i="6"/>
  <c r="G79" i="6"/>
  <c r="H79" i="6"/>
  <c r="I79" i="6"/>
  <c r="J79" i="6"/>
  <c r="K79" i="6"/>
  <c r="L79" i="6"/>
  <c r="M79" i="6"/>
  <c r="N79" i="6"/>
  <c r="H80" i="6"/>
  <c r="I80" i="6"/>
  <c r="J80" i="6"/>
  <c r="K80" i="6"/>
  <c r="L80" i="6"/>
  <c r="M80" i="6"/>
  <c r="N80" i="6"/>
  <c r="D81" i="6"/>
  <c r="E81" i="6"/>
  <c r="F81" i="6"/>
  <c r="G81" i="6"/>
  <c r="H81" i="6"/>
  <c r="I81" i="6"/>
  <c r="J81" i="6"/>
  <c r="K81" i="6"/>
  <c r="L81" i="6"/>
  <c r="M81" i="6"/>
  <c r="N81" i="6"/>
  <c r="D82" i="6"/>
  <c r="E82" i="6"/>
  <c r="F82" i="6"/>
  <c r="G82" i="6"/>
  <c r="H82" i="6"/>
  <c r="I82" i="6"/>
  <c r="J82" i="6"/>
  <c r="K82" i="6"/>
  <c r="L82" i="6"/>
  <c r="M82" i="6"/>
  <c r="N82" i="6"/>
  <c r="H83" i="6"/>
  <c r="I83" i="6"/>
  <c r="J83" i="6"/>
  <c r="K83" i="6"/>
  <c r="L83" i="6"/>
  <c r="M83" i="6"/>
  <c r="N83" i="6"/>
  <c r="E84" i="6"/>
  <c r="F84" i="6"/>
  <c r="G84" i="6"/>
  <c r="N55" i="5"/>
  <c r="N56" i="5"/>
  <c r="N57" i="5"/>
  <c r="N58" i="5"/>
  <c r="N59" i="5"/>
  <c r="N60" i="5"/>
  <c r="N61" i="5"/>
  <c r="N29" i="5"/>
  <c r="N30" i="5"/>
  <c r="N31" i="5"/>
  <c r="N32" i="5"/>
  <c r="N33" i="5"/>
  <c r="N34" i="5"/>
  <c r="N35" i="5"/>
  <c r="N36" i="5"/>
  <c r="N19" i="5"/>
  <c r="N20" i="5"/>
  <c r="N22" i="5"/>
  <c r="N23" i="5"/>
  <c r="N24" i="5"/>
  <c r="N25" i="5"/>
  <c r="N26" i="5"/>
  <c r="N13" i="5"/>
  <c r="N14" i="5"/>
  <c r="N15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7" i="6"/>
  <c r="O16" i="6"/>
  <c r="O15" i="6"/>
  <c r="O14" i="6"/>
  <c r="O13" i="6"/>
  <c r="N54" i="5"/>
  <c r="N38" i="5"/>
  <c r="N28" i="5"/>
  <c r="N18" i="5"/>
  <c r="N12" i="5"/>
  <c r="N11" i="5" l="1"/>
  <c r="O54" i="6"/>
  <c r="O38" i="6"/>
  <c r="O28" i="6"/>
  <c r="O18" i="6"/>
  <c r="O12" i="6"/>
  <c r="N76" i="6" l="1"/>
  <c r="N77" i="6"/>
  <c r="O76" i="6"/>
  <c r="O85" i="6" s="1"/>
  <c r="O77" i="6"/>
  <c r="N39" i="5"/>
  <c r="N40" i="5"/>
  <c r="N41" i="5"/>
  <c r="N42" i="5"/>
  <c r="N43" i="5"/>
  <c r="N44" i="5"/>
  <c r="N47" i="5"/>
  <c r="N48" i="5"/>
  <c r="N49" i="5"/>
  <c r="N50" i="5"/>
  <c r="N51" i="5"/>
  <c r="N37" i="5" l="1"/>
  <c r="N54" i="6"/>
  <c r="N38" i="6"/>
  <c r="N28" i="6"/>
  <c r="N18" i="6"/>
  <c r="N12" i="6"/>
  <c r="P59" i="6"/>
  <c r="M54" i="6"/>
  <c r="M38" i="6"/>
  <c r="M28" i="6"/>
  <c r="M18" i="6"/>
  <c r="M12" i="6"/>
  <c r="M84" i="6"/>
  <c r="L38" i="6"/>
  <c r="L84" i="6"/>
  <c r="L28" i="6"/>
  <c r="L18" i="6"/>
  <c r="L12" i="6"/>
  <c r="L54" i="6"/>
  <c r="K84" i="6"/>
  <c r="J84" i="6"/>
  <c r="K54" i="6"/>
  <c r="K38" i="6"/>
  <c r="K28" i="6"/>
  <c r="K18" i="6"/>
  <c r="K12" i="6"/>
  <c r="N62" i="5"/>
  <c r="J54" i="6"/>
  <c r="I38" i="6"/>
  <c r="J38" i="6"/>
  <c r="J28" i="6"/>
  <c r="J18" i="6"/>
  <c r="J12" i="6"/>
  <c r="N85" i="6" l="1"/>
  <c r="J76" i="6"/>
  <c r="J85" i="6" s="1"/>
  <c r="J77" i="6"/>
  <c r="L76" i="6"/>
  <c r="L85" i="6" s="1"/>
  <c r="L77" i="6"/>
  <c r="M76" i="6"/>
  <c r="M85" i="6" s="1"/>
  <c r="M77" i="6"/>
  <c r="K76" i="6"/>
  <c r="K85" i="6" s="1"/>
  <c r="K77" i="6"/>
  <c r="N53" i="5"/>
  <c r="I77" i="6" l="1"/>
  <c r="I84" i="6"/>
  <c r="I76" i="6" l="1"/>
  <c r="I54" i="6"/>
  <c r="I28" i="6"/>
  <c r="I18" i="6"/>
  <c r="I12" i="6"/>
  <c r="I85" i="6" l="1"/>
  <c r="N27" i="5"/>
  <c r="N17" i="5"/>
  <c r="H77" i="6"/>
  <c r="H84" i="6"/>
  <c r="P13" i="6"/>
  <c r="H54" i="6"/>
  <c r="E38" i="6"/>
  <c r="F38" i="6"/>
  <c r="G38" i="6"/>
  <c r="H38" i="6"/>
  <c r="H28" i="6"/>
  <c r="H18" i="6"/>
  <c r="H12" i="6"/>
  <c r="P16" i="6"/>
  <c r="G76" i="6" l="1"/>
  <c r="G77" i="6"/>
  <c r="H76" i="6"/>
  <c r="H85" i="6" s="1"/>
  <c r="G54" i="6"/>
  <c r="G47" i="6"/>
  <c r="E82" i="5"/>
  <c r="G72" i="6"/>
  <c r="G28" i="6"/>
  <c r="G18" i="6"/>
  <c r="G12" i="6"/>
  <c r="G64" i="6" l="1"/>
  <c r="G69" i="6"/>
  <c r="E79" i="5"/>
  <c r="G83" i="6"/>
  <c r="G85" i="6"/>
  <c r="N52" i="5"/>
  <c r="N64" i="5"/>
  <c r="N65" i="5"/>
  <c r="N66" i="5"/>
  <c r="N67" i="5"/>
  <c r="N69" i="5"/>
  <c r="N70" i="5"/>
  <c r="N72" i="5"/>
  <c r="N73" i="5"/>
  <c r="N74" i="5"/>
  <c r="N78" i="5"/>
  <c r="N80" i="5"/>
  <c r="N81" i="5"/>
  <c r="D82" i="5"/>
  <c r="F72" i="6"/>
  <c r="F54" i="6"/>
  <c r="F47" i="6"/>
  <c r="F28" i="6"/>
  <c r="G80" i="6" l="1"/>
  <c r="E84" i="5"/>
  <c r="F64" i="6"/>
  <c r="F69" i="6"/>
  <c r="F76" i="6"/>
  <c r="F77" i="6"/>
  <c r="D79" i="5"/>
  <c r="F83" i="6"/>
  <c r="F12" i="6"/>
  <c r="C18" i="6"/>
  <c r="F80" i="6" l="1"/>
  <c r="D84" i="5"/>
  <c r="E12" i="6"/>
  <c r="D84" i="6"/>
  <c r="P14" i="6" l="1"/>
  <c r="P84" i="6"/>
  <c r="B37" i="5"/>
  <c r="D38" i="6" s="1"/>
  <c r="B27" i="5"/>
  <c r="D28" i="6" s="1"/>
  <c r="E28" i="6"/>
  <c r="D12" i="6"/>
  <c r="D18" i="6"/>
  <c r="E18" i="6"/>
  <c r="B46" i="5"/>
  <c r="D47" i="6" s="1"/>
  <c r="E47" i="6"/>
  <c r="B53" i="5"/>
  <c r="D54" i="6" s="1"/>
  <c r="E54" i="6"/>
  <c r="B63" i="5"/>
  <c r="D64" i="6" s="1"/>
  <c r="B68" i="5"/>
  <c r="D69" i="6" s="1"/>
  <c r="B71" i="5"/>
  <c r="D72" i="6" s="1"/>
  <c r="E72" i="6"/>
  <c r="B76" i="5"/>
  <c r="D77" i="6" s="1"/>
  <c r="B82" i="5"/>
  <c r="D83" i="6" s="1"/>
  <c r="C82" i="5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C79" i="5" l="1"/>
  <c r="E83" i="6"/>
  <c r="E76" i="6"/>
  <c r="E85" i="6" s="1"/>
  <c r="E77" i="6"/>
  <c r="E64" i="6"/>
  <c r="E69" i="6"/>
  <c r="N46" i="5"/>
  <c r="N63" i="5"/>
  <c r="P64" i="6" s="1"/>
  <c r="N82" i="5"/>
  <c r="P83" i="6" s="1"/>
  <c r="P38" i="6"/>
  <c r="N71" i="5"/>
  <c r="P72" i="6" s="1"/>
  <c r="N68" i="5"/>
  <c r="P69" i="6" s="1"/>
  <c r="P54" i="6"/>
  <c r="P12" i="6"/>
  <c r="P70" i="6"/>
  <c r="B75" i="5"/>
  <c r="B79" i="5"/>
  <c r="D80" i="6" s="1"/>
  <c r="P35" i="6"/>
  <c r="P15" i="6"/>
  <c r="P28" i="6"/>
  <c r="E80" i="6" l="1"/>
  <c r="C84" i="5"/>
  <c r="P47" i="6"/>
  <c r="B84" i="5"/>
  <c r="D76" i="6"/>
  <c r="D85" i="6" s="1"/>
  <c r="N79" i="5"/>
  <c r="P80" i="6" s="1"/>
  <c r="C72" i="6"/>
  <c r="B72" i="6"/>
  <c r="C77" i="6"/>
  <c r="C76" i="6" s="1"/>
  <c r="B77" i="6"/>
  <c r="B76" i="6" s="1"/>
  <c r="C83" i="6"/>
  <c r="C80" i="6"/>
  <c r="B80" i="6"/>
  <c r="B83" i="6"/>
  <c r="C69" i="6"/>
  <c r="B69" i="6"/>
  <c r="C64" i="6"/>
  <c r="B64" i="6"/>
  <c r="C38" i="6"/>
  <c r="B54" i="6"/>
  <c r="B47" i="6"/>
  <c r="B38" i="6"/>
  <c r="B28" i="6"/>
  <c r="C28" i="6"/>
  <c r="B18" i="6"/>
  <c r="C12" i="6"/>
  <c r="B12" i="6"/>
  <c r="N84" i="5" l="1"/>
  <c r="C85" i="6"/>
  <c r="B85" i="6"/>
  <c r="F18" i="6" l="1"/>
  <c r="F85" i="6" s="1"/>
  <c r="P18" i="6"/>
  <c r="P85" i="6" s="1"/>
  <c r="P19" i="6"/>
</calcChain>
</file>

<file path=xl/sharedStrings.xml><?xml version="1.0" encoding="utf-8"?>
<sst xmlns="http://schemas.openxmlformats.org/spreadsheetml/2006/main" count="210" uniqueCount="100">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</sst>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/>
  </cellStyleXfs>
  <cellXfs count="65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7</xdr:row>
      <xdr:rowOff>6404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2</xdr:col>
      <xdr:colOff>1709057</xdr:colOff>
      <xdr:row>0</xdr:row>
      <xdr:rowOff>59875</xdr:rowOff>
    </xdr:from>
    <xdr:to>
      <xdr:col>4</xdr:col>
      <xdr:colOff>1277654</xdr:colOff>
      <xdr:row>7</xdr:row>
      <xdr:rowOff>176335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514" y="59875"/>
          <a:ext cx="3356826" cy="1596917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1197429</xdr:colOff>
      <xdr:row>89</xdr:row>
      <xdr:rowOff>119743</xdr:rowOff>
    </xdr:from>
    <xdr:to>
      <xdr:col>15</xdr:col>
      <xdr:colOff>185057</xdr:colOff>
      <xdr:row>95</xdr:row>
      <xdr:rowOff>183594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AAF19-4473-477D-A655-FEBD7D6B2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biLevel thresh="75000"/>
        </a:blip>
        <a:stretch>
          <a:fillRect/>
        </a:stretch>
      </xdr:blipFill>
      <xdr:spPr>
        <a:xfrm>
          <a:off x="1197429" y="17667514"/>
          <a:ext cx="11800114" cy="1239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0</xdr:colOff>
      <xdr:row>0</xdr:row>
      <xdr:rowOff>170992</xdr:rowOff>
    </xdr:from>
    <xdr:to>
      <xdr:col>0</xdr:col>
      <xdr:colOff>1733192</xdr:colOff>
      <xdr:row>5</xdr:row>
      <xdr:rowOff>132987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"/>
          <a:ext cx="1733192" cy="105568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1</xdr:col>
      <xdr:colOff>869578</xdr:colOff>
      <xdr:row>0</xdr:row>
      <xdr:rowOff>125507</xdr:rowOff>
    </xdr:from>
    <xdr:to>
      <xdr:col>13</xdr:col>
      <xdr:colOff>618566</xdr:colOff>
      <xdr:row>7</xdr:row>
      <xdr:rowOff>18938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919" y="125507"/>
          <a:ext cx="2886635" cy="1408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1147481</xdr:colOff>
      <xdr:row>88</xdr:row>
      <xdr:rowOff>35859</xdr:rowOff>
    </xdr:from>
    <xdr:to>
      <xdr:col>13</xdr:col>
      <xdr:colOff>545039</xdr:colOff>
      <xdr:row>93</xdr:row>
      <xdr:rowOff>80682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DA45F2-F37B-4A57-9C47-114A3B4E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biLevel thresh="75000"/>
        </a:blip>
        <a:stretch>
          <a:fillRect/>
        </a:stretch>
      </xdr:blipFill>
      <xdr:spPr>
        <a:xfrm>
          <a:off x="1147481" y="17526000"/>
          <a:ext cx="9814546" cy="103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9"/>
  <sheetViews>
    <sheetView showGridLines="0" tabSelected="1" view="pageBreakPreview" topLeftCell="A31" zoomScale="85" zoomScaleNormal="85" zoomScaleSheetLayoutView="85" workbookViewId="0">
      <selection activeCell="C67" sqref="C67"/>
    </sheetView>
  </sheetViews>
  <sheetFormatPr baseColWidth="10" defaultColWidth="22.5703125" defaultRowHeight="15.75" x14ac:dyDescent="0.25"/>
  <cols>
    <col min="1" max="1" width="77.42578125" style="27" customWidth="1"/>
    <col min="2" max="2" width="33" style="27" customWidth="1"/>
    <col min="3" max="3" width="34.7109375" style="27" customWidth="1"/>
    <col min="4" max="4" width="20.7109375" style="27" customWidth="1"/>
    <col min="5" max="5" width="21.140625" style="27" customWidth="1"/>
    <col min="6" max="6" width="18.7109375" style="27" hidden="1" customWidth="1"/>
    <col min="7" max="7" width="18.28515625" style="27" hidden="1" customWidth="1"/>
    <col min="8" max="8" width="18.7109375" style="27" hidden="1" customWidth="1"/>
    <col min="9" max="15" width="21.28515625" style="27" hidden="1" customWidth="1"/>
    <col min="16" max="16" width="21.140625" style="27" bestFit="1" customWidth="1"/>
    <col min="17" max="16384" width="22.5703125" style="27"/>
  </cols>
  <sheetData>
    <row r="3" spans="1:16" ht="18.75" x14ac:dyDescent="0.25">
      <c r="A3" s="52" t="s">
        <v>79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8.75" x14ac:dyDescent="0.25">
      <c r="A4" s="54" t="s">
        <v>78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8.75" x14ac:dyDescent="0.25">
      <c r="A5" s="56" t="s">
        <v>98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18.75" x14ac:dyDescent="0.25">
      <c r="A6" s="54" t="s">
        <v>84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8.75" x14ac:dyDescent="0.25">
      <c r="A7" s="54" t="s">
        <v>75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16" x14ac:dyDescent="0.25">
      <c r="A9" s="46" t="s">
        <v>65</v>
      </c>
      <c r="B9" s="47" t="s">
        <v>77</v>
      </c>
      <c r="C9" s="47" t="s">
        <v>76</v>
      </c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6" x14ac:dyDescent="0.25">
      <c r="A10" s="46"/>
      <c r="B10" s="48"/>
      <c r="C10" s="48"/>
      <c r="D10" s="38" t="s">
        <v>81</v>
      </c>
      <c r="E10" s="38" t="s">
        <v>82</v>
      </c>
      <c r="F10" s="38" t="s">
        <v>87</v>
      </c>
      <c r="G10" s="38" t="s">
        <v>88</v>
      </c>
      <c r="H10" s="38" t="s">
        <v>89</v>
      </c>
      <c r="I10" s="38" t="s">
        <v>90</v>
      </c>
      <c r="J10" s="38" t="s">
        <v>92</v>
      </c>
      <c r="K10" s="38" t="s">
        <v>93</v>
      </c>
      <c r="L10" s="38" t="s">
        <v>94</v>
      </c>
      <c r="M10" s="38" t="s">
        <v>95</v>
      </c>
      <c r="N10" s="38" t="s">
        <v>96</v>
      </c>
      <c r="O10" s="38" t="s">
        <v>97</v>
      </c>
      <c r="P10" s="38" t="s">
        <v>83</v>
      </c>
    </row>
    <row r="11" spans="1:16" x14ac:dyDescent="0.2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25">
      <c r="A12" s="29" t="s">
        <v>1</v>
      </c>
      <c r="B12" s="4">
        <f>SUM(B13:B17)</f>
        <v>889889024</v>
      </c>
      <c r="C12" s="4">
        <f t="shared" ref="C12" si="0">SUM(C13:C17)</f>
        <v>919156793.1500001</v>
      </c>
      <c r="D12" s="15">
        <f>+'Ejecucion '!B11</f>
        <v>54108996.079999998</v>
      </c>
      <c r="E12" s="15">
        <f>+'Ejecucion '!C11</f>
        <v>54583896.740000002</v>
      </c>
      <c r="F12" s="15">
        <f>+'Ejecucion '!D11</f>
        <v>0</v>
      </c>
      <c r="G12" s="15">
        <f>+'Ejecucion '!E11</f>
        <v>0</v>
      </c>
      <c r="H12" s="15">
        <f>+'Ejecucion '!F11</f>
        <v>0</v>
      </c>
      <c r="I12" s="15">
        <f>+'Ejecucion '!G11</f>
        <v>0</v>
      </c>
      <c r="J12" s="15">
        <f>+'Ejecucion '!H11</f>
        <v>0</v>
      </c>
      <c r="K12" s="15">
        <f>+'Ejecucion '!I11</f>
        <v>0</v>
      </c>
      <c r="L12" s="15">
        <f>+'Ejecucion '!J11</f>
        <v>0</v>
      </c>
      <c r="M12" s="15">
        <f>+'Ejecucion '!K11</f>
        <v>0</v>
      </c>
      <c r="N12" s="15">
        <f>+'Ejecucion '!L11</f>
        <v>0</v>
      </c>
      <c r="O12" s="15">
        <f>+'Ejecucion '!M11</f>
        <v>0</v>
      </c>
      <c r="P12" s="4">
        <f>'Ejecucion '!N11</f>
        <v>108692892.81999999</v>
      </c>
    </row>
    <row r="13" spans="1:16" x14ac:dyDescent="0.25">
      <c r="A13" s="30" t="s">
        <v>2</v>
      </c>
      <c r="B13" s="7">
        <v>609389024</v>
      </c>
      <c r="C13" s="7">
        <v>624956793.1500001</v>
      </c>
      <c r="D13" s="31">
        <f>+'Ejecucion '!B12</f>
        <v>42261260.359999999</v>
      </c>
      <c r="E13" s="31">
        <f>+'Ejecucion '!C12</f>
        <v>42477843.700000003</v>
      </c>
      <c r="F13" s="31">
        <f>+'Ejecucion '!D12</f>
        <v>0</v>
      </c>
      <c r="G13" s="31">
        <f>+'Ejecucion '!E12</f>
        <v>0</v>
      </c>
      <c r="H13" s="31">
        <f>+'Ejecucion '!F12</f>
        <v>0</v>
      </c>
      <c r="I13" s="31">
        <f>+'Ejecucion '!G12</f>
        <v>0</v>
      </c>
      <c r="J13" s="31">
        <f>+'Ejecucion '!H12</f>
        <v>0</v>
      </c>
      <c r="K13" s="31">
        <f>+'Ejecucion '!I12</f>
        <v>0</v>
      </c>
      <c r="L13" s="31">
        <f>+'Ejecucion '!J12</f>
        <v>0</v>
      </c>
      <c r="M13" s="31">
        <f>+'Ejecucion '!K12</f>
        <v>0</v>
      </c>
      <c r="N13" s="31">
        <f>+'Ejecucion '!L12</f>
        <v>0</v>
      </c>
      <c r="O13" s="31">
        <f>+'Ejecucion '!M12</f>
        <v>0</v>
      </c>
      <c r="P13" s="9">
        <f>'Ejecucion '!N12</f>
        <v>84739104.060000002</v>
      </c>
    </row>
    <row r="14" spans="1:16" x14ac:dyDescent="0.25">
      <c r="A14" s="30" t="s">
        <v>3</v>
      </c>
      <c r="B14" s="7">
        <v>195600000</v>
      </c>
      <c r="C14" s="7">
        <v>209300000</v>
      </c>
      <c r="D14" s="31">
        <f>+'Ejecucion '!B13</f>
        <v>5386900</v>
      </c>
      <c r="E14" s="31">
        <f>+'Ejecucion '!C13</f>
        <v>5607693.0999999996</v>
      </c>
      <c r="F14" s="31">
        <f>+'Ejecucion '!D13</f>
        <v>0</v>
      </c>
      <c r="G14" s="31">
        <f>+'Ejecucion '!E13</f>
        <v>0</v>
      </c>
      <c r="H14" s="31">
        <f>+'Ejecucion '!F13</f>
        <v>0</v>
      </c>
      <c r="I14" s="31">
        <f>+'Ejecucion '!G13</f>
        <v>0</v>
      </c>
      <c r="J14" s="31">
        <f>+'Ejecucion '!H13</f>
        <v>0</v>
      </c>
      <c r="K14" s="31">
        <f>+'Ejecucion '!I13</f>
        <v>0</v>
      </c>
      <c r="L14" s="31">
        <f>+'Ejecucion '!J13</f>
        <v>0</v>
      </c>
      <c r="M14" s="31">
        <f>+'Ejecucion '!K13</f>
        <v>0</v>
      </c>
      <c r="N14" s="31">
        <f>+'Ejecucion '!L13</f>
        <v>0</v>
      </c>
      <c r="O14" s="31">
        <f>+'Ejecucion '!M13</f>
        <v>0</v>
      </c>
      <c r="P14" s="9">
        <f>'Ejecucion '!N13</f>
        <v>10994593.1</v>
      </c>
    </row>
    <row r="15" spans="1:16" x14ac:dyDescent="0.25">
      <c r="A15" s="30" t="s">
        <v>4</v>
      </c>
      <c r="B15" s="9">
        <v>0</v>
      </c>
      <c r="C15" s="7" t="s">
        <v>99</v>
      </c>
      <c r="D15" s="15">
        <f>+'Ejecucion '!B14</f>
        <v>0</v>
      </c>
      <c r="E15" s="15">
        <f>+'Ejecucion '!C14</f>
        <v>0</v>
      </c>
      <c r="F15" s="15">
        <f>+'Ejecucion '!D14</f>
        <v>0</v>
      </c>
      <c r="G15" s="15">
        <f>+'Ejecucion '!E14</f>
        <v>0</v>
      </c>
      <c r="H15" s="15">
        <f>+'Ejecucion '!F14</f>
        <v>0</v>
      </c>
      <c r="I15" s="15">
        <f>+'Ejecucion '!G14</f>
        <v>0</v>
      </c>
      <c r="J15" s="15">
        <f>+'Ejecucion '!H14</f>
        <v>0</v>
      </c>
      <c r="K15" s="15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15">
        <f>+'Ejecucion '!M14</f>
        <v>0</v>
      </c>
      <c r="P15" s="9">
        <f>'Ejecucion '!N14</f>
        <v>0</v>
      </c>
    </row>
    <row r="16" spans="1:16" x14ac:dyDescent="0.25">
      <c r="A16" s="30" t="s">
        <v>5</v>
      </c>
      <c r="B16" s="9">
        <v>0</v>
      </c>
      <c r="C16" s="7" t="s">
        <v>99</v>
      </c>
      <c r="D16" s="15">
        <f>+'Ejecucion '!B15</f>
        <v>0</v>
      </c>
      <c r="E16" s="15">
        <f>+'Ejecucion '!C15</f>
        <v>0</v>
      </c>
      <c r="F16" s="15">
        <f>+'Ejecucion '!D15</f>
        <v>0</v>
      </c>
      <c r="G16" s="15">
        <f>+'Ejecucion '!E15</f>
        <v>0</v>
      </c>
      <c r="H16" s="15">
        <f>+'Ejecucion '!F15</f>
        <v>0</v>
      </c>
      <c r="I16" s="15">
        <f>+'Ejecucion '!G15</f>
        <v>0</v>
      </c>
      <c r="J16" s="15">
        <f>+'Ejecucion '!H15</f>
        <v>0</v>
      </c>
      <c r="K16" s="15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15">
        <f>+'Ejecucion '!M15</f>
        <v>0</v>
      </c>
      <c r="P16" s="9">
        <f>'Ejecucion '!N15</f>
        <v>0</v>
      </c>
    </row>
    <row r="17" spans="1:16" x14ac:dyDescent="0.25">
      <c r="A17" s="30" t="s">
        <v>6</v>
      </c>
      <c r="B17" s="7">
        <v>84900000</v>
      </c>
      <c r="C17" s="7">
        <v>84900000</v>
      </c>
      <c r="D17" s="31">
        <f>+'Ejecucion '!B16</f>
        <v>6460835.7199999997</v>
      </c>
      <c r="E17" s="31">
        <f>+'Ejecucion '!C16</f>
        <v>6498359.9399999995</v>
      </c>
      <c r="F17" s="31">
        <f>+'Ejecucion '!D16</f>
        <v>0</v>
      </c>
      <c r="G17" s="31">
        <f>+'Ejecucion '!E16</f>
        <v>0</v>
      </c>
      <c r="H17" s="31">
        <f>+'Ejecucion '!F16</f>
        <v>0</v>
      </c>
      <c r="I17" s="31">
        <f>+'Ejecucion '!G16</f>
        <v>0</v>
      </c>
      <c r="J17" s="31">
        <f>+'Ejecucion '!H16</f>
        <v>0</v>
      </c>
      <c r="K17" s="31">
        <f>+'Ejecucion '!I16</f>
        <v>0</v>
      </c>
      <c r="L17" s="31">
        <f>+'Ejecucion '!J16</f>
        <v>0</v>
      </c>
      <c r="M17" s="31">
        <f>+'Ejecucion '!K16</f>
        <v>0</v>
      </c>
      <c r="N17" s="31">
        <f>+'Ejecucion '!L16</f>
        <v>0</v>
      </c>
      <c r="O17" s="31">
        <f>+'Ejecucion '!M16</f>
        <v>0</v>
      </c>
      <c r="P17" s="9">
        <f>'Ejecucion '!N16</f>
        <v>12959195.66</v>
      </c>
    </row>
    <row r="18" spans="1:16" x14ac:dyDescent="0.25">
      <c r="A18" s="29" t="s">
        <v>7</v>
      </c>
      <c r="B18" s="15">
        <f>SUM(B19:B27)</f>
        <v>184080787</v>
      </c>
      <c r="C18" s="15">
        <f>+C19+C20+C21+C22+C23+C24+C25+C26+C27</f>
        <v>232580903</v>
      </c>
      <c r="D18" s="15">
        <f>+'Ejecucion '!B17</f>
        <v>19339934.27</v>
      </c>
      <c r="E18" s="15">
        <f>+'Ejecucion '!C17</f>
        <v>11323763.99</v>
      </c>
      <c r="F18" s="15">
        <f>+'Ejecucion '!D17</f>
        <v>0</v>
      </c>
      <c r="G18" s="15">
        <f>+'Ejecucion '!E17</f>
        <v>0</v>
      </c>
      <c r="H18" s="15">
        <f>+'Ejecucion '!F17</f>
        <v>0</v>
      </c>
      <c r="I18" s="15">
        <f>+'Ejecucion '!G17</f>
        <v>0</v>
      </c>
      <c r="J18" s="15">
        <f>+'Ejecucion '!H17</f>
        <v>0</v>
      </c>
      <c r="K18" s="15">
        <f>+'Ejecucion '!I17</f>
        <v>0</v>
      </c>
      <c r="L18" s="15">
        <f>+'Ejecucion '!J17</f>
        <v>0</v>
      </c>
      <c r="M18" s="15">
        <f>+'Ejecucion '!K17</f>
        <v>0</v>
      </c>
      <c r="N18" s="15">
        <f>+'Ejecucion '!L17</f>
        <v>0</v>
      </c>
      <c r="O18" s="15">
        <f>+'Ejecucion '!M17</f>
        <v>0</v>
      </c>
      <c r="P18" s="4">
        <f>'Ejecucion '!N17</f>
        <v>30663698.259999998</v>
      </c>
    </row>
    <row r="19" spans="1:16" x14ac:dyDescent="0.25">
      <c r="A19" s="30" t="s">
        <v>8</v>
      </c>
      <c r="B19" s="7">
        <v>22520000</v>
      </c>
      <c r="C19" s="7">
        <v>23520000</v>
      </c>
      <c r="D19" s="31">
        <f>+'Ejecucion '!B18</f>
        <v>1403054.1099999999</v>
      </c>
      <c r="E19" s="31">
        <f>+'Ejecucion '!C18</f>
        <v>1609774.3699999999</v>
      </c>
      <c r="F19" s="31">
        <f>+'Ejecucion '!D18</f>
        <v>0</v>
      </c>
      <c r="G19" s="31">
        <f>+'Ejecucion '!E18</f>
        <v>0</v>
      </c>
      <c r="H19" s="31">
        <f>+'Ejecucion '!F18</f>
        <v>0</v>
      </c>
      <c r="I19" s="31">
        <f>+'Ejecucion '!G18</f>
        <v>0</v>
      </c>
      <c r="J19" s="31">
        <f>+'Ejecucion '!H18</f>
        <v>0</v>
      </c>
      <c r="K19" s="31">
        <f>+'Ejecucion '!I18</f>
        <v>0</v>
      </c>
      <c r="L19" s="31">
        <f>+'Ejecucion '!J18</f>
        <v>0</v>
      </c>
      <c r="M19" s="31">
        <f>+'Ejecucion '!K18</f>
        <v>0</v>
      </c>
      <c r="N19" s="31">
        <f>+'Ejecucion '!L18</f>
        <v>0</v>
      </c>
      <c r="O19" s="31">
        <f>+'Ejecucion '!M18</f>
        <v>0</v>
      </c>
      <c r="P19" s="9">
        <f>'Ejecucion '!N18</f>
        <v>3012828.4799999995</v>
      </c>
    </row>
    <row r="20" spans="1:16" x14ac:dyDescent="0.25">
      <c r="A20" s="30" t="s">
        <v>9</v>
      </c>
      <c r="B20" s="7">
        <v>21200787</v>
      </c>
      <c r="C20" s="7">
        <v>28477377.640000001</v>
      </c>
      <c r="D20" s="31">
        <f>+'Ejecucion '!B19</f>
        <v>3873704</v>
      </c>
      <c r="E20" s="31">
        <f>+'Ejecucion '!C19</f>
        <v>177000</v>
      </c>
      <c r="F20" s="31">
        <f>+'Ejecucion '!D19</f>
        <v>0</v>
      </c>
      <c r="G20" s="31">
        <f>+'Ejecucion '!E19</f>
        <v>0</v>
      </c>
      <c r="H20" s="31">
        <f>+'Ejecucion '!F19</f>
        <v>0</v>
      </c>
      <c r="I20" s="31">
        <f>+'Ejecucion '!G19</f>
        <v>0</v>
      </c>
      <c r="J20" s="31">
        <f>+'Ejecucion '!H19</f>
        <v>0</v>
      </c>
      <c r="K20" s="31">
        <f>+'Ejecucion '!I19</f>
        <v>0</v>
      </c>
      <c r="L20" s="31">
        <f>+'Ejecucion '!J19</f>
        <v>0</v>
      </c>
      <c r="M20" s="31">
        <f>+'Ejecucion '!K19</f>
        <v>0</v>
      </c>
      <c r="N20" s="31">
        <f>+'Ejecucion '!L19</f>
        <v>0</v>
      </c>
      <c r="O20" s="31">
        <f>+'Ejecucion '!M19</f>
        <v>0</v>
      </c>
      <c r="P20" s="9">
        <f>'Ejecucion '!N19</f>
        <v>4050704</v>
      </c>
    </row>
    <row r="21" spans="1:16" x14ac:dyDescent="0.25">
      <c r="A21" s="30" t="s">
        <v>10</v>
      </c>
      <c r="B21" s="7">
        <v>26300000</v>
      </c>
      <c r="C21" s="7">
        <v>28146324.25</v>
      </c>
      <c r="D21" s="31">
        <f>+'Ejecucion '!B20</f>
        <v>2908817.4000000004</v>
      </c>
      <c r="E21" s="31">
        <f>+'Ejecucion '!C20</f>
        <v>2487615.63</v>
      </c>
      <c r="F21" s="31">
        <f>+'Ejecucion '!D20</f>
        <v>0</v>
      </c>
      <c r="G21" s="31">
        <f>+'Ejecucion '!E20</f>
        <v>0</v>
      </c>
      <c r="H21" s="31">
        <f>+'Ejecucion '!F20</f>
        <v>0</v>
      </c>
      <c r="I21" s="31">
        <f>+'Ejecucion '!G20</f>
        <v>0</v>
      </c>
      <c r="J21" s="31">
        <f>+'Ejecucion '!H20</f>
        <v>0</v>
      </c>
      <c r="K21" s="31">
        <f>+'Ejecucion '!I20</f>
        <v>0</v>
      </c>
      <c r="L21" s="31">
        <f>+'Ejecucion '!J20</f>
        <v>0</v>
      </c>
      <c r="M21" s="31">
        <f>+'Ejecucion '!K20</f>
        <v>0</v>
      </c>
      <c r="N21" s="31">
        <f>+'Ejecucion '!L20</f>
        <v>0</v>
      </c>
      <c r="O21" s="31">
        <f>+'Ejecucion '!M20</f>
        <v>0</v>
      </c>
      <c r="P21" s="9">
        <f>'Ejecucion '!N20</f>
        <v>5396433.0300000003</v>
      </c>
    </row>
    <row r="22" spans="1:16" x14ac:dyDescent="0.25">
      <c r="A22" s="30" t="s">
        <v>11</v>
      </c>
      <c r="B22" s="7">
        <v>64900000</v>
      </c>
      <c r="C22" s="7">
        <v>40014259</v>
      </c>
      <c r="D22" s="31">
        <f>+'Ejecucion '!B21</f>
        <v>355200</v>
      </c>
      <c r="E22" s="31">
        <f>+'Ejecucion '!C21</f>
        <v>108000</v>
      </c>
      <c r="F22" s="31">
        <f>+'Ejecucion '!D21</f>
        <v>0</v>
      </c>
      <c r="G22" s="31">
        <f>+'Ejecucion '!E21</f>
        <v>0</v>
      </c>
      <c r="H22" s="31">
        <f>+'Ejecucion '!F21</f>
        <v>0</v>
      </c>
      <c r="I22" s="31">
        <f>+'Ejecucion '!G21</f>
        <v>0</v>
      </c>
      <c r="J22" s="31">
        <f>+'Ejecucion '!H21</f>
        <v>0</v>
      </c>
      <c r="K22" s="31">
        <f>+'Ejecucion '!I21</f>
        <v>0</v>
      </c>
      <c r="L22" s="31">
        <f>+'Ejecucion '!J21</f>
        <v>0</v>
      </c>
      <c r="M22" s="31">
        <f>+'Ejecucion '!K21</f>
        <v>0</v>
      </c>
      <c r="N22" s="31">
        <f>+'Ejecucion '!L21</f>
        <v>0</v>
      </c>
      <c r="O22" s="31">
        <f>+'Ejecucion '!M21</f>
        <v>0</v>
      </c>
      <c r="P22" s="9">
        <f>'Ejecucion '!N21</f>
        <v>463200</v>
      </c>
    </row>
    <row r="23" spans="1:16" x14ac:dyDescent="0.25">
      <c r="A23" s="30" t="s">
        <v>12</v>
      </c>
      <c r="B23" s="7">
        <v>9900000</v>
      </c>
      <c r="C23" s="7">
        <v>44688212.020000003</v>
      </c>
      <c r="D23" s="31">
        <f>+'Ejecucion '!B22</f>
        <v>2819332.44</v>
      </c>
      <c r="E23" s="31">
        <f>+'Ejecucion '!C22</f>
        <v>3638633.56</v>
      </c>
      <c r="F23" s="31">
        <f>+'Ejecucion '!D22</f>
        <v>0</v>
      </c>
      <c r="G23" s="31">
        <f>+'Ejecucion '!E22</f>
        <v>0</v>
      </c>
      <c r="H23" s="31">
        <f>+'Ejecucion '!F22</f>
        <v>0</v>
      </c>
      <c r="I23" s="31">
        <f>+'Ejecucion '!G22</f>
        <v>0</v>
      </c>
      <c r="J23" s="31">
        <f>+'Ejecucion '!H22</f>
        <v>0</v>
      </c>
      <c r="K23" s="31">
        <f>+'Ejecucion '!I22</f>
        <v>0</v>
      </c>
      <c r="L23" s="31">
        <f>+'Ejecucion '!J22</f>
        <v>0</v>
      </c>
      <c r="M23" s="31">
        <f>+'Ejecucion '!K22</f>
        <v>0</v>
      </c>
      <c r="N23" s="31">
        <f>+'Ejecucion '!L22</f>
        <v>0</v>
      </c>
      <c r="O23" s="31">
        <f>+'Ejecucion '!M22</f>
        <v>0</v>
      </c>
      <c r="P23" s="9">
        <f>'Ejecucion '!N22</f>
        <v>6457966</v>
      </c>
    </row>
    <row r="24" spans="1:16" x14ac:dyDescent="0.25">
      <c r="A24" s="30" t="s">
        <v>13</v>
      </c>
      <c r="B24" s="7">
        <v>12000000</v>
      </c>
      <c r="C24" s="7">
        <v>12137316.26</v>
      </c>
      <c r="D24" s="31">
        <f>+'Ejecucion '!B23</f>
        <v>1899456.4100000001</v>
      </c>
      <c r="E24" s="31">
        <f>+'Ejecucion '!C23</f>
        <v>1465654.15</v>
      </c>
      <c r="F24" s="31">
        <f>+'Ejecucion '!D23</f>
        <v>0</v>
      </c>
      <c r="G24" s="31">
        <f>+'Ejecucion '!E23</f>
        <v>0</v>
      </c>
      <c r="H24" s="31">
        <f>+'Ejecucion '!F23</f>
        <v>0</v>
      </c>
      <c r="I24" s="31">
        <f>+'Ejecucion '!G23</f>
        <v>0</v>
      </c>
      <c r="J24" s="31">
        <f>+'Ejecucion '!H23</f>
        <v>0</v>
      </c>
      <c r="K24" s="31">
        <f>+'Ejecucion '!I23</f>
        <v>0</v>
      </c>
      <c r="L24" s="31">
        <f>+'Ejecucion '!J23</f>
        <v>0</v>
      </c>
      <c r="M24" s="31">
        <f>+'Ejecucion '!K23</f>
        <v>0</v>
      </c>
      <c r="N24" s="31">
        <f>+'Ejecucion '!L23</f>
        <v>0</v>
      </c>
      <c r="O24" s="31">
        <f>+'Ejecucion '!M23</f>
        <v>0</v>
      </c>
      <c r="P24" s="9">
        <f>'Ejecucion '!N23</f>
        <v>3365110.56</v>
      </c>
    </row>
    <row r="25" spans="1:16" x14ac:dyDescent="0.25">
      <c r="A25" s="30" t="s">
        <v>14</v>
      </c>
      <c r="B25" s="7">
        <v>12880000</v>
      </c>
      <c r="C25" s="7">
        <v>15284622.5</v>
      </c>
      <c r="D25" s="31">
        <f>+'Ejecucion '!B24</f>
        <v>3181073.5</v>
      </c>
      <c r="E25" s="31">
        <f>+'Ejecucion '!C24</f>
        <v>0</v>
      </c>
      <c r="F25" s="31">
        <f>+'Ejecucion '!D24</f>
        <v>0</v>
      </c>
      <c r="G25" s="31">
        <f>+'Ejecucion '!E24</f>
        <v>0</v>
      </c>
      <c r="H25" s="31">
        <f>+'Ejecucion '!F24</f>
        <v>0</v>
      </c>
      <c r="I25" s="31">
        <f>+'Ejecucion '!G24</f>
        <v>0</v>
      </c>
      <c r="J25" s="31">
        <f>+'Ejecucion '!H24</f>
        <v>0</v>
      </c>
      <c r="K25" s="31">
        <f>+'Ejecucion '!I24</f>
        <v>0</v>
      </c>
      <c r="L25" s="31">
        <f>+'Ejecucion '!J24</f>
        <v>0</v>
      </c>
      <c r="M25" s="31">
        <f>+'Ejecucion '!K24</f>
        <v>0</v>
      </c>
      <c r="N25" s="31">
        <f>+'Ejecucion '!L24</f>
        <v>0</v>
      </c>
      <c r="O25" s="31">
        <f>+'Ejecucion '!M24</f>
        <v>0</v>
      </c>
      <c r="P25" s="9">
        <f>'Ejecucion '!N24</f>
        <v>3181073.5</v>
      </c>
    </row>
    <row r="26" spans="1:16" x14ac:dyDescent="0.25">
      <c r="A26" s="30" t="s">
        <v>15</v>
      </c>
      <c r="B26" s="7">
        <v>12880000</v>
      </c>
      <c r="C26" s="7">
        <v>30473791.329999998</v>
      </c>
      <c r="D26" s="31">
        <f>+'Ejecucion '!B25</f>
        <v>1871091.61</v>
      </c>
      <c r="E26" s="31">
        <f>+'Ejecucion '!C25</f>
        <v>1837086.28</v>
      </c>
      <c r="F26" s="31">
        <f>+'Ejecucion '!D25</f>
        <v>0</v>
      </c>
      <c r="G26" s="31">
        <f>+'Ejecucion '!E25</f>
        <v>0</v>
      </c>
      <c r="H26" s="31">
        <f>+'Ejecucion '!F25</f>
        <v>0</v>
      </c>
      <c r="I26" s="31">
        <f>+'Ejecucion '!G25</f>
        <v>0</v>
      </c>
      <c r="J26" s="31">
        <f>+'Ejecucion '!H25</f>
        <v>0</v>
      </c>
      <c r="K26" s="31">
        <f>+'Ejecucion '!I25</f>
        <v>0</v>
      </c>
      <c r="L26" s="31">
        <f>+'Ejecucion '!J25</f>
        <v>0</v>
      </c>
      <c r="M26" s="31">
        <f>+'Ejecucion '!K25</f>
        <v>0</v>
      </c>
      <c r="N26" s="31">
        <f>+'Ejecucion '!L25</f>
        <v>0</v>
      </c>
      <c r="O26" s="31">
        <f>+'Ejecucion '!M25</f>
        <v>0</v>
      </c>
      <c r="P26" s="9">
        <f>'Ejecucion '!N25</f>
        <v>3708177.89</v>
      </c>
    </row>
    <row r="27" spans="1:16" x14ac:dyDescent="0.25">
      <c r="A27" s="30" t="s">
        <v>16</v>
      </c>
      <c r="B27" s="7">
        <v>1500000</v>
      </c>
      <c r="C27" s="7">
        <v>9839000</v>
      </c>
      <c r="D27" s="31">
        <f>+'Ejecucion '!B26</f>
        <v>1028204.8</v>
      </c>
      <c r="E27" s="31">
        <f>+'Ejecucion '!C26</f>
        <v>0</v>
      </c>
      <c r="F27" s="31">
        <f>+'Ejecucion '!D26</f>
        <v>0</v>
      </c>
      <c r="G27" s="31">
        <f>+'Ejecucion '!E26</f>
        <v>0</v>
      </c>
      <c r="H27" s="31">
        <f>+'Ejecucion '!F26</f>
        <v>0</v>
      </c>
      <c r="I27" s="31">
        <f>+'Ejecucion '!G26</f>
        <v>0</v>
      </c>
      <c r="J27" s="31">
        <f>+'Ejecucion '!H26</f>
        <v>0</v>
      </c>
      <c r="K27" s="31">
        <f>+'Ejecucion '!I26</f>
        <v>0</v>
      </c>
      <c r="L27" s="31">
        <f>+'Ejecucion '!J26</f>
        <v>0</v>
      </c>
      <c r="M27" s="31">
        <f>+'Ejecucion '!K26</f>
        <v>0</v>
      </c>
      <c r="N27" s="31">
        <f>+'Ejecucion '!L26</f>
        <v>0</v>
      </c>
      <c r="O27" s="31">
        <f>+'Ejecucion '!M26</f>
        <v>0</v>
      </c>
      <c r="P27" s="9">
        <f>'Ejecucion '!N26</f>
        <v>1028204.8</v>
      </c>
    </row>
    <row r="28" spans="1:16" x14ac:dyDescent="0.25">
      <c r="A28" s="29" t="s">
        <v>17</v>
      </c>
      <c r="B28" s="15">
        <f>SUM(B29:B37)</f>
        <v>197190189</v>
      </c>
      <c r="C28" s="15">
        <f>SUM(C29:C37)</f>
        <v>444664656.13999993</v>
      </c>
      <c r="D28" s="15">
        <f>+'Ejecucion '!B27</f>
        <v>120286413.66999999</v>
      </c>
      <c r="E28" s="15">
        <f>+'Ejecucion '!C27</f>
        <v>48223685.989999995</v>
      </c>
      <c r="F28" s="15">
        <f>+'Ejecucion '!D27</f>
        <v>0</v>
      </c>
      <c r="G28" s="15">
        <f>+'Ejecucion '!E27</f>
        <v>0</v>
      </c>
      <c r="H28" s="15">
        <f>+'Ejecucion '!F27</f>
        <v>0</v>
      </c>
      <c r="I28" s="15">
        <f>+'Ejecucion '!G27</f>
        <v>0</v>
      </c>
      <c r="J28" s="15">
        <f>+'Ejecucion '!H27</f>
        <v>0</v>
      </c>
      <c r="K28" s="15">
        <f>+'Ejecucion '!I27</f>
        <v>0</v>
      </c>
      <c r="L28" s="15">
        <f>+'Ejecucion '!J27</f>
        <v>0</v>
      </c>
      <c r="M28" s="15">
        <f>+'Ejecucion '!K27</f>
        <v>0</v>
      </c>
      <c r="N28" s="15">
        <f>+'Ejecucion '!L27</f>
        <v>0</v>
      </c>
      <c r="O28" s="15">
        <f>+'Ejecucion '!M27</f>
        <v>0</v>
      </c>
      <c r="P28" s="4">
        <f>'Ejecucion '!N27</f>
        <v>168510099.66</v>
      </c>
    </row>
    <row r="29" spans="1:16" x14ac:dyDescent="0.25">
      <c r="A29" s="30" t="s">
        <v>18</v>
      </c>
      <c r="B29" s="7">
        <v>107580000</v>
      </c>
      <c r="C29" s="7">
        <v>346631991.88</v>
      </c>
      <c r="D29" s="31">
        <f>+'Ejecucion '!B28</f>
        <v>117919411.53999999</v>
      </c>
      <c r="E29" s="31">
        <f>+'Ejecucion '!C28</f>
        <v>39185752.319999993</v>
      </c>
      <c r="F29" s="31">
        <f>+'Ejecucion '!D28</f>
        <v>0</v>
      </c>
      <c r="G29" s="31">
        <f>+'Ejecucion '!E28</f>
        <v>0</v>
      </c>
      <c r="H29" s="31">
        <f>+'Ejecucion '!F28</f>
        <v>0</v>
      </c>
      <c r="I29" s="31">
        <f>+'Ejecucion '!G28</f>
        <v>0</v>
      </c>
      <c r="J29" s="31">
        <f>+'Ejecucion '!H28</f>
        <v>0</v>
      </c>
      <c r="K29" s="31">
        <f>+'Ejecucion '!I28</f>
        <v>0</v>
      </c>
      <c r="L29" s="31">
        <f>+'Ejecucion '!J28</f>
        <v>0</v>
      </c>
      <c r="M29" s="31">
        <f>+'Ejecucion '!K28</f>
        <v>0</v>
      </c>
      <c r="N29" s="31">
        <f>+'Ejecucion '!L28</f>
        <v>0</v>
      </c>
      <c r="O29" s="31">
        <f>+'Ejecucion '!M28</f>
        <v>0</v>
      </c>
      <c r="P29" s="9">
        <f>'Ejecucion '!N28</f>
        <v>157105163.85999998</v>
      </c>
    </row>
    <row r="30" spans="1:16" x14ac:dyDescent="0.25">
      <c r="A30" s="30" t="s">
        <v>19</v>
      </c>
      <c r="B30" s="7">
        <v>13200000</v>
      </c>
      <c r="C30" s="7">
        <v>13271602.4</v>
      </c>
      <c r="D30" s="31">
        <f>+'Ejecucion '!B29</f>
        <v>0</v>
      </c>
      <c r="E30" s="31">
        <f>+'Ejecucion '!C29</f>
        <v>0</v>
      </c>
      <c r="F30" s="31">
        <f>+'Ejecucion '!D29</f>
        <v>0</v>
      </c>
      <c r="G30" s="31">
        <f>+'Ejecucion '!E29</f>
        <v>0</v>
      </c>
      <c r="H30" s="31">
        <f>+'Ejecucion '!F29</f>
        <v>0</v>
      </c>
      <c r="I30" s="31">
        <f>+'Ejecucion '!G29</f>
        <v>0</v>
      </c>
      <c r="J30" s="31">
        <f>+'Ejecucion '!H29</f>
        <v>0</v>
      </c>
      <c r="K30" s="31">
        <f>+'Ejecucion '!I29</f>
        <v>0</v>
      </c>
      <c r="L30" s="31">
        <f>+'Ejecucion '!J29</f>
        <v>0</v>
      </c>
      <c r="M30" s="31">
        <f>+'Ejecucion '!K29</f>
        <v>0</v>
      </c>
      <c r="N30" s="31">
        <f>+'Ejecucion '!L29</f>
        <v>0</v>
      </c>
      <c r="O30" s="31">
        <f>+'Ejecucion '!M29</f>
        <v>0</v>
      </c>
      <c r="P30" s="9">
        <f>'Ejecucion '!N29</f>
        <v>0</v>
      </c>
    </row>
    <row r="31" spans="1:16" x14ac:dyDescent="0.25">
      <c r="A31" s="30" t="s">
        <v>20</v>
      </c>
      <c r="B31" s="7">
        <v>3700000</v>
      </c>
      <c r="C31" s="7">
        <v>4076394.4</v>
      </c>
      <c r="D31" s="31">
        <f>+'Ejecucion '!B30</f>
        <v>48144</v>
      </c>
      <c r="E31" s="31">
        <f>+'Ejecucion '!C30</f>
        <v>0</v>
      </c>
      <c r="F31" s="31">
        <f>+'Ejecucion '!D30</f>
        <v>0</v>
      </c>
      <c r="G31" s="31">
        <f>+'Ejecucion '!E30</f>
        <v>0</v>
      </c>
      <c r="H31" s="31">
        <f>+'Ejecucion '!F30</f>
        <v>0</v>
      </c>
      <c r="I31" s="31">
        <f>+'Ejecucion '!G30</f>
        <v>0</v>
      </c>
      <c r="J31" s="31">
        <f>+'Ejecucion '!H30</f>
        <v>0</v>
      </c>
      <c r="K31" s="31">
        <f>+'Ejecucion '!I30</f>
        <v>0</v>
      </c>
      <c r="L31" s="31">
        <f>+'Ejecucion '!J30</f>
        <v>0</v>
      </c>
      <c r="M31" s="31">
        <f>+'Ejecucion '!K30</f>
        <v>0</v>
      </c>
      <c r="N31" s="31">
        <f>+'Ejecucion '!L30</f>
        <v>0</v>
      </c>
      <c r="O31" s="31">
        <f>+'Ejecucion '!M30</f>
        <v>0</v>
      </c>
      <c r="P31" s="9">
        <f>'Ejecucion '!N30</f>
        <v>48144</v>
      </c>
    </row>
    <row r="32" spans="1:16" x14ac:dyDescent="0.25">
      <c r="A32" s="30" t="s">
        <v>21</v>
      </c>
      <c r="B32" s="7">
        <v>1200000</v>
      </c>
      <c r="C32" s="7">
        <v>1577982</v>
      </c>
      <c r="D32" s="31">
        <f>+'Ejecucion '!B31</f>
        <v>0</v>
      </c>
      <c r="E32" s="31">
        <f>+'Ejecucion '!C31</f>
        <v>0</v>
      </c>
      <c r="F32" s="31">
        <f>+'Ejecucion '!D31</f>
        <v>0</v>
      </c>
      <c r="G32" s="31">
        <f>+'Ejecucion '!E31</f>
        <v>0</v>
      </c>
      <c r="H32" s="31">
        <f>+'Ejecucion '!F31</f>
        <v>0</v>
      </c>
      <c r="I32" s="31">
        <f>+'Ejecucion '!G31</f>
        <v>0</v>
      </c>
      <c r="J32" s="31">
        <f>+'Ejecucion '!H31</f>
        <v>0</v>
      </c>
      <c r="K32" s="31">
        <f>+'Ejecucion '!I31</f>
        <v>0</v>
      </c>
      <c r="L32" s="31">
        <f>+'Ejecucion '!J31</f>
        <v>0</v>
      </c>
      <c r="M32" s="31">
        <f>+'Ejecucion '!K31</f>
        <v>0</v>
      </c>
      <c r="N32" s="31">
        <f>+'Ejecucion '!L31</f>
        <v>0</v>
      </c>
      <c r="O32" s="31">
        <f>+'Ejecucion '!M31</f>
        <v>0</v>
      </c>
      <c r="P32" s="9">
        <f>'Ejecucion '!N31</f>
        <v>0</v>
      </c>
    </row>
    <row r="33" spans="1:16" x14ac:dyDescent="0.25">
      <c r="A33" s="30" t="s">
        <v>22</v>
      </c>
      <c r="B33" s="7">
        <v>9600000</v>
      </c>
      <c r="C33" s="7">
        <v>8366780</v>
      </c>
      <c r="D33" s="31">
        <f>+'Ejecucion '!B32</f>
        <v>0</v>
      </c>
      <c r="E33" s="31">
        <f>+'Ejecucion '!C32</f>
        <v>0</v>
      </c>
      <c r="F33" s="31">
        <f>+'Ejecucion '!D32</f>
        <v>0</v>
      </c>
      <c r="G33" s="31">
        <f>+'Ejecucion '!E32</f>
        <v>0</v>
      </c>
      <c r="H33" s="31">
        <f>+'Ejecucion '!F32</f>
        <v>0</v>
      </c>
      <c r="I33" s="31">
        <f>+'Ejecucion '!G32</f>
        <v>0</v>
      </c>
      <c r="J33" s="31">
        <f>+'Ejecucion '!H32</f>
        <v>0</v>
      </c>
      <c r="K33" s="31">
        <f>+'Ejecucion '!I32</f>
        <v>0</v>
      </c>
      <c r="L33" s="31">
        <f>+'Ejecucion '!J32</f>
        <v>0</v>
      </c>
      <c r="M33" s="31">
        <f>+'Ejecucion '!K32</f>
        <v>0</v>
      </c>
      <c r="N33" s="31">
        <f>+'Ejecucion '!L32</f>
        <v>0</v>
      </c>
      <c r="O33" s="31">
        <f>+'Ejecucion '!M32</f>
        <v>0</v>
      </c>
      <c r="P33" s="9">
        <f>'Ejecucion '!N32</f>
        <v>0</v>
      </c>
    </row>
    <row r="34" spans="1:16" x14ac:dyDescent="0.25">
      <c r="A34" s="30" t="s">
        <v>23</v>
      </c>
      <c r="B34" s="9">
        <v>0</v>
      </c>
      <c r="C34" s="7">
        <v>2106347.71</v>
      </c>
      <c r="D34" s="31">
        <f>+'Ejecucion '!B33</f>
        <v>0</v>
      </c>
      <c r="E34" s="31">
        <f>+'Ejecucion '!C33</f>
        <v>926654.59</v>
      </c>
      <c r="F34" s="31">
        <f>+'Ejecucion '!D33</f>
        <v>0</v>
      </c>
      <c r="G34" s="31">
        <f>+'Ejecucion '!E33</f>
        <v>0</v>
      </c>
      <c r="H34" s="31">
        <f>+'Ejecucion '!F33</f>
        <v>0</v>
      </c>
      <c r="I34" s="31">
        <f>+'Ejecucion '!G33</f>
        <v>0</v>
      </c>
      <c r="J34" s="31">
        <f>+'Ejecucion '!H33</f>
        <v>0</v>
      </c>
      <c r="K34" s="31">
        <f>+'Ejecucion '!I33</f>
        <v>0</v>
      </c>
      <c r="L34" s="31">
        <f>+'Ejecucion '!J33</f>
        <v>0</v>
      </c>
      <c r="M34" s="31">
        <f>+'Ejecucion '!K33</f>
        <v>0</v>
      </c>
      <c r="N34" s="31">
        <f>+'Ejecucion '!L33</f>
        <v>0</v>
      </c>
      <c r="O34" s="31">
        <f>+'Ejecucion '!M33</f>
        <v>0</v>
      </c>
      <c r="P34" s="9">
        <f>'Ejecucion '!N33</f>
        <v>926654.59</v>
      </c>
    </row>
    <row r="35" spans="1:16" x14ac:dyDescent="0.25">
      <c r="A35" s="30" t="s">
        <v>24</v>
      </c>
      <c r="B35" s="7">
        <v>43300000</v>
      </c>
      <c r="C35" s="7">
        <v>46758268</v>
      </c>
      <c r="D35" s="31">
        <f>+'Ejecucion '!B34</f>
        <v>1729636</v>
      </c>
      <c r="E35" s="31">
        <f>+'Ejecucion '!C34</f>
        <v>3147200</v>
      </c>
      <c r="F35" s="31">
        <f>+'Ejecucion '!D34</f>
        <v>0</v>
      </c>
      <c r="G35" s="31">
        <f>+'Ejecucion '!E34</f>
        <v>0</v>
      </c>
      <c r="H35" s="31">
        <f>+'Ejecucion '!F34</f>
        <v>0</v>
      </c>
      <c r="I35" s="31">
        <f>+'Ejecucion '!G34</f>
        <v>0</v>
      </c>
      <c r="J35" s="31">
        <f>+'Ejecucion '!H34</f>
        <v>0</v>
      </c>
      <c r="K35" s="31">
        <f>+'Ejecucion '!I34</f>
        <v>0</v>
      </c>
      <c r="L35" s="31">
        <f>+'Ejecucion '!J34</f>
        <v>0</v>
      </c>
      <c r="M35" s="31">
        <f>+'Ejecucion '!K34</f>
        <v>0</v>
      </c>
      <c r="N35" s="31">
        <f>+'Ejecucion '!L34</f>
        <v>0</v>
      </c>
      <c r="O35" s="31">
        <f>+'Ejecucion '!M34</f>
        <v>0</v>
      </c>
      <c r="P35" s="9">
        <f>'Ejecucion '!N34</f>
        <v>4876836</v>
      </c>
    </row>
    <row r="36" spans="1:16" x14ac:dyDescent="0.25">
      <c r="A36" s="30" t="s">
        <v>25</v>
      </c>
      <c r="B36" s="9">
        <v>0</v>
      </c>
      <c r="C36" s="7" t="s">
        <v>99</v>
      </c>
      <c r="D36" s="31">
        <f>+'Ejecucion '!B35</f>
        <v>589222.12999999989</v>
      </c>
      <c r="E36" s="31">
        <f>+'Ejecucion '!C35</f>
        <v>0</v>
      </c>
      <c r="F36" s="31">
        <f>+'Ejecucion '!D35</f>
        <v>0</v>
      </c>
      <c r="G36" s="31">
        <f>+'Ejecucion '!E35</f>
        <v>0</v>
      </c>
      <c r="H36" s="31">
        <f>+'Ejecucion '!F35</f>
        <v>0</v>
      </c>
      <c r="I36" s="31">
        <f>+'Ejecucion '!G35</f>
        <v>0</v>
      </c>
      <c r="J36" s="31">
        <f>+'Ejecucion '!H35</f>
        <v>0</v>
      </c>
      <c r="K36" s="31">
        <f>+'Ejecucion '!I35</f>
        <v>0</v>
      </c>
      <c r="L36" s="31">
        <f>+'Ejecucion '!J35</f>
        <v>0</v>
      </c>
      <c r="M36" s="31">
        <f>+'Ejecucion '!K35</f>
        <v>0</v>
      </c>
      <c r="N36" s="31">
        <f>+'Ejecucion '!L35</f>
        <v>0</v>
      </c>
      <c r="O36" s="31">
        <f>+'Ejecucion '!M35</f>
        <v>0</v>
      </c>
      <c r="P36" s="9">
        <f>'Ejecucion '!N35</f>
        <v>589222.12999999989</v>
      </c>
    </row>
    <row r="37" spans="1:16" x14ac:dyDescent="0.25">
      <c r="A37" s="30" t="s">
        <v>26</v>
      </c>
      <c r="B37" s="7">
        <v>18610189</v>
      </c>
      <c r="C37" s="7">
        <v>21875289.750000004</v>
      </c>
      <c r="D37" s="31">
        <f>+'Ejecucion '!B36</f>
        <v>0</v>
      </c>
      <c r="E37" s="31">
        <f>+'Ejecucion '!C36</f>
        <v>4964079.08</v>
      </c>
      <c r="F37" s="31">
        <f>+'Ejecucion '!D36</f>
        <v>0</v>
      </c>
      <c r="G37" s="31">
        <f>+'Ejecucion '!E36</f>
        <v>0</v>
      </c>
      <c r="H37" s="31">
        <f>+'Ejecucion '!F36</f>
        <v>0</v>
      </c>
      <c r="I37" s="31">
        <f>+'Ejecucion '!G36</f>
        <v>0</v>
      </c>
      <c r="J37" s="31">
        <f>+'Ejecucion '!H36</f>
        <v>0</v>
      </c>
      <c r="K37" s="31">
        <f>+'Ejecucion '!I36</f>
        <v>0</v>
      </c>
      <c r="L37" s="31">
        <f>+'Ejecucion '!J36</f>
        <v>0</v>
      </c>
      <c r="M37" s="31">
        <f>+'Ejecucion '!K36</f>
        <v>0</v>
      </c>
      <c r="N37" s="31">
        <f>+'Ejecucion '!L36</f>
        <v>0</v>
      </c>
      <c r="O37" s="31">
        <f>+'Ejecucion '!M36</f>
        <v>0</v>
      </c>
      <c r="P37" s="9">
        <f>'Ejecucion '!N36</f>
        <v>4964079.08</v>
      </c>
    </row>
    <row r="38" spans="1:16" x14ac:dyDescent="0.25">
      <c r="A38" s="29" t="s">
        <v>27</v>
      </c>
      <c r="B38" s="15">
        <f>SUM(B39:B46)</f>
        <v>2400000</v>
      </c>
      <c r="C38" s="15">
        <f t="shared" ref="C38" si="1">SUM(C39:C46)</f>
        <v>2400000</v>
      </c>
      <c r="D38" s="15">
        <f>+'Ejecucion '!B37</f>
        <v>0</v>
      </c>
      <c r="E38" s="15">
        <f>+'Ejecucion '!C37</f>
        <v>0</v>
      </c>
      <c r="F38" s="15">
        <f>+'Ejecucion '!D37</f>
        <v>0</v>
      </c>
      <c r="G38" s="15">
        <f>+'Ejecucion '!E37</f>
        <v>0</v>
      </c>
      <c r="H38" s="15">
        <f>+'Ejecucion '!F37</f>
        <v>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0</v>
      </c>
      <c r="M38" s="15">
        <f>+'Ejecucion '!K37</f>
        <v>0</v>
      </c>
      <c r="N38" s="15">
        <f>+'Ejecucion '!L37</f>
        <v>0</v>
      </c>
      <c r="O38" s="15">
        <f>+'Ejecucion '!M37</f>
        <v>0</v>
      </c>
      <c r="P38" s="4">
        <f>'Ejecucion '!N37</f>
        <v>0</v>
      </c>
    </row>
    <row r="39" spans="1:16" x14ac:dyDescent="0.25">
      <c r="A39" s="30" t="s">
        <v>28</v>
      </c>
      <c r="B39" s="7">
        <v>2400000</v>
      </c>
      <c r="C39" s="7">
        <v>2400000</v>
      </c>
      <c r="D39" s="31">
        <f>+'Ejecucion '!B38</f>
        <v>0</v>
      </c>
      <c r="E39" s="31">
        <f>+'Ejecucion '!C38</f>
        <v>0</v>
      </c>
      <c r="F39" s="31">
        <f>+'Ejecucion '!D38</f>
        <v>0</v>
      </c>
      <c r="G39" s="31">
        <f>+'Ejecucion '!E38</f>
        <v>0</v>
      </c>
      <c r="H39" s="31">
        <f>+'Ejecucion '!F38</f>
        <v>0</v>
      </c>
      <c r="I39" s="31">
        <f>+'Ejecucion '!G38</f>
        <v>0</v>
      </c>
      <c r="J39" s="31">
        <f>+'Ejecucion '!H38</f>
        <v>0</v>
      </c>
      <c r="K39" s="31">
        <f>+'Ejecucion '!I38</f>
        <v>0</v>
      </c>
      <c r="L39" s="31">
        <f>+'Ejecucion '!J38</f>
        <v>0</v>
      </c>
      <c r="M39" s="31">
        <f>+'Ejecucion '!K38</f>
        <v>0</v>
      </c>
      <c r="N39" s="31">
        <f>+'Ejecucion '!L38</f>
        <v>0</v>
      </c>
      <c r="O39" s="31">
        <f>+'Ejecucion '!M38</f>
        <v>0</v>
      </c>
      <c r="P39" s="9">
        <f>'Ejecucion '!N38</f>
        <v>0</v>
      </c>
    </row>
    <row r="40" spans="1:16" x14ac:dyDescent="0.25">
      <c r="A40" s="30" t="s">
        <v>29</v>
      </c>
      <c r="B40" s="9">
        <v>0</v>
      </c>
      <c r="C40" s="7" t="s">
        <v>99</v>
      </c>
      <c r="D40" s="15">
        <f>+'Ejecucion '!B39</f>
        <v>0</v>
      </c>
      <c r="E40" s="15">
        <f>+'Ejecucion '!C39</f>
        <v>0</v>
      </c>
      <c r="F40" s="15">
        <f>+'Ejecucion '!D39</f>
        <v>0</v>
      </c>
      <c r="G40" s="15">
        <f>+'Ejecucion '!E39</f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15">
        <f>+'Ejecucion '!M39</f>
        <v>0</v>
      </c>
      <c r="P40" s="9">
        <f>'Ejecucion '!N39</f>
        <v>0</v>
      </c>
    </row>
    <row r="41" spans="1:16" x14ac:dyDescent="0.25">
      <c r="A41" s="30" t="s">
        <v>30</v>
      </c>
      <c r="B41" s="9">
        <v>0</v>
      </c>
      <c r="C41" s="7" t="s">
        <v>99</v>
      </c>
      <c r="D41" s="15">
        <f>+'Ejecucion '!B40</f>
        <v>0</v>
      </c>
      <c r="E41" s="15">
        <f>+'Ejecucion '!C40</f>
        <v>0</v>
      </c>
      <c r="F41" s="15">
        <f>+'Ejecucion '!D40</f>
        <v>0</v>
      </c>
      <c r="G41" s="15">
        <f>+'Ejecucion '!E40</f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15">
        <f>+'Ejecucion '!M40</f>
        <v>0</v>
      </c>
      <c r="P41" s="9">
        <f>'Ejecucion '!N40</f>
        <v>0</v>
      </c>
    </row>
    <row r="42" spans="1:16" x14ac:dyDescent="0.25">
      <c r="A42" s="30" t="s">
        <v>31</v>
      </c>
      <c r="B42" s="9">
        <v>0</v>
      </c>
      <c r="C42" s="7" t="s">
        <v>99</v>
      </c>
      <c r="D42" s="15">
        <f>+'Ejecucion '!B41</f>
        <v>0</v>
      </c>
      <c r="E42" s="15">
        <f>+'Ejecucion '!C41</f>
        <v>0</v>
      </c>
      <c r="F42" s="15">
        <f>+'Ejecucion '!D41</f>
        <v>0</v>
      </c>
      <c r="G42" s="15">
        <f>+'Ejecucion '!E41</f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15">
        <f>+'Ejecucion '!M41</f>
        <v>0</v>
      </c>
      <c r="P42" s="9">
        <f>'Ejecucion '!N41</f>
        <v>0</v>
      </c>
    </row>
    <row r="43" spans="1:16" x14ac:dyDescent="0.25">
      <c r="A43" s="30" t="s">
        <v>32</v>
      </c>
      <c r="B43" s="9">
        <v>0</v>
      </c>
      <c r="C43" s="7" t="s">
        <v>99</v>
      </c>
      <c r="D43" s="15">
        <f>+'Ejecucion '!B42</f>
        <v>0</v>
      </c>
      <c r="E43" s="15">
        <f>+'Ejecucion '!C42</f>
        <v>0</v>
      </c>
      <c r="F43" s="15">
        <f>+'Ejecucion '!D42</f>
        <v>0</v>
      </c>
      <c r="G43" s="15">
        <f>+'Ejecucion '!E42</f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15">
        <f>+'Ejecucion '!M42</f>
        <v>0</v>
      </c>
      <c r="P43" s="9">
        <f>'Ejecucion '!N42</f>
        <v>0</v>
      </c>
    </row>
    <row r="44" spans="1:16" x14ac:dyDescent="0.25">
      <c r="A44" s="30" t="s">
        <v>33</v>
      </c>
      <c r="B44" s="9">
        <v>0</v>
      </c>
      <c r="C44" s="7" t="s">
        <v>99</v>
      </c>
      <c r="D44" s="15">
        <f>+'Ejecucion '!B43</f>
        <v>0</v>
      </c>
      <c r="E44" s="15">
        <f>+'Ejecucion '!C43</f>
        <v>0</v>
      </c>
      <c r="F44" s="15">
        <f>+'Ejecucion '!D43</f>
        <v>0</v>
      </c>
      <c r="G44" s="15">
        <f>+'Ejecucion '!E43</f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15">
        <f>+'Ejecucion '!M43</f>
        <v>0</v>
      </c>
      <c r="P44" s="9">
        <f>'Ejecucion '!N43</f>
        <v>0</v>
      </c>
    </row>
    <row r="45" spans="1:16" x14ac:dyDescent="0.25">
      <c r="A45" s="30" t="s">
        <v>34</v>
      </c>
      <c r="B45" s="9">
        <v>0</v>
      </c>
      <c r="C45" s="7" t="s">
        <v>99</v>
      </c>
      <c r="D45" s="15">
        <f>+'Ejecucion '!B44</f>
        <v>0</v>
      </c>
      <c r="E45" s="15">
        <f>+'Ejecucion '!C44</f>
        <v>0</v>
      </c>
      <c r="F45" s="15">
        <f>+'Ejecucion '!D44</f>
        <v>0</v>
      </c>
      <c r="G45" s="15">
        <f>+'Ejecucion '!E44</f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15">
        <f>+'Ejecucion '!M44</f>
        <v>0</v>
      </c>
      <c r="P45" s="9">
        <f>'Ejecucion '!N44</f>
        <v>0</v>
      </c>
    </row>
    <row r="46" spans="1:16" x14ac:dyDescent="0.25">
      <c r="A46" s="30" t="s">
        <v>35</v>
      </c>
      <c r="B46" s="9">
        <v>0</v>
      </c>
      <c r="C46" s="7" t="s">
        <v>99</v>
      </c>
      <c r="D46" s="15">
        <f>+'Ejecucion '!B45</f>
        <v>0</v>
      </c>
      <c r="E46" s="15">
        <f>+'Ejecucion '!C45</f>
        <v>0</v>
      </c>
      <c r="F46" s="15">
        <f>+'Ejecucion '!D45</f>
        <v>0</v>
      </c>
      <c r="G46" s="15">
        <f>+'Ejecucion '!E45</f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15">
        <f>+'Ejecucion '!M45</f>
        <v>0</v>
      </c>
      <c r="P46" s="9">
        <f>'Ejecucion '!N45</f>
        <v>0</v>
      </c>
    </row>
    <row r="47" spans="1:16" x14ac:dyDescent="0.25">
      <c r="A47" s="29" t="s">
        <v>36</v>
      </c>
      <c r="B47" s="4">
        <f>SUM(B48:B53)</f>
        <v>0</v>
      </c>
      <c r="C47" s="4">
        <v>0</v>
      </c>
      <c r="D47" s="15">
        <f>+'Ejecucion '!B46</f>
        <v>0</v>
      </c>
      <c r="E47" s="15">
        <f>+'Ejecucion '!C46</f>
        <v>0</v>
      </c>
      <c r="F47" s="15">
        <f>+'Ejecucion '!D46</f>
        <v>0</v>
      </c>
      <c r="G47" s="15">
        <f>+'Ejecucion '!E46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15">
        <f>+'Ejecucion '!M46</f>
        <v>0</v>
      </c>
      <c r="P47" s="4">
        <f>'Ejecucion '!N46</f>
        <v>0</v>
      </c>
    </row>
    <row r="48" spans="1:16" x14ac:dyDescent="0.25">
      <c r="A48" s="30" t="s">
        <v>37</v>
      </c>
      <c r="B48" s="9">
        <v>0</v>
      </c>
      <c r="C48" s="7" t="s">
        <v>99</v>
      </c>
      <c r="D48" s="15">
        <f>+'Ejecucion '!B47</f>
        <v>0</v>
      </c>
      <c r="E48" s="15">
        <f>+'Ejecucion '!C47</f>
        <v>0</v>
      </c>
      <c r="F48" s="15">
        <f>+'Ejecucion '!D47</f>
        <v>0</v>
      </c>
      <c r="G48" s="15">
        <f>+'Ejecucion '!E47</f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15">
        <f>+'Ejecucion '!M47</f>
        <v>0</v>
      </c>
      <c r="P48" s="9">
        <f>'Ejecucion '!N47</f>
        <v>0</v>
      </c>
    </row>
    <row r="49" spans="1:16" x14ac:dyDescent="0.25">
      <c r="A49" s="30" t="s">
        <v>38</v>
      </c>
      <c r="B49" s="9">
        <v>0</v>
      </c>
      <c r="C49" s="7" t="s">
        <v>99</v>
      </c>
      <c r="D49" s="15">
        <f>+'Ejecucion '!B48</f>
        <v>0</v>
      </c>
      <c r="E49" s="15">
        <f>+'Ejecucion '!C48</f>
        <v>0</v>
      </c>
      <c r="F49" s="15">
        <f>+'Ejecucion '!D48</f>
        <v>0</v>
      </c>
      <c r="G49" s="15">
        <f>+'Ejecucion '!E48</f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15">
        <f>+'Ejecucion '!M48</f>
        <v>0</v>
      </c>
      <c r="P49" s="9">
        <f>'Ejecucion '!N48</f>
        <v>0</v>
      </c>
    </row>
    <row r="50" spans="1:16" x14ac:dyDescent="0.25">
      <c r="A50" s="30" t="s">
        <v>39</v>
      </c>
      <c r="B50" s="9">
        <v>0</v>
      </c>
      <c r="C50" s="7" t="s">
        <v>99</v>
      </c>
      <c r="D50" s="15">
        <f>+'Ejecucion '!B49</f>
        <v>0</v>
      </c>
      <c r="E50" s="15">
        <f>+'Ejecucion '!C49</f>
        <v>0</v>
      </c>
      <c r="F50" s="15">
        <f>+'Ejecucion '!D49</f>
        <v>0</v>
      </c>
      <c r="G50" s="15">
        <f>+'Ejecucion '!E49</f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15">
        <f>+'Ejecucion '!M49</f>
        <v>0</v>
      </c>
      <c r="P50" s="9">
        <f>'Ejecucion '!N49</f>
        <v>0</v>
      </c>
    </row>
    <row r="51" spans="1:16" x14ac:dyDescent="0.25">
      <c r="A51" s="30" t="s">
        <v>40</v>
      </c>
      <c r="B51" s="9">
        <v>0</v>
      </c>
      <c r="C51" s="7" t="s">
        <v>99</v>
      </c>
      <c r="D51" s="15">
        <f>+'Ejecucion '!B50</f>
        <v>0</v>
      </c>
      <c r="E51" s="15">
        <f>+'Ejecucion '!C50</f>
        <v>0</v>
      </c>
      <c r="F51" s="15">
        <f>+'Ejecucion '!D50</f>
        <v>0</v>
      </c>
      <c r="G51" s="15">
        <f>+'Ejecucion '!E50</f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15">
        <f>+'Ejecucion '!M50</f>
        <v>0</v>
      </c>
      <c r="P51" s="9">
        <f>'Ejecucion '!N50</f>
        <v>0</v>
      </c>
    </row>
    <row r="52" spans="1:16" x14ac:dyDescent="0.25">
      <c r="A52" s="30" t="s">
        <v>41</v>
      </c>
      <c r="B52" s="9">
        <v>0</v>
      </c>
      <c r="C52" s="7" t="s">
        <v>99</v>
      </c>
      <c r="D52" s="15">
        <f>+'Ejecucion '!B51</f>
        <v>0</v>
      </c>
      <c r="E52" s="15">
        <f>+'Ejecucion '!C51</f>
        <v>0</v>
      </c>
      <c r="F52" s="15">
        <f>+'Ejecucion '!D51</f>
        <v>0</v>
      </c>
      <c r="G52" s="15">
        <f>+'Ejecucion '!E51</f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15">
        <f>+'Ejecucion '!M51</f>
        <v>0</v>
      </c>
      <c r="P52" s="9">
        <f>'Ejecucion '!N51</f>
        <v>0</v>
      </c>
    </row>
    <row r="53" spans="1:16" x14ac:dyDescent="0.25">
      <c r="A53" s="30" t="s">
        <v>42</v>
      </c>
      <c r="B53" s="9">
        <v>0</v>
      </c>
      <c r="C53" s="7" t="s">
        <v>99</v>
      </c>
      <c r="D53" s="15">
        <f>+'Ejecucion '!B52</f>
        <v>0</v>
      </c>
      <c r="E53" s="15">
        <f>+'Ejecucion '!C52</f>
        <v>0</v>
      </c>
      <c r="F53" s="15">
        <f>+'Ejecucion '!D52</f>
        <v>0</v>
      </c>
      <c r="G53" s="15">
        <f>+'Ejecucion '!E52</f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15">
        <f>+'Ejecucion '!M52</f>
        <v>0</v>
      </c>
      <c r="P53" s="9">
        <f>'Ejecucion '!N52</f>
        <v>0</v>
      </c>
    </row>
    <row r="54" spans="1:16" x14ac:dyDescent="0.25">
      <c r="A54" s="29" t="s">
        <v>43</v>
      </c>
      <c r="B54" s="4">
        <f>SUM(B55:B63)</f>
        <v>16440000</v>
      </c>
      <c r="C54" s="4">
        <f>SUM(C55:C63)</f>
        <v>27312593.66</v>
      </c>
      <c r="D54" s="15">
        <f>+'Ejecucion '!B53</f>
        <v>910596.49</v>
      </c>
      <c r="E54" s="15">
        <f>+'Ejecucion '!C53</f>
        <v>3804090.4899999998</v>
      </c>
      <c r="F54" s="15">
        <f>+'Ejecucion '!D53</f>
        <v>0</v>
      </c>
      <c r="G54" s="15">
        <f>+'Ejecucion '!E53</f>
        <v>0</v>
      </c>
      <c r="H54" s="15">
        <f>+'Ejecucion '!F53</f>
        <v>0</v>
      </c>
      <c r="I54" s="15">
        <f>+'Ejecucion '!G53</f>
        <v>0</v>
      </c>
      <c r="J54" s="15">
        <f>+'Ejecucion '!H53</f>
        <v>0</v>
      </c>
      <c r="K54" s="15">
        <f>+'Ejecucion '!I53</f>
        <v>0</v>
      </c>
      <c r="L54" s="15">
        <f>+'Ejecucion '!J53</f>
        <v>0</v>
      </c>
      <c r="M54" s="15">
        <f>+'Ejecucion '!K53</f>
        <v>0</v>
      </c>
      <c r="N54" s="15">
        <f>+'Ejecucion '!L53</f>
        <v>0</v>
      </c>
      <c r="O54" s="15">
        <f>+'Ejecucion '!M53</f>
        <v>0</v>
      </c>
      <c r="P54" s="4">
        <f>'Ejecucion '!N53</f>
        <v>4714686.9799999995</v>
      </c>
    </row>
    <row r="55" spans="1:16" x14ac:dyDescent="0.25">
      <c r="A55" s="30" t="s">
        <v>44</v>
      </c>
      <c r="B55" s="7">
        <v>11400000</v>
      </c>
      <c r="C55" s="7">
        <v>21442103.5</v>
      </c>
      <c r="D55" s="15">
        <f>+'Ejecucion '!B54</f>
        <v>0</v>
      </c>
      <c r="E55" s="15">
        <f>+'Ejecucion '!C54</f>
        <v>3064725.5</v>
      </c>
      <c r="F55" s="15">
        <f>+'Ejecucion '!D54</f>
        <v>0</v>
      </c>
      <c r="G55" s="15">
        <f>+'Ejecucion '!E54</f>
        <v>0</v>
      </c>
      <c r="H55" s="15">
        <f>+'Ejecucion '!F54</f>
        <v>0</v>
      </c>
      <c r="I55" s="15">
        <f>+'Ejecucion '!G54</f>
        <v>0</v>
      </c>
      <c r="J55" s="15">
        <f>+'Ejecucion '!H54</f>
        <v>0</v>
      </c>
      <c r="K55" s="15">
        <f>+'Ejecucion '!I54</f>
        <v>0</v>
      </c>
      <c r="L55" s="15">
        <f>+'Ejecucion '!J54</f>
        <v>0</v>
      </c>
      <c r="M55" s="15">
        <f>+'Ejecucion '!K54</f>
        <v>0</v>
      </c>
      <c r="N55" s="15">
        <f>+'Ejecucion '!L54</f>
        <v>0</v>
      </c>
      <c r="O55" s="15">
        <f>+'Ejecucion '!M54</f>
        <v>0</v>
      </c>
      <c r="P55" s="9">
        <f>'Ejecucion '!N54</f>
        <v>3064725.5</v>
      </c>
    </row>
    <row r="56" spans="1:16" x14ac:dyDescent="0.25">
      <c r="A56" s="30" t="s">
        <v>45</v>
      </c>
      <c r="B56" s="7">
        <v>960000</v>
      </c>
      <c r="C56" s="7">
        <v>960000</v>
      </c>
      <c r="D56" s="15">
        <f>+'Ejecucion '!B55</f>
        <v>302732.09999999998</v>
      </c>
      <c r="E56" s="15">
        <f>+'Ejecucion '!C55</f>
        <v>0</v>
      </c>
      <c r="F56" s="15">
        <f>+'Ejecucion '!D55</f>
        <v>0</v>
      </c>
      <c r="G56" s="15">
        <f>+'Ejecucion '!E55</f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15">
        <f>+'Ejecucion '!M55</f>
        <v>0</v>
      </c>
      <c r="P56" s="9">
        <f>'Ejecucion '!N55</f>
        <v>302732.09999999998</v>
      </c>
    </row>
    <row r="57" spans="1:16" x14ac:dyDescent="0.25">
      <c r="A57" s="30" t="s">
        <v>46</v>
      </c>
      <c r="B57" s="9">
        <v>0</v>
      </c>
      <c r="C57" s="7">
        <v>22798.48</v>
      </c>
      <c r="D57" s="15">
        <f>+'Ejecucion '!B56</f>
        <v>0</v>
      </c>
      <c r="E57" s="15">
        <f>+'Ejecucion '!C56</f>
        <v>21712</v>
      </c>
      <c r="F57" s="15">
        <f>+'Ejecucion '!D56</f>
        <v>0</v>
      </c>
      <c r="G57" s="15">
        <f>+'Ejecucion '!E56</f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0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15">
        <f>+'Ejecucion '!M56</f>
        <v>0</v>
      </c>
      <c r="P57" s="9">
        <f>'Ejecucion '!N56</f>
        <v>21712</v>
      </c>
    </row>
    <row r="58" spans="1:16" x14ac:dyDescent="0.25">
      <c r="A58" s="30" t="s">
        <v>47</v>
      </c>
      <c r="B58" s="9">
        <v>0</v>
      </c>
      <c r="C58" s="7">
        <v>79879.509999999995</v>
      </c>
      <c r="D58" s="31">
        <f>+'Ejecucion '!B57</f>
        <v>0</v>
      </c>
      <c r="E58" s="31">
        <f>+'Ejecucion '!C57</f>
        <v>79879.509999999995</v>
      </c>
      <c r="F58" s="31">
        <f>+'Ejecucion '!D57</f>
        <v>0</v>
      </c>
      <c r="G58" s="31">
        <f>+'Ejecucion '!E57</f>
        <v>0</v>
      </c>
      <c r="H58" s="31">
        <f>+'Ejecucion '!F57</f>
        <v>0</v>
      </c>
      <c r="I58" s="31">
        <f>+'Ejecucion '!G57</f>
        <v>0</v>
      </c>
      <c r="J58" s="31">
        <f>+'Ejecucion '!H57</f>
        <v>0</v>
      </c>
      <c r="K58" s="31">
        <f>+'Ejecucion '!I57</f>
        <v>0</v>
      </c>
      <c r="L58" s="31">
        <f>+'Ejecucion '!J57</f>
        <v>0</v>
      </c>
      <c r="M58" s="31">
        <f>+'Ejecucion '!K57</f>
        <v>0</v>
      </c>
      <c r="N58" s="31">
        <f>+'Ejecucion '!L57</f>
        <v>0</v>
      </c>
      <c r="O58" s="31">
        <f>+'Ejecucion '!M57</f>
        <v>0</v>
      </c>
      <c r="P58" s="9">
        <f>'Ejecucion '!N57</f>
        <v>79879.509999999995</v>
      </c>
    </row>
    <row r="59" spans="1:16" x14ac:dyDescent="0.25">
      <c r="A59" s="30" t="s">
        <v>48</v>
      </c>
      <c r="B59" s="7">
        <v>2880000</v>
      </c>
      <c r="C59" s="7">
        <v>3531873.4899999998</v>
      </c>
      <c r="D59" s="31">
        <f>+'Ejecucion '!B58</f>
        <v>303704.39</v>
      </c>
      <c r="E59" s="31">
        <f>+'Ejecucion '!C58</f>
        <v>637773.48</v>
      </c>
      <c r="F59" s="31">
        <f>+'Ejecucion '!D58</f>
        <v>0</v>
      </c>
      <c r="G59" s="31">
        <f>+'Ejecucion '!E58</f>
        <v>0</v>
      </c>
      <c r="H59" s="31">
        <f>+'Ejecucion '!F58</f>
        <v>0</v>
      </c>
      <c r="I59" s="31">
        <f>+'Ejecucion '!G58</f>
        <v>0</v>
      </c>
      <c r="J59" s="31">
        <f>+'Ejecucion '!H58</f>
        <v>0</v>
      </c>
      <c r="K59" s="31">
        <f>+'Ejecucion '!I58</f>
        <v>0</v>
      </c>
      <c r="L59" s="31">
        <f>+'Ejecucion '!J58</f>
        <v>0</v>
      </c>
      <c r="M59" s="31">
        <f>+'Ejecucion '!K58</f>
        <v>0</v>
      </c>
      <c r="N59" s="31">
        <f>+'Ejecucion '!L58</f>
        <v>0</v>
      </c>
      <c r="O59" s="31">
        <f>+'Ejecucion '!M58</f>
        <v>0</v>
      </c>
      <c r="P59" s="9">
        <f>'Ejecucion '!N58</f>
        <v>941477.87</v>
      </c>
    </row>
    <row r="60" spans="1:16" x14ac:dyDescent="0.25">
      <c r="A60" s="30" t="s">
        <v>49</v>
      </c>
      <c r="B60" s="9">
        <v>0</v>
      </c>
      <c r="C60" s="7">
        <v>65100</v>
      </c>
      <c r="D60" s="31">
        <f>+'Ejecucion '!B59</f>
        <v>0</v>
      </c>
      <c r="E60" s="31">
        <f>+'Ejecucion '!C59</f>
        <v>0</v>
      </c>
      <c r="F60" s="31">
        <f>+'Ejecucion '!D59</f>
        <v>0</v>
      </c>
      <c r="G60" s="31">
        <f>+'Ejecucion '!E59</f>
        <v>0</v>
      </c>
      <c r="H60" s="31">
        <f>+'Ejecucion '!F59</f>
        <v>0</v>
      </c>
      <c r="I60" s="31">
        <f>+'Ejecucion '!G59</f>
        <v>0</v>
      </c>
      <c r="J60" s="31">
        <f>+'Ejecucion '!H59</f>
        <v>0</v>
      </c>
      <c r="K60" s="31">
        <f>+'Ejecucion '!I59</f>
        <v>0</v>
      </c>
      <c r="L60" s="31">
        <f>+'Ejecucion '!J59</f>
        <v>0</v>
      </c>
      <c r="M60" s="31">
        <f>+'Ejecucion '!K59</f>
        <v>0</v>
      </c>
      <c r="N60" s="31">
        <f>+'Ejecucion '!L59</f>
        <v>0</v>
      </c>
      <c r="O60" s="31">
        <f>+'Ejecucion '!M59</f>
        <v>0</v>
      </c>
      <c r="P60" s="9">
        <f>'Ejecucion '!N59</f>
        <v>0</v>
      </c>
    </row>
    <row r="61" spans="1:16" x14ac:dyDescent="0.25">
      <c r="A61" s="30" t="s">
        <v>50</v>
      </c>
      <c r="B61" s="9">
        <v>0</v>
      </c>
      <c r="C61" s="7" t="s">
        <v>99</v>
      </c>
      <c r="D61" s="15">
        <f>+'Ejecucion '!B60</f>
        <v>0</v>
      </c>
      <c r="E61" s="15">
        <f>+'Ejecucion '!C60</f>
        <v>0</v>
      </c>
      <c r="F61" s="15">
        <f>+'Ejecucion '!D60</f>
        <v>0</v>
      </c>
      <c r="G61" s="15">
        <f>+'Ejecucion '!E60</f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15">
        <f>+'Ejecucion '!M60</f>
        <v>0</v>
      </c>
      <c r="P61" s="9">
        <f>'Ejecucion '!N60</f>
        <v>0</v>
      </c>
    </row>
    <row r="62" spans="1:16" x14ac:dyDescent="0.25">
      <c r="A62" s="30" t="s">
        <v>51</v>
      </c>
      <c r="B62" s="7">
        <v>1200000</v>
      </c>
      <c r="C62" s="7">
        <v>1210838.68</v>
      </c>
      <c r="D62" s="15">
        <f>+'Ejecucion '!B61</f>
        <v>304160</v>
      </c>
      <c r="E62" s="15">
        <f>+'Ejecucion '!C61</f>
        <v>0</v>
      </c>
      <c r="F62" s="15">
        <f>+'Ejecucion '!D61</f>
        <v>0</v>
      </c>
      <c r="G62" s="15">
        <f>+'Ejecucion '!E61</f>
        <v>0</v>
      </c>
      <c r="H62" s="15">
        <f>+'Ejecucion '!F61</f>
        <v>0</v>
      </c>
      <c r="I62" s="15">
        <f>+'Ejecucion '!G61</f>
        <v>0</v>
      </c>
      <c r="J62" s="15">
        <f>+'Ejecucion '!H61</f>
        <v>0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15">
        <f>+'Ejecucion '!M61</f>
        <v>0</v>
      </c>
      <c r="P62" s="9">
        <f>'Ejecucion '!N61</f>
        <v>304160</v>
      </c>
    </row>
    <row r="63" spans="1:16" x14ac:dyDescent="0.25">
      <c r="A63" s="30" t="s">
        <v>52</v>
      </c>
      <c r="B63" s="9">
        <v>0</v>
      </c>
      <c r="C63" s="9">
        <v>0</v>
      </c>
      <c r="D63" s="15">
        <f>+'Ejecucion '!B62</f>
        <v>0</v>
      </c>
      <c r="E63" s="15">
        <f>+'Ejecucion '!C62</f>
        <v>0</v>
      </c>
      <c r="F63" s="15">
        <f>+'Ejecucion '!D62</f>
        <v>0</v>
      </c>
      <c r="G63" s="15">
        <f>+'Ejecucion '!E62</f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15">
        <f>+'Ejecucion '!M62</f>
        <v>0</v>
      </c>
      <c r="P63" s="9">
        <f>'Ejecucion '!N62</f>
        <v>0</v>
      </c>
    </row>
    <row r="64" spans="1:16" x14ac:dyDescent="0.25">
      <c r="A64" s="29" t="s">
        <v>53</v>
      </c>
      <c r="B64" s="4">
        <f>SUM(B65:B68)</f>
        <v>0</v>
      </c>
      <c r="C64" s="4">
        <f t="shared" ref="C64" si="2">SUM(C65:C68)</f>
        <v>600000</v>
      </c>
      <c r="D64" s="15">
        <f>+'Ejecucion '!B63</f>
        <v>0</v>
      </c>
      <c r="E64" s="15">
        <f>+'Ejecucion '!C63</f>
        <v>0</v>
      </c>
      <c r="F64" s="15">
        <f>+'Ejecucion '!D63</f>
        <v>0</v>
      </c>
      <c r="G64" s="15">
        <f>+'Ejecucion '!E63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15">
        <f>+'Ejecucion '!M63</f>
        <v>0</v>
      </c>
      <c r="P64" s="4">
        <f>'Ejecucion '!N63</f>
        <v>0</v>
      </c>
    </row>
    <row r="65" spans="1:16" x14ac:dyDescent="0.25">
      <c r="A65" s="30" t="s">
        <v>54</v>
      </c>
      <c r="B65" s="9">
        <v>0</v>
      </c>
      <c r="C65" s="9">
        <v>0</v>
      </c>
      <c r="D65" s="15">
        <f>+'Ejecucion '!B64</f>
        <v>0</v>
      </c>
      <c r="E65" s="15">
        <f>+'Ejecucion '!C64</f>
        <v>0</v>
      </c>
      <c r="F65" s="15">
        <f>+'Ejecucion '!D64</f>
        <v>0</v>
      </c>
      <c r="G65" s="15">
        <f>+'Ejecucion '!E64</f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15">
        <f>+'Ejecucion '!M64</f>
        <v>0</v>
      </c>
      <c r="P65" s="9">
        <f>'Ejecucion '!N64</f>
        <v>0</v>
      </c>
    </row>
    <row r="66" spans="1:16" x14ac:dyDescent="0.25">
      <c r="A66" s="30" t="s">
        <v>55</v>
      </c>
      <c r="B66" s="9">
        <v>0</v>
      </c>
      <c r="C66" s="9">
        <v>600000</v>
      </c>
      <c r="D66" s="15">
        <f>+'Ejecucion '!B65</f>
        <v>0</v>
      </c>
      <c r="E66" s="15">
        <f>+'Ejecucion '!C65</f>
        <v>0</v>
      </c>
      <c r="F66" s="15">
        <f>+'Ejecucion '!D65</f>
        <v>0</v>
      </c>
      <c r="G66" s="15">
        <f>+'Ejecucion '!E65</f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15">
        <f>+'Ejecucion '!M65</f>
        <v>0</v>
      </c>
      <c r="P66" s="9">
        <f>'Ejecucion '!N65</f>
        <v>0</v>
      </c>
    </row>
    <row r="67" spans="1:16" x14ac:dyDescent="0.25">
      <c r="A67" s="30" t="s">
        <v>56</v>
      </c>
      <c r="B67" s="9">
        <v>0</v>
      </c>
      <c r="C67" s="9">
        <v>0</v>
      </c>
      <c r="D67" s="15">
        <f>+'Ejecucion '!B66</f>
        <v>0</v>
      </c>
      <c r="E67" s="15">
        <f>+'Ejecucion '!C66</f>
        <v>0</v>
      </c>
      <c r="F67" s="15">
        <f>+'Ejecucion '!D66</f>
        <v>0</v>
      </c>
      <c r="G67" s="15">
        <f>+'Ejecucion '!E66</f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15">
        <f>+'Ejecucion '!M66</f>
        <v>0</v>
      </c>
      <c r="P67" s="9">
        <f>'Ejecucion '!N66</f>
        <v>0</v>
      </c>
    </row>
    <row r="68" spans="1:16" x14ac:dyDescent="0.25">
      <c r="A68" s="30" t="s">
        <v>80</v>
      </c>
      <c r="B68" s="9">
        <v>0</v>
      </c>
      <c r="C68" s="9">
        <v>0</v>
      </c>
      <c r="D68" s="15">
        <f>+'Ejecucion '!B67</f>
        <v>0</v>
      </c>
      <c r="E68" s="15">
        <f>+'Ejecucion '!C67</f>
        <v>0</v>
      </c>
      <c r="F68" s="15">
        <f>+'Ejecucion '!D67</f>
        <v>0</v>
      </c>
      <c r="G68" s="15">
        <f>+'Ejecucion '!E67</f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15">
        <f>+'Ejecucion '!M67</f>
        <v>0</v>
      </c>
      <c r="P68" s="9">
        <f>'Ejecucion '!N67</f>
        <v>0</v>
      </c>
    </row>
    <row r="69" spans="1:16" x14ac:dyDescent="0.25">
      <c r="A69" s="29" t="s">
        <v>57</v>
      </c>
      <c r="B69" s="4">
        <f>SUM(B70:B71)</f>
        <v>0</v>
      </c>
      <c r="C69" s="4">
        <f t="shared" ref="C69" si="3">SUM(C70:C71)</f>
        <v>0</v>
      </c>
      <c r="D69" s="15">
        <f>+'Ejecucion '!B68</f>
        <v>0</v>
      </c>
      <c r="E69" s="15">
        <f>+'Ejecucion '!C68</f>
        <v>0</v>
      </c>
      <c r="F69" s="15">
        <f>+'Ejecucion '!D68</f>
        <v>0</v>
      </c>
      <c r="G69" s="15">
        <f>+'Ejecucion '!E68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15">
        <f>+'Ejecucion '!M68</f>
        <v>0</v>
      </c>
      <c r="P69" s="4">
        <f>'Ejecucion '!N68</f>
        <v>0</v>
      </c>
    </row>
    <row r="70" spans="1:16" x14ac:dyDescent="0.25">
      <c r="A70" s="30" t="s">
        <v>58</v>
      </c>
      <c r="B70" s="9">
        <v>0</v>
      </c>
      <c r="C70" s="9">
        <v>0</v>
      </c>
      <c r="D70" s="15">
        <f>+'Ejecucion '!B69</f>
        <v>0</v>
      </c>
      <c r="E70" s="15">
        <f>+'Ejecucion '!C69</f>
        <v>0</v>
      </c>
      <c r="F70" s="15">
        <f>+'Ejecucion '!D69</f>
        <v>0</v>
      </c>
      <c r="G70" s="15">
        <f>+'Ejecucion '!E69</f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15">
        <f>+'Ejecucion '!M69</f>
        <v>0</v>
      </c>
      <c r="P70" s="9">
        <f>'Ejecucion '!N69</f>
        <v>0</v>
      </c>
    </row>
    <row r="71" spans="1:16" x14ac:dyDescent="0.25">
      <c r="A71" s="30" t="s">
        <v>59</v>
      </c>
      <c r="B71" s="9">
        <v>0</v>
      </c>
      <c r="C71" s="9">
        <v>0</v>
      </c>
      <c r="D71" s="15">
        <f>+'Ejecucion '!B70</f>
        <v>0</v>
      </c>
      <c r="E71" s="15">
        <f>+'Ejecucion '!C70</f>
        <v>0</v>
      </c>
      <c r="F71" s="15">
        <f>+'Ejecucion '!D70</f>
        <v>0</v>
      </c>
      <c r="G71" s="15">
        <f>+'Ejecucion '!E70</f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15">
        <f>+'Ejecucion '!M70</f>
        <v>0</v>
      </c>
      <c r="P71" s="9">
        <f>'Ejecucion '!N70</f>
        <v>0</v>
      </c>
    </row>
    <row r="72" spans="1:16" x14ac:dyDescent="0.25">
      <c r="A72" s="29" t="s">
        <v>60</v>
      </c>
      <c r="B72" s="4">
        <f>SUM(B73:B75)</f>
        <v>0</v>
      </c>
      <c r="C72" s="4">
        <f t="shared" ref="C72" si="4">SUM(C73:C75)</f>
        <v>0</v>
      </c>
      <c r="D72" s="15">
        <f>+'Ejecucion '!B71</f>
        <v>0</v>
      </c>
      <c r="E72" s="15">
        <f>+'Ejecucion '!C71</f>
        <v>0</v>
      </c>
      <c r="F72" s="15">
        <f>+'Ejecucion '!D71</f>
        <v>0</v>
      </c>
      <c r="G72" s="15">
        <f>+'Ejecucion '!E71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15">
        <f>+'Ejecucion '!M71</f>
        <v>0</v>
      </c>
      <c r="P72" s="4">
        <f>'Ejecucion '!N71</f>
        <v>0</v>
      </c>
    </row>
    <row r="73" spans="1:16" x14ac:dyDescent="0.25">
      <c r="A73" s="30" t="s">
        <v>61</v>
      </c>
      <c r="B73" s="7"/>
      <c r="C73" s="7"/>
      <c r="D73" s="15">
        <f>+'Ejecucion '!B72</f>
        <v>0</v>
      </c>
      <c r="E73" s="15">
        <f>+'Ejecucion '!C72</f>
        <v>0</v>
      </c>
      <c r="F73" s="15">
        <f>+'Ejecucion '!D72</f>
        <v>0</v>
      </c>
      <c r="G73" s="15">
        <f>+'Ejecucion '!E72</f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15">
        <f>+'Ejecucion '!M72</f>
        <v>0</v>
      </c>
      <c r="P73" s="9">
        <f>'Ejecucion '!N72</f>
        <v>0</v>
      </c>
    </row>
    <row r="74" spans="1:16" x14ac:dyDescent="0.25">
      <c r="A74" s="30" t="s">
        <v>62</v>
      </c>
      <c r="B74" s="19">
        <v>0</v>
      </c>
      <c r="C74" s="19">
        <v>0</v>
      </c>
      <c r="D74" s="15">
        <f>+'Ejecucion '!B73</f>
        <v>0</v>
      </c>
      <c r="E74" s="15">
        <f>+'Ejecucion '!C73</f>
        <v>0</v>
      </c>
      <c r="F74" s="15">
        <f>+'Ejecucion '!D73</f>
        <v>0</v>
      </c>
      <c r="G74" s="15">
        <f>+'Ejecucion '!E73</f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15">
        <f>+'Ejecucion '!M73</f>
        <v>0</v>
      </c>
      <c r="P74" s="9">
        <f>'Ejecucion '!N73</f>
        <v>0</v>
      </c>
    </row>
    <row r="75" spans="1:16" x14ac:dyDescent="0.25">
      <c r="A75" s="30" t="s">
        <v>63</v>
      </c>
      <c r="B75" s="19">
        <v>0</v>
      </c>
      <c r="C75" s="19">
        <v>0</v>
      </c>
      <c r="D75" s="15">
        <f>+'Ejecucion '!B74</f>
        <v>0</v>
      </c>
      <c r="E75" s="15">
        <f>+'Ejecucion '!C74</f>
        <v>0</v>
      </c>
      <c r="F75" s="15">
        <f>+'Ejecucion '!D74</f>
        <v>0</v>
      </c>
      <c r="G75" s="15">
        <f>+'Ejecucion '!E74</f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15">
        <f>+'Ejecucion '!M74</f>
        <v>0</v>
      </c>
      <c r="P75" s="9">
        <f>'Ejecucion '!N74</f>
        <v>0</v>
      </c>
    </row>
    <row r="76" spans="1:16" x14ac:dyDescent="0.25">
      <c r="A76" s="29" t="s">
        <v>66</v>
      </c>
      <c r="B76" s="21">
        <f>B77</f>
        <v>0</v>
      </c>
      <c r="C76" s="21">
        <f t="shared" ref="C76" si="5">C77</f>
        <v>0</v>
      </c>
      <c r="D76" s="15">
        <f>+'Ejecucion '!B75</f>
        <v>24696744.580000013</v>
      </c>
      <c r="E76" s="15">
        <f>+'Ejecucion '!C75</f>
        <v>11877499.430000007</v>
      </c>
      <c r="F76" s="15">
        <f>+'Ejecucion '!D75</f>
        <v>0</v>
      </c>
      <c r="G76" s="15">
        <f>+'Ejecucion '!E75</f>
        <v>0</v>
      </c>
      <c r="H76" s="15">
        <f>+'Ejecucion '!F75</f>
        <v>0</v>
      </c>
      <c r="I76" s="15">
        <f>+'Ejecucion '!G75</f>
        <v>0</v>
      </c>
      <c r="J76" s="15">
        <f>+'Ejecucion '!H75</f>
        <v>0</v>
      </c>
      <c r="K76" s="15">
        <f>+'Ejecucion '!I75</f>
        <v>0</v>
      </c>
      <c r="L76" s="15">
        <f>+'Ejecucion '!J75</f>
        <v>0</v>
      </c>
      <c r="M76" s="15">
        <f>+'Ejecucion '!K75</f>
        <v>0</v>
      </c>
      <c r="N76" s="15">
        <f>+'Ejecucion '!L75</f>
        <v>0</v>
      </c>
      <c r="O76" s="15">
        <f>+'Ejecucion '!M75</f>
        <v>0</v>
      </c>
      <c r="P76" s="4">
        <v>0</v>
      </c>
    </row>
    <row r="77" spans="1:16" x14ac:dyDescent="0.25">
      <c r="A77" s="29" t="s">
        <v>67</v>
      </c>
      <c r="B77" s="4">
        <f>SUM(B78:B79)</f>
        <v>0</v>
      </c>
      <c r="C77" s="4">
        <f t="shared" ref="C77" si="6">SUM(C78:C79)</f>
        <v>0</v>
      </c>
      <c r="D77" s="15">
        <f>+'Ejecucion '!B76</f>
        <v>24696744.580000013</v>
      </c>
      <c r="E77" s="15">
        <f>+'Ejecucion '!C76</f>
        <v>11877499.430000007</v>
      </c>
      <c r="F77" s="15">
        <f>+'Ejecucion '!D76</f>
        <v>0</v>
      </c>
      <c r="G77" s="15">
        <f>+'Ejecucion '!E76</f>
        <v>0</v>
      </c>
      <c r="H77" s="15">
        <f>+'Ejecucion '!F76</f>
        <v>0</v>
      </c>
      <c r="I77" s="15">
        <f>+'Ejecucion '!G76</f>
        <v>0</v>
      </c>
      <c r="J77" s="15">
        <f>+'Ejecucion '!H76</f>
        <v>0</v>
      </c>
      <c r="K77" s="15">
        <f>+'Ejecucion '!I76</f>
        <v>0</v>
      </c>
      <c r="L77" s="15">
        <f>+'Ejecucion '!J76</f>
        <v>0</v>
      </c>
      <c r="M77" s="15">
        <f>+'Ejecucion '!K76</f>
        <v>0</v>
      </c>
      <c r="N77" s="15">
        <f>+'Ejecucion '!L76</f>
        <v>0</v>
      </c>
      <c r="O77" s="15">
        <f>+'Ejecucion '!M76</f>
        <v>0</v>
      </c>
      <c r="P77" s="4">
        <v>0</v>
      </c>
    </row>
    <row r="78" spans="1:16" x14ac:dyDescent="0.25">
      <c r="A78" s="30" t="s">
        <v>68</v>
      </c>
      <c r="B78" s="9">
        <v>0</v>
      </c>
      <c r="C78" s="9">
        <v>0</v>
      </c>
      <c r="D78" s="31">
        <f>+'Ejecucion '!B77</f>
        <v>24696744.580000013</v>
      </c>
      <c r="E78" s="31">
        <f>+'Ejecucion '!C77</f>
        <v>11877499.430000007</v>
      </c>
      <c r="F78" s="31">
        <f>+'Ejecucion '!D77</f>
        <v>0</v>
      </c>
      <c r="G78" s="31">
        <f>+'Ejecucion '!E77</f>
        <v>0</v>
      </c>
      <c r="H78" s="31">
        <f>+'Ejecucion '!F77</f>
        <v>0</v>
      </c>
      <c r="I78" s="31">
        <f>+'Ejecucion '!G77</f>
        <v>0</v>
      </c>
      <c r="J78" s="31">
        <f>+'Ejecucion '!H77</f>
        <v>0</v>
      </c>
      <c r="K78" s="31">
        <f>+'Ejecucion '!I77</f>
        <v>0</v>
      </c>
      <c r="L78" s="31">
        <f>+'Ejecucion '!J77</f>
        <v>0</v>
      </c>
      <c r="M78" s="31">
        <f>+'Ejecucion '!K77</f>
        <v>0</v>
      </c>
      <c r="N78" s="31">
        <f>+'Ejecucion '!L77</f>
        <v>0</v>
      </c>
      <c r="O78" s="31">
        <f>+'Ejecucion '!M77</f>
        <v>0</v>
      </c>
      <c r="P78" s="9">
        <v>0</v>
      </c>
    </row>
    <row r="79" spans="1:16" x14ac:dyDescent="0.25">
      <c r="A79" s="30" t="s">
        <v>69</v>
      </c>
      <c r="B79" s="9">
        <v>0</v>
      </c>
      <c r="C79" s="9">
        <v>0</v>
      </c>
      <c r="D79" s="15">
        <f>+'Ejecucion '!B78</f>
        <v>0</v>
      </c>
      <c r="E79" s="15">
        <f>+'Ejecucion '!C78</f>
        <v>0</v>
      </c>
      <c r="F79" s="15">
        <f>+'Ejecucion '!D78</f>
        <v>0</v>
      </c>
      <c r="G79" s="15">
        <f>+'Ejecucion '!E78</f>
        <v>0</v>
      </c>
      <c r="H79" s="15">
        <f>+'Ejecucion '!F78</f>
        <v>0</v>
      </c>
      <c r="I79" s="15">
        <f>+'Ejecucion '!G78</f>
        <v>0</v>
      </c>
      <c r="J79" s="15">
        <f>+'Ejecucion '!H78</f>
        <v>0</v>
      </c>
      <c r="K79" s="15">
        <f>+'Ejecucion '!I78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15">
        <f>+'Ejecucion '!M78</f>
        <v>0</v>
      </c>
      <c r="P79" s="9">
        <f>'Ejecucion '!N78</f>
        <v>0</v>
      </c>
    </row>
    <row r="80" spans="1:16" x14ac:dyDescent="0.25">
      <c r="A80" s="29" t="s">
        <v>70</v>
      </c>
      <c r="B80" s="4">
        <f>SUM(B81:B82)</f>
        <v>60000000</v>
      </c>
      <c r="C80" s="4">
        <f t="shared" ref="C80" si="7">SUM(C81:C82)</f>
        <v>60000000</v>
      </c>
      <c r="D80" s="15">
        <f>+'Ejecucion '!B79</f>
        <v>0</v>
      </c>
      <c r="E80" s="15">
        <f>+'Ejecucion '!C79</f>
        <v>0</v>
      </c>
      <c r="F80" s="15">
        <f>+'Ejecucion '!D79</f>
        <v>0</v>
      </c>
      <c r="G80" s="15">
        <f>+'Ejecucion '!E79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15">
        <f>+'Ejecucion '!M79</f>
        <v>0</v>
      </c>
      <c r="P80" s="4">
        <f>'Ejecucion '!N79</f>
        <v>0</v>
      </c>
    </row>
    <row r="81" spans="1:19" x14ac:dyDescent="0.25">
      <c r="A81" s="30" t="s">
        <v>71</v>
      </c>
      <c r="B81" s="7">
        <v>60000000</v>
      </c>
      <c r="C81" s="7">
        <v>60000000</v>
      </c>
      <c r="D81" s="15">
        <f>+'Ejecucion '!B80</f>
        <v>0</v>
      </c>
      <c r="E81" s="15">
        <f>+'Ejecucion '!C80</f>
        <v>0</v>
      </c>
      <c r="F81" s="15">
        <f>+'Ejecucion '!D80</f>
        <v>0</v>
      </c>
      <c r="G81" s="15">
        <f>+'Ejecucion '!E80</f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15">
        <f>+'Ejecucion '!M80</f>
        <v>0</v>
      </c>
      <c r="P81" s="9">
        <f>'Ejecucion '!N80</f>
        <v>0</v>
      </c>
    </row>
    <row r="82" spans="1:19" x14ac:dyDescent="0.25">
      <c r="A82" s="30" t="s">
        <v>72</v>
      </c>
      <c r="B82" s="9">
        <v>0</v>
      </c>
      <c r="C82" s="9">
        <v>0</v>
      </c>
      <c r="D82" s="15">
        <f>+'Ejecucion '!B81</f>
        <v>0</v>
      </c>
      <c r="E82" s="15">
        <f>+'Ejecucion '!C81</f>
        <v>0</v>
      </c>
      <c r="F82" s="15">
        <f>+'Ejecucion '!D81</f>
        <v>0</v>
      </c>
      <c r="G82" s="15">
        <f>+'Ejecucion '!E81</f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15">
        <f>+'Ejecucion '!M81</f>
        <v>0</v>
      </c>
      <c r="P82" s="9">
        <f>'Ejecucion '!N81</f>
        <v>0</v>
      </c>
    </row>
    <row r="83" spans="1:19" x14ac:dyDescent="0.25">
      <c r="A83" s="29" t="s">
        <v>73</v>
      </c>
      <c r="B83" s="4">
        <f>B84</f>
        <v>0</v>
      </c>
      <c r="C83" s="4">
        <f t="shared" ref="C83" si="8">C84</f>
        <v>0</v>
      </c>
      <c r="D83" s="15">
        <f>+'Ejecucion '!B82</f>
        <v>0</v>
      </c>
      <c r="E83" s="15">
        <f>+'Ejecucion '!C82</f>
        <v>0</v>
      </c>
      <c r="F83" s="15">
        <f>+'Ejecucion '!D82</f>
        <v>0</v>
      </c>
      <c r="G83" s="15">
        <f>+'Ejecucion '!E82</f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15">
        <f>+'Ejecucion '!M82</f>
        <v>0</v>
      </c>
      <c r="P83" s="4">
        <f>'Ejecucion '!N82</f>
        <v>0</v>
      </c>
    </row>
    <row r="84" spans="1:19" x14ac:dyDescent="0.25">
      <c r="A84" s="30" t="s">
        <v>74</v>
      </c>
      <c r="B84" s="9">
        <v>0</v>
      </c>
      <c r="C84" s="9">
        <v>0</v>
      </c>
      <c r="D84" s="9">
        <f>'Ejecucion '!B83</f>
        <v>0</v>
      </c>
      <c r="E84" s="15">
        <f>+'Ejecucion '!C83</f>
        <v>0</v>
      </c>
      <c r="F84" s="15">
        <f>+'Ejecucion '!D83</f>
        <v>0</v>
      </c>
      <c r="G84" s="15">
        <f>+'Ejecucion '!E83</f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15">
        <v>0</v>
      </c>
      <c r="P84" s="9">
        <f>'Ejecucion '!N83</f>
        <v>0</v>
      </c>
    </row>
    <row r="85" spans="1:19" x14ac:dyDescent="0.25">
      <c r="A85" s="41" t="s">
        <v>64</v>
      </c>
      <c r="B85" s="40">
        <f>B12+B18+B28+B38+B54+B72+B80+B76+B69+B64+B47</f>
        <v>1350000000</v>
      </c>
      <c r="C85" s="40">
        <f t="shared" ref="C85" si="9">C12+C18+C28+C38+C54+C72+C80+C76+C69+C64+C47</f>
        <v>1686714945.95</v>
      </c>
      <c r="D85" s="42">
        <f t="shared" ref="D85:N85" si="10">+D54+D38+D28+D18+D12+D76</f>
        <v>219342685.09</v>
      </c>
      <c r="E85" s="42">
        <f t="shared" si="10"/>
        <v>129812936.64000002</v>
      </c>
      <c r="F85" s="42">
        <f t="shared" si="10"/>
        <v>0</v>
      </c>
      <c r="G85" s="42">
        <f t="shared" si="10"/>
        <v>0</v>
      </c>
      <c r="H85" s="42">
        <f t="shared" si="10"/>
        <v>0</v>
      </c>
      <c r="I85" s="42">
        <f t="shared" si="10"/>
        <v>0</v>
      </c>
      <c r="J85" s="42">
        <f t="shared" si="10"/>
        <v>0</v>
      </c>
      <c r="K85" s="42">
        <f t="shared" si="10"/>
        <v>0</v>
      </c>
      <c r="L85" s="42">
        <f t="shared" si="10"/>
        <v>0</v>
      </c>
      <c r="M85" s="42">
        <f t="shared" si="10"/>
        <v>0</v>
      </c>
      <c r="N85" s="42">
        <f t="shared" si="10"/>
        <v>0</v>
      </c>
      <c r="O85" s="42">
        <f>+O54+O38+O28+O18+O12+O76</f>
        <v>0</v>
      </c>
      <c r="P85" s="40">
        <f>P12+P18+P28+P38+P47+P54+P69+P72+P76+P80+P83</f>
        <v>312581377.72000003</v>
      </c>
    </row>
    <row r="86" spans="1:19" x14ac:dyDescent="0.25">
      <c r="A86" s="32" t="s">
        <v>85</v>
      </c>
    </row>
    <row r="87" spans="1:19" x14ac:dyDescent="0.25">
      <c r="C87" s="33"/>
      <c r="P87" s="33"/>
    </row>
    <row r="88" spans="1:19" x14ac:dyDescent="0.25">
      <c r="C88" s="33"/>
    </row>
    <row r="89" spans="1:19" x14ac:dyDescent="0.25">
      <c r="D89" s="34"/>
      <c r="P89" s="33"/>
    </row>
    <row r="91" spans="1:19" x14ac:dyDescent="0.25">
      <c r="A91" s="35"/>
    </row>
    <row r="92" spans="1:19" x14ac:dyDescent="0.25">
      <c r="A92" s="36"/>
      <c r="B92" s="43"/>
      <c r="C92" s="43"/>
      <c r="D92" s="43"/>
      <c r="E92" s="43"/>
      <c r="F92" s="36"/>
      <c r="G92" s="26"/>
      <c r="H92" s="26"/>
      <c r="I92" s="26"/>
      <c r="J92" s="26"/>
      <c r="K92" s="26"/>
      <c r="L92" s="26"/>
      <c r="M92" s="26"/>
      <c r="N92" s="26"/>
      <c r="O92" s="26"/>
      <c r="P92" s="43"/>
      <c r="Q92" s="43"/>
      <c r="R92" s="43"/>
      <c r="S92" s="43"/>
    </row>
    <row r="93" spans="1:19" x14ac:dyDescent="0.25">
      <c r="A93" s="36"/>
      <c r="B93" s="36"/>
      <c r="C93" s="36"/>
      <c r="D93" s="36"/>
      <c r="E93" s="36"/>
      <c r="F93" s="36"/>
      <c r="G93" s="26"/>
      <c r="H93" s="26"/>
      <c r="I93" s="26"/>
      <c r="J93" s="26"/>
      <c r="K93" s="26"/>
      <c r="L93" s="26"/>
      <c r="M93" s="26"/>
      <c r="N93" s="26"/>
      <c r="O93" s="26"/>
      <c r="P93" s="36"/>
      <c r="Q93" s="36"/>
      <c r="R93" s="36"/>
      <c r="S93" s="36"/>
    </row>
    <row r="94" spans="1:19" x14ac:dyDescent="0.25">
      <c r="A94" s="36"/>
      <c r="B94" s="36"/>
      <c r="C94" s="36"/>
      <c r="D94" s="36"/>
      <c r="E94" s="36"/>
      <c r="F94" s="36"/>
      <c r="G94" s="26"/>
      <c r="H94" s="26"/>
      <c r="I94" s="26"/>
      <c r="J94" s="26"/>
      <c r="K94" s="26"/>
      <c r="L94" s="26"/>
      <c r="M94" s="26"/>
      <c r="N94" s="26"/>
      <c r="O94" s="26"/>
      <c r="P94" s="36"/>
      <c r="Q94" s="36"/>
      <c r="R94" s="36"/>
      <c r="S94" s="36"/>
    </row>
    <row r="95" spans="1:19" x14ac:dyDescent="0.25">
      <c r="A95" s="36"/>
      <c r="B95" s="36"/>
      <c r="C95" s="36"/>
      <c r="D95" s="36"/>
      <c r="E95" s="36"/>
      <c r="F95" s="36"/>
      <c r="G95" s="26"/>
      <c r="H95" s="26"/>
      <c r="I95" s="26"/>
      <c r="J95" s="26"/>
      <c r="K95" s="26"/>
      <c r="L95" s="26"/>
      <c r="M95" s="26"/>
      <c r="N95" s="26"/>
      <c r="O95" s="26"/>
      <c r="P95" s="36"/>
      <c r="Q95" s="36"/>
      <c r="R95" s="36"/>
      <c r="S95" s="36"/>
    </row>
    <row r="96" spans="1:19" x14ac:dyDescent="0.25">
      <c r="A96" s="36"/>
      <c r="B96" s="36"/>
      <c r="C96" s="36"/>
      <c r="D96" s="36"/>
      <c r="E96" s="36"/>
      <c r="F96" s="36"/>
      <c r="G96" s="26"/>
      <c r="H96" s="26"/>
      <c r="I96" s="26"/>
      <c r="J96" s="26"/>
      <c r="K96" s="26"/>
      <c r="L96" s="26"/>
      <c r="M96" s="26"/>
      <c r="N96" s="26"/>
      <c r="O96" s="26"/>
      <c r="P96" s="36"/>
      <c r="Q96" s="36"/>
      <c r="R96" s="36"/>
      <c r="S96" s="36"/>
    </row>
    <row r="97" spans="1:19" x14ac:dyDescent="0.25">
      <c r="A97" s="36"/>
      <c r="B97" s="36"/>
      <c r="C97" s="36"/>
      <c r="D97" s="36"/>
      <c r="E97" s="36"/>
      <c r="F97" s="36"/>
      <c r="G97" s="26"/>
      <c r="H97" s="26"/>
      <c r="I97" s="26"/>
      <c r="J97" s="26"/>
      <c r="K97" s="26"/>
      <c r="L97" s="26"/>
      <c r="M97" s="26"/>
      <c r="N97" s="26"/>
      <c r="O97" s="26"/>
      <c r="P97" s="36"/>
      <c r="Q97" s="36"/>
      <c r="R97" s="36"/>
      <c r="S97" s="36"/>
    </row>
    <row r="98" spans="1:19" x14ac:dyDescent="0.25">
      <c r="A98" s="36"/>
      <c r="B98" s="44"/>
      <c r="C98" s="44"/>
      <c r="D98" s="44"/>
      <c r="E98" s="44"/>
      <c r="F98" s="36"/>
      <c r="G98" s="26"/>
      <c r="H98" s="26"/>
      <c r="I98" s="26"/>
      <c r="J98" s="26"/>
      <c r="K98" s="26"/>
      <c r="L98" s="26"/>
      <c r="M98" s="26"/>
      <c r="N98" s="26"/>
      <c r="O98" s="26"/>
      <c r="P98" s="44"/>
      <c r="Q98" s="44"/>
      <c r="R98" s="44"/>
      <c r="S98" s="44"/>
    </row>
    <row r="99" spans="1:19" x14ac:dyDescent="0.25">
      <c r="A99" s="36"/>
      <c r="B99" s="45"/>
      <c r="C99" s="45"/>
      <c r="D99" s="45"/>
      <c r="E99" s="45"/>
      <c r="F99" s="36"/>
      <c r="G99" s="26"/>
      <c r="H99" s="26"/>
      <c r="I99" s="26"/>
      <c r="J99" s="26"/>
      <c r="K99" s="26"/>
      <c r="L99" s="26"/>
      <c r="M99" s="26"/>
      <c r="N99" s="26"/>
      <c r="O99" s="26"/>
      <c r="P99" s="45"/>
      <c r="Q99" s="45"/>
      <c r="R99" s="45"/>
      <c r="S99" s="45"/>
    </row>
  </sheetData>
  <mergeCells count="15">
    <mergeCell ref="A9:A10"/>
    <mergeCell ref="B9:B10"/>
    <mergeCell ref="C9:C10"/>
    <mergeCell ref="D9:P9"/>
    <mergeCell ref="A3:P3"/>
    <mergeCell ref="A4:P4"/>
    <mergeCell ref="A5:P5"/>
    <mergeCell ref="A6:P6"/>
    <mergeCell ref="A7:P7"/>
    <mergeCell ref="B92:E92"/>
    <mergeCell ref="P92:S92"/>
    <mergeCell ref="B98:E98"/>
    <mergeCell ref="P98:S98"/>
    <mergeCell ref="B99:E99"/>
    <mergeCell ref="P99:S99"/>
  </mergeCells>
  <printOptions horizontalCentered="1" verticalCentered="1"/>
  <pageMargins left="1.5748031496062993" right="1.5748031496062993" top="0" bottom="0" header="0" footer="0"/>
  <pageSetup paperSize="5" scale="66" fitToHeight="0" orientation="landscape" r:id="rId1"/>
  <rowBreaks count="1" manualBreakCount="1">
    <brk id="4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8"/>
  <sheetViews>
    <sheetView showGridLines="0" view="pageBreakPreview" topLeftCell="A16" zoomScale="85" zoomScaleNormal="100" zoomScaleSheetLayoutView="85" zoomScalePageLayoutView="90" workbookViewId="0">
      <selection activeCell="A91" sqref="A91"/>
    </sheetView>
  </sheetViews>
  <sheetFormatPr baseColWidth="10" defaultColWidth="11.5703125" defaultRowHeight="15.75" x14ac:dyDescent="0.25"/>
  <cols>
    <col min="1" max="1" width="106.140625" style="1" bestFit="1" customWidth="1"/>
    <col min="2" max="2" width="25.85546875" style="1" customWidth="1"/>
    <col min="3" max="3" width="19.85546875" style="1" customWidth="1"/>
    <col min="4" max="4" width="18.28515625" style="1" hidden="1" customWidth="1"/>
    <col min="5" max="5" width="17.85546875" style="1" hidden="1" customWidth="1"/>
    <col min="6" max="9" width="18.85546875" style="1" hidden="1" customWidth="1"/>
    <col min="10" max="10" width="12.5703125" style="1" hidden="1" customWidth="1"/>
    <col min="11" max="13" width="18.85546875" style="1" hidden="1" customWidth="1"/>
    <col min="14" max="14" width="19.85546875" style="1" bestFit="1" customWidth="1"/>
    <col min="15" max="15" width="25.28515625" style="1" customWidth="1"/>
    <col min="16" max="16" width="2.42578125" style="1" bestFit="1" customWidth="1"/>
    <col min="17" max="16384" width="11.5703125" style="1"/>
  </cols>
  <sheetData>
    <row r="2" spans="1:15" ht="18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5" ht="18.75" x14ac:dyDescent="0.25">
      <c r="A3" s="63" t="s">
        <v>78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ht="18.75" x14ac:dyDescent="0.25">
      <c r="A4" s="64" t="s">
        <v>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ht="18.75" x14ac:dyDescent="0.25">
      <c r="A5" s="63" t="s">
        <v>84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18.75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8" spans="1:15" x14ac:dyDescent="0.25">
      <c r="A8" s="58" t="s">
        <v>65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5" x14ac:dyDescent="0.25">
      <c r="A9" s="58"/>
      <c r="B9" s="37" t="s">
        <v>81</v>
      </c>
      <c r="C9" s="37" t="s">
        <v>82</v>
      </c>
      <c r="D9" s="37" t="s">
        <v>87</v>
      </c>
      <c r="E9" s="37" t="s">
        <v>88</v>
      </c>
      <c r="F9" s="37" t="s">
        <v>89</v>
      </c>
      <c r="G9" s="37" t="s">
        <v>91</v>
      </c>
      <c r="H9" s="37" t="s">
        <v>92</v>
      </c>
      <c r="I9" s="37" t="s">
        <v>93</v>
      </c>
      <c r="J9" s="37" t="s">
        <v>94</v>
      </c>
      <c r="K9" s="37" t="s">
        <v>95</v>
      </c>
      <c r="L9" s="37" t="s">
        <v>96</v>
      </c>
      <c r="M9" s="37" t="s">
        <v>97</v>
      </c>
      <c r="N9" s="37" t="s">
        <v>83</v>
      </c>
    </row>
    <row r="10" spans="1:15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4">
        <f>SUM(B12:B16)</f>
        <v>54108996.079999998</v>
      </c>
      <c r="C11" s="4">
        <f t="shared" ref="C11:M11" si="0">SUM(C12:C16)</f>
        <v>54583896.740000002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SUM(N12:N16)</f>
        <v>108692892.81999999</v>
      </c>
    </row>
    <row r="12" spans="1:15" x14ac:dyDescent="0.25">
      <c r="A12" s="5" t="s">
        <v>2</v>
      </c>
      <c r="B12" s="6">
        <v>42261260.359999999</v>
      </c>
      <c r="C12" s="6">
        <v>42477843.700000003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9">
        <f>SUM(B12:M12)</f>
        <v>84739104.060000002</v>
      </c>
      <c r="O12" s="10"/>
    </row>
    <row r="13" spans="1:15" x14ac:dyDescent="0.25">
      <c r="A13" s="5" t="s">
        <v>3</v>
      </c>
      <c r="B13" s="11">
        <v>5386900</v>
      </c>
      <c r="C13" s="6">
        <v>5607693.0999999996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">
        <f>SUM(B13:M13)</f>
        <v>10994593.1</v>
      </c>
    </row>
    <row r="14" spans="1:15" x14ac:dyDescent="0.25">
      <c r="A14" s="5" t="s">
        <v>4</v>
      </c>
      <c r="B14" s="11">
        <v>0</v>
      </c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">
        <f>SUM(B14:M14)</f>
        <v>0</v>
      </c>
    </row>
    <row r="15" spans="1:15" x14ac:dyDescent="0.25">
      <c r="A15" s="5" t="s">
        <v>5</v>
      </c>
      <c r="B15" s="11">
        <v>0</v>
      </c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">
        <f>SUM(B15:M15)</f>
        <v>0</v>
      </c>
      <c r="O15" s="13"/>
    </row>
    <row r="16" spans="1:15" x14ac:dyDescent="0.25">
      <c r="A16" s="5" t="s">
        <v>6</v>
      </c>
      <c r="B16" s="6">
        <v>6460835.7199999997</v>
      </c>
      <c r="C16" s="6">
        <v>6498359.9399999995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9">
        <f>SUM(B16:M16)</f>
        <v>12959195.66</v>
      </c>
    </row>
    <row r="17" spans="1:15" x14ac:dyDescent="0.25">
      <c r="A17" s="3" t="s">
        <v>7</v>
      </c>
      <c r="B17" s="14">
        <f>SUM(B18:B26)</f>
        <v>19339934.27</v>
      </c>
      <c r="C17" s="14">
        <f t="shared" ref="C17:M17" si="1">SUM(C18:C26)</f>
        <v>11323763.99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5">
        <f>SUM(N18:N26)</f>
        <v>30663698.259999998</v>
      </c>
    </row>
    <row r="18" spans="1:15" x14ac:dyDescent="0.25">
      <c r="A18" s="5" t="s">
        <v>8</v>
      </c>
      <c r="B18" s="11">
        <v>1403054.1099999999</v>
      </c>
      <c r="C18" s="6">
        <v>1609774.3699999999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9">
        <f t="shared" ref="N18:N26" si="2">SUM(B18:M18)</f>
        <v>3012828.4799999995</v>
      </c>
    </row>
    <row r="19" spans="1:15" x14ac:dyDescent="0.25">
      <c r="A19" s="5" t="s">
        <v>9</v>
      </c>
      <c r="B19" s="11">
        <v>3873704</v>
      </c>
      <c r="C19" s="6">
        <v>177000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>
        <f t="shared" si="2"/>
        <v>4050704</v>
      </c>
    </row>
    <row r="20" spans="1:15" x14ac:dyDescent="0.25">
      <c r="A20" s="5" t="s">
        <v>10</v>
      </c>
      <c r="B20" s="11">
        <v>2908817.4000000004</v>
      </c>
      <c r="C20" s="6">
        <v>2487615.63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>
        <f t="shared" si="2"/>
        <v>5396433.0300000003</v>
      </c>
    </row>
    <row r="21" spans="1:15" x14ac:dyDescent="0.25">
      <c r="A21" s="5" t="s">
        <v>11</v>
      </c>
      <c r="B21" s="6">
        <v>355200</v>
      </c>
      <c r="C21" s="6">
        <v>108000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9">
        <f t="shared" si="2"/>
        <v>463200</v>
      </c>
    </row>
    <row r="22" spans="1:15" x14ac:dyDescent="0.25">
      <c r="A22" s="5" t="s">
        <v>12</v>
      </c>
      <c r="B22" s="11">
        <v>2819332.44</v>
      </c>
      <c r="C22" s="6">
        <v>3638633.56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9">
        <f t="shared" si="2"/>
        <v>6457966</v>
      </c>
    </row>
    <row r="23" spans="1:15" x14ac:dyDescent="0.25">
      <c r="A23" s="5" t="s">
        <v>13</v>
      </c>
      <c r="B23" s="11">
        <v>1899456.4100000001</v>
      </c>
      <c r="C23" s="6">
        <v>1465654.15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>
        <f t="shared" si="2"/>
        <v>3365110.56</v>
      </c>
    </row>
    <row r="24" spans="1:15" x14ac:dyDescent="0.25">
      <c r="A24" s="5" t="s">
        <v>14</v>
      </c>
      <c r="B24" s="11">
        <v>3181073.5</v>
      </c>
      <c r="C24" s="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>
        <f t="shared" si="2"/>
        <v>3181073.5</v>
      </c>
    </row>
    <row r="25" spans="1:15" x14ac:dyDescent="0.25">
      <c r="A25" s="5" t="s">
        <v>15</v>
      </c>
      <c r="B25" s="11">
        <v>1871091.61</v>
      </c>
      <c r="C25" s="6">
        <v>1837086.28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>
        <f t="shared" si="2"/>
        <v>3708177.89</v>
      </c>
    </row>
    <row r="26" spans="1:15" x14ac:dyDescent="0.25">
      <c r="A26" s="5" t="s">
        <v>16</v>
      </c>
      <c r="B26" s="11">
        <v>1028204.8</v>
      </c>
      <c r="C26" s="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>
        <f t="shared" si="2"/>
        <v>1028204.8</v>
      </c>
      <c r="O26" s="12"/>
    </row>
    <row r="27" spans="1:15" x14ac:dyDescent="0.25">
      <c r="A27" s="3" t="s">
        <v>17</v>
      </c>
      <c r="B27" s="14">
        <f t="shared" ref="B27" si="3">SUM(B28:B36)</f>
        <v>120286413.66999999</v>
      </c>
      <c r="C27" s="14">
        <f t="shared" ref="C27:M27" si="4">SUM(C28:C36)</f>
        <v>48223685.989999995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  <c r="I27" s="14">
        <f t="shared" si="4"/>
        <v>0</v>
      </c>
      <c r="J27" s="14">
        <f t="shared" si="4"/>
        <v>0</v>
      </c>
      <c r="K27" s="14">
        <f t="shared" si="4"/>
        <v>0</v>
      </c>
      <c r="L27" s="14">
        <f t="shared" si="4"/>
        <v>0</v>
      </c>
      <c r="M27" s="14">
        <f t="shared" si="4"/>
        <v>0</v>
      </c>
      <c r="N27" s="15">
        <f t="shared" ref="N27" si="5">SUM(N28:N36)</f>
        <v>168510099.66</v>
      </c>
    </row>
    <row r="28" spans="1:15" x14ac:dyDescent="0.25">
      <c r="A28" s="5" t="s">
        <v>18</v>
      </c>
      <c r="B28" s="6">
        <v>117919411.53999999</v>
      </c>
      <c r="C28" s="6">
        <v>39185752.319999993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9">
        <f t="shared" ref="N28:N36" si="6">SUM(B28:M28)</f>
        <v>157105163.85999998</v>
      </c>
    </row>
    <row r="29" spans="1:15" x14ac:dyDescent="0.25">
      <c r="A29" s="5" t="s">
        <v>19</v>
      </c>
      <c r="B29" s="11">
        <v>0</v>
      </c>
      <c r="C29" s="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>
        <f t="shared" si="6"/>
        <v>0</v>
      </c>
      <c r="O29" s="16"/>
    </row>
    <row r="30" spans="1:15" x14ac:dyDescent="0.25">
      <c r="A30" s="5" t="s">
        <v>20</v>
      </c>
      <c r="B30" s="11">
        <v>48144</v>
      </c>
      <c r="C30" s="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>
        <f t="shared" si="6"/>
        <v>48144</v>
      </c>
      <c r="O30" s="16"/>
    </row>
    <row r="31" spans="1:15" x14ac:dyDescent="0.25">
      <c r="A31" s="5" t="s">
        <v>21</v>
      </c>
      <c r="B31" s="11">
        <v>0</v>
      </c>
      <c r="C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>
        <f t="shared" si="6"/>
        <v>0</v>
      </c>
      <c r="O31" s="16"/>
    </row>
    <row r="32" spans="1:15" x14ac:dyDescent="0.25">
      <c r="A32" s="5" t="s">
        <v>22</v>
      </c>
      <c r="B32" s="11">
        <v>0</v>
      </c>
      <c r="C32" s="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>
        <f t="shared" si="6"/>
        <v>0</v>
      </c>
      <c r="O32" s="16"/>
    </row>
    <row r="33" spans="1:15" x14ac:dyDescent="0.25">
      <c r="A33" s="5" t="s">
        <v>23</v>
      </c>
      <c r="B33" s="11">
        <v>0</v>
      </c>
      <c r="C33" s="6">
        <v>926654.59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>
        <f t="shared" si="6"/>
        <v>926654.59</v>
      </c>
      <c r="O33" s="16"/>
    </row>
    <row r="34" spans="1:15" x14ac:dyDescent="0.25">
      <c r="A34" s="5" t="s">
        <v>24</v>
      </c>
      <c r="B34" s="11">
        <v>1729636</v>
      </c>
      <c r="C34" s="6">
        <v>3147200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>
        <f t="shared" si="6"/>
        <v>4876836</v>
      </c>
      <c r="O34" s="16"/>
    </row>
    <row r="35" spans="1:15" x14ac:dyDescent="0.25">
      <c r="A35" s="5" t="s">
        <v>25</v>
      </c>
      <c r="B35" s="11">
        <v>589222.12999999989</v>
      </c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>
        <f t="shared" si="6"/>
        <v>589222.12999999989</v>
      </c>
    </row>
    <row r="36" spans="1:15" x14ac:dyDescent="0.25">
      <c r="A36" s="5" t="s">
        <v>26</v>
      </c>
      <c r="B36" s="11"/>
      <c r="C36" s="6">
        <v>4964079.08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>
        <f t="shared" si="6"/>
        <v>4964079.08</v>
      </c>
    </row>
    <row r="37" spans="1:15" x14ac:dyDescent="0.25">
      <c r="A37" s="3" t="s">
        <v>27</v>
      </c>
      <c r="B37" s="14">
        <f>SUM(B38:B45)</f>
        <v>0</v>
      </c>
      <c r="C37" s="14">
        <f>SUM(C38:C45)</f>
        <v>0</v>
      </c>
      <c r="D37" s="14">
        <f t="shared" ref="D37:M37" si="7">SUM(D38:D45)</f>
        <v>0</v>
      </c>
      <c r="E37" s="14">
        <f t="shared" si="7"/>
        <v>0</v>
      </c>
      <c r="F37" s="14">
        <f t="shared" si="7"/>
        <v>0</v>
      </c>
      <c r="G37" s="14">
        <f t="shared" si="7"/>
        <v>0</v>
      </c>
      <c r="H37" s="14">
        <f t="shared" si="7"/>
        <v>0</v>
      </c>
      <c r="I37" s="14">
        <f t="shared" si="7"/>
        <v>0</v>
      </c>
      <c r="J37" s="14">
        <f t="shared" si="7"/>
        <v>0</v>
      </c>
      <c r="K37" s="14">
        <f t="shared" si="7"/>
        <v>0</v>
      </c>
      <c r="L37" s="14">
        <f t="shared" si="7"/>
        <v>0</v>
      </c>
      <c r="M37" s="14">
        <f t="shared" si="7"/>
        <v>0</v>
      </c>
      <c r="N37" s="4">
        <f>SUM(N38:N45)</f>
        <v>0</v>
      </c>
    </row>
    <row r="38" spans="1:15" x14ac:dyDescent="0.25">
      <c r="A38" s="5" t="s">
        <v>28</v>
      </c>
      <c r="B38" s="11"/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>
        <f>SUM(B38:M38)</f>
        <v>0</v>
      </c>
    </row>
    <row r="39" spans="1:15" x14ac:dyDescent="0.25">
      <c r="A39" s="5" t="s">
        <v>29</v>
      </c>
      <c r="B39" s="11"/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>
        <f t="shared" ref="N39:N44" si="8">SUM(B39:L39)</f>
        <v>0</v>
      </c>
    </row>
    <row r="40" spans="1:15" x14ac:dyDescent="0.25">
      <c r="A40" s="5" t="s">
        <v>30</v>
      </c>
      <c r="B40" s="11">
        <v>0</v>
      </c>
      <c r="C40" s="6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">
        <f t="shared" si="8"/>
        <v>0</v>
      </c>
    </row>
    <row r="41" spans="1:15" x14ac:dyDescent="0.25">
      <c r="A41" s="5" t="s">
        <v>31</v>
      </c>
      <c r="B41" s="11">
        <v>0</v>
      </c>
      <c r="C41" s="6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9">
        <f t="shared" si="8"/>
        <v>0</v>
      </c>
    </row>
    <row r="42" spans="1:15" x14ac:dyDescent="0.25">
      <c r="A42" s="5" t="s">
        <v>32</v>
      </c>
      <c r="B42" s="11">
        <v>0</v>
      </c>
      <c r="C42" s="6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9">
        <f t="shared" si="8"/>
        <v>0</v>
      </c>
    </row>
    <row r="43" spans="1:15" x14ac:dyDescent="0.25">
      <c r="A43" s="5" t="s">
        <v>33</v>
      </c>
      <c r="B43" s="11">
        <v>0</v>
      </c>
      <c r="C43" s="6"/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9">
        <f t="shared" si="8"/>
        <v>0</v>
      </c>
    </row>
    <row r="44" spans="1:15" x14ac:dyDescent="0.25">
      <c r="A44" s="5" t="s">
        <v>34</v>
      </c>
      <c r="B44" s="11">
        <v>0</v>
      </c>
      <c r="C44" s="6"/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9">
        <f t="shared" si="8"/>
        <v>0</v>
      </c>
    </row>
    <row r="45" spans="1:15" x14ac:dyDescent="0.25">
      <c r="A45" s="5" t="s">
        <v>35</v>
      </c>
      <c r="B45" s="11">
        <v>0</v>
      </c>
      <c r="C45" s="6"/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9"/>
    </row>
    <row r="46" spans="1:15" x14ac:dyDescent="0.25">
      <c r="A46" s="3" t="s">
        <v>36</v>
      </c>
      <c r="B46" s="17">
        <f>SUM(B47:B52)</f>
        <v>0</v>
      </c>
      <c r="C46" s="17">
        <f t="shared" ref="C46:M46" si="9">SUM(C47:C52)</f>
        <v>0</v>
      </c>
      <c r="D46" s="17">
        <f t="shared" si="9"/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  <c r="I46" s="17">
        <f t="shared" si="9"/>
        <v>0</v>
      </c>
      <c r="J46" s="17">
        <f t="shared" si="9"/>
        <v>0</v>
      </c>
      <c r="K46" s="17">
        <f t="shared" si="9"/>
        <v>0</v>
      </c>
      <c r="L46" s="17">
        <f t="shared" si="9"/>
        <v>0</v>
      </c>
      <c r="M46" s="17">
        <f t="shared" si="9"/>
        <v>0</v>
      </c>
      <c r="N46" s="9">
        <f t="shared" ref="N46:N51" si="10">SUM(B46:L46)</f>
        <v>0</v>
      </c>
    </row>
    <row r="47" spans="1:15" x14ac:dyDescent="0.25">
      <c r="A47" s="5" t="s">
        <v>37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9">
        <f t="shared" si="10"/>
        <v>0</v>
      </c>
    </row>
    <row r="48" spans="1:15" x14ac:dyDescent="0.25">
      <c r="A48" s="5" t="s">
        <v>38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9">
        <f t="shared" si="10"/>
        <v>0</v>
      </c>
    </row>
    <row r="49" spans="1:14" x14ac:dyDescent="0.25">
      <c r="A49" s="5" t="s">
        <v>39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9">
        <f t="shared" si="10"/>
        <v>0</v>
      </c>
    </row>
    <row r="50" spans="1:14" x14ac:dyDescent="0.25">
      <c r="A50" s="5" t="s">
        <v>40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9">
        <f t="shared" si="10"/>
        <v>0</v>
      </c>
    </row>
    <row r="51" spans="1:14" x14ac:dyDescent="0.25">
      <c r="A51" s="5" t="s">
        <v>41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f t="shared" si="10"/>
        <v>0</v>
      </c>
    </row>
    <row r="52" spans="1:14" x14ac:dyDescent="0.25">
      <c r="A52" s="5" t="s">
        <v>42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9">
        <f>SUM(B52:D52)</f>
        <v>0</v>
      </c>
    </row>
    <row r="53" spans="1:14" x14ac:dyDescent="0.25">
      <c r="A53" s="3" t="s">
        <v>43</v>
      </c>
      <c r="B53" s="17">
        <f t="shared" ref="B53" si="11">SUM(B54:B62)</f>
        <v>910596.49</v>
      </c>
      <c r="C53" s="17">
        <f t="shared" ref="C53:M53" si="12">SUM(C54:C62)</f>
        <v>3804090.4899999998</v>
      </c>
      <c r="D53" s="17">
        <f t="shared" si="12"/>
        <v>0</v>
      </c>
      <c r="E53" s="17">
        <f t="shared" si="12"/>
        <v>0</v>
      </c>
      <c r="F53" s="17">
        <f t="shared" si="12"/>
        <v>0</v>
      </c>
      <c r="G53" s="17">
        <f t="shared" si="12"/>
        <v>0</v>
      </c>
      <c r="H53" s="17">
        <f t="shared" si="12"/>
        <v>0</v>
      </c>
      <c r="I53" s="17">
        <f t="shared" si="12"/>
        <v>0</v>
      </c>
      <c r="J53" s="17">
        <f t="shared" si="12"/>
        <v>0</v>
      </c>
      <c r="K53" s="17">
        <f t="shared" si="12"/>
        <v>0</v>
      </c>
      <c r="L53" s="17">
        <f t="shared" si="12"/>
        <v>0</v>
      </c>
      <c r="M53" s="17">
        <f t="shared" si="12"/>
        <v>0</v>
      </c>
      <c r="N53" s="4">
        <f>SUM(N54:N62)</f>
        <v>4714686.9799999995</v>
      </c>
    </row>
    <row r="54" spans="1:14" x14ac:dyDescent="0.25">
      <c r="A54" s="5" t="s">
        <v>44</v>
      </c>
      <c r="B54" s="11"/>
      <c r="C54" s="6">
        <v>3064725.5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>
        <f t="shared" ref="N54:N61" si="13">SUM(B54:M54)</f>
        <v>3064725.5</v>
      </c>
    </row>
    <row r="55" spans="1:14" x14ac:dyDescent="0.25">
      <c r="A55" s="5" t="s">
        <v>45</v>
      </c>
      <c r="B55" s="11">
        <v>302732.09999999998</v>
      </c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>
        <f t="shared" si="13"/>
        <v>302732.09999999998</v>
      </c>
    </row>
    <row r="56" spans="1:14" x14ac:dyDescent="0.25">
      <c r="A56" s="5" t="s">
        <v>46</v>
      </c>
      <c r="B56" s="11">
        <v>0</v>
      </c>
      <c r="C56" s="6">
        <v>21712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>
        <f t="shared" si="13"/>
        <v>21712</v>
      </c>
    </row>
    <row r="57" spans="1:14" x14ac:dyDescent="0.25">
      <c r="A57" s="5" t="s">
        <v>47</v>
      </c>
      <c r="B57" s="11">
        <v>0</v>
      </c>
      <c r="C57" s="6">
        <v>79879.509999999995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>
        <f t="shared" si="13"/>
        <v>79879.509999999995</v>
      </c>
    </row>
    <row r="58" spans="1:14" x14ac:dyDescent="0.25">
      <c r="A58" s="5" t="s">
        <v>48</v>
      </c>
      <c r="B58" s="11">
        <v>303704.39</v>
      </c>
      <c r="C58" s="6">
        <v>637773.48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>
        <f t="shared" si="13"/>
        <v>941477.87</v>
      </c>
    </row>
    <row r="59" spans="1:14" x14ac:dyDescent="0.25">
      <c r="A59" s="5" t="s">
        <v>49</v>
      </c>
      <c r="B59" s="11">
        <v>0</v>
      </c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>
        <f t="shared" si="13"/>
        <v>0</v>
      </c>
    </row>
    <row r="60" spans="1:14" x14ac:dyDescent="0.25">
      <c r="A60" s="5" t="s">
        <v>50</v>
      </c>
      <c r="B60" s="11"/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>
        <f t="shared" si="13"/>
        <v>0</v>
      </c>
    </row>
    <row r="61" spans="1:14" x14ac:dyDescent="0.25">
      <c r="A61" s="5" t="s">
        <v>51</v>
      </c>
      <c r="B61" s="11">
        <v>304160</v>
      </c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>
        <f t="shared" si="13"/>
        <v>304160</v>
      </c>
    </row>
    <row r="62" spans="1:14" x14ac:dyDescent="0.25">
      <c r="A62" s="5" t="s">
        <v>52</v>
      </c>
      <c r="B62" s="11">
        <v>0</v>
      </c>
      <c r="C62" s="6"/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9">
        <f t="shared" ref="N62:N74" si="14">SUM(B62:D62)</f>
        <v>0</v>
      </c>
    </row>
    <row r="63" spans="1:14" x14ac:dyDescent="0.25">
      <c r="A63" s="3" t="s">
        <v>53</v>
      </c>
      <c r="B63" s="17">
        <f>SUM(B64:B67)</f>
        <v>0</v>
      </c>
      <c r="C63" s="17">
        <f t="shared" ref="C63:M63" si="15">SUM(C64:C67)</f>
        <v>0</v>
      </c>
      <c r="D63" s="17">
        <f t="shared" si="15"/>
        <v>0</v>
      </c>
      <c r="E63" s="17">
        <f t="shared" si="15"/>
        <v>0</v>
      </c>
      <c r="F63" s="17">
        <f t="shared" si="15"/>
        <v>0</v>
      </c>
      <c r="G63" s="17">
        <f t="shared" si="15"/>
        <v>0</v>
      </c>
      <c r="H63" s="17">
        <f t="shared" si="15"/>
        <v>0</v>
      </c>
      <c r="I63" s="17">
        <f t="shared" si="15"/>
        <v>0</v>
      </c>
      <c r="J63" s="17">
        <f t="shared" si="15"/>
        <v>0</v>
      </c>
      <c r="K63" s="17">
        <f t="shared" si="15"/>
        <v>0</v>
      </c>
      <c r="L63" s="17">
        <f t="shared" si="15"/>
        <v>0</v>
      </c>
      <c r="M63" s="17">
        <f t="shared" si="15"/>
        <v>0</v>
      </c>
      <c r="N63" s="9">
        <f t="shared" si="14"/>
        <v>0</v>
      </c>
    </row>
    <row r="64" spans="1:14" x14ac:dyDescent="0.25">
      <c r="A64" s="5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f t="shared" si="14"/>
        <v>0</v>
      </c>
    </row>
    <row r="65" spans="1:16" x14ac:dyDescent="0.25">
      <c r="A65" s="5" t="s">
        <v>55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9">
        <f t="shared" si="14"/>
        <v>0</v>
      </c>
    </row>
    <row r="66" spans="1:16" x14ac:dyDescent="0.25">
      <c r="A66" s="5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9">
        <f t="shared" si="14"/>
        <v>0</v>
      </c>
    </row>
    <row r="67" spans="1:16" x14ac:dyDescent="0.25">
      <c r="A67" s="5" t="s">
        <v>80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f t="shared" si="14"/>
        <v>0</v>
      </c>
    </row>
    <row r="68" spans="1:16" x14ac:dyDescent="0.25">
      <c r="A68" s="3" t="s">
        <v>57</v>
      </c>
      <c r="B68" s="17">
        <f>SUM(B69:B70)</f>
        <v>0</v>
      </c>
      <c r="C68" s="17">
        <f t="shared" ref="C68:M68" si="16">SUM(C69:C70)</f>
        <v>0</v>
      </c>
      <c r="D68" s="17">
        <f t="shared" si="16"/>
        <v>0</v>
      </c>
      <c r="E68" s="17">
        <f t="shared" si="16"/>
        <v>0</v>
      </c>
      <c r="F68" s="17">
        <f t="shared" si="16"/>
        <v>0</v>
      </c>
      <c r="G68" s="17">
        <f t="shared" si="16"/>
        <v>0</v>
      </c>
      <c r="H68" s="17">
        <f t="shared" si="16"/>
        <v>0</v>
      </c>
      <c r="I68" s="17">
        <f t="shared" si="16"/>
        <v>0</v>
      </c>
      <c r="J68" s="17">
        <f t="shared" si="16"/>
        <v>0</v>
      </c>
      <c r="K68" s="17">
        <f t="shared" si="16"/>
        <v>0</v>
      </c>
      <c r="L68" s="17">
        <f t="shared" si="16"/>
        <v>0</v>
      </c>
      <c r="M68" s="17">
        <f t="shared" si="16"/>
        <v>0</v>
      </c>
      <c r="N68" s="9">
        <f t="shared" si="14"/>
        <v>0</v>
      </c>
    </row>
    <row r="69" spans="1:16" x14ac:dyDescent="0.25">
      <c r="A69" s="5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9">
        <f t="shared" si="14"/>
        <v>0</v>
      </c>
    </row>
    <row r="70" spans="1:16" x14ac:dyDescent="0.25">
      <c r="A70" s="5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9">
        <f t="shared" si="14"/>
        <v>0</v>
      </c>
    </row>
    <row r="71" spans="1:16" x14ac:dyDescent="0.25">
      <c r="A71" s="3" t="s">
        <v>60</v>
      </c>
      <c r="B71" s="17">
        <f>SUM(B72:B74)</f>
        <v>0</v>
      </c>
      <c r="C71" s="17">
        <f t="shared" ref="C71:M71" si="17">SUM(C72:C74)</f>
        <v>0</v>
      </c>
      <c r="D71" s="17">
        <f t="shared" si="17"/>
        <v>0</v>
      </c>
      <c r="E71" s="17">
        <f t="shared" si="17"/>
        <v>0</v>
      </c>
      <c r="F71" s="17">
        <f t="shared" si="17"/>
        <v>0</v>
      </c>
      <c r="G71" s="17">
        <f t="shared" si="17"/>
        <v>0</v>
      </c>
      <c r="H71" s="17">
        <f t="shared" si="17"/>
        <v>0</v>
      </c>
      <c r="I71" s="17">
        <f t="shared" si="17"/>
        <v>0</v>
      </c>
      <c r="J71" s="17">
        <f t="shared" si="17"/>
        <v>0</v>
      </c>
      <c r="K71" s="17">
        <f t="shared" si="17"/>
        <v>0</v>
      </c>
      <c r="L71" s="17">
        <f t="shared" si="17"/>
        <v>0</v>
      </c>
      <c r="M71" s="17">
        <f t="shared" si="17"/>
        <v>0</v>
      </c>
      <c r="N71" s="9">
        <f t="shared" si="14"/>
        <v>0</v>
      </c>
    </row>
    <row r="72" spans="1:16" x14ac:dyDescent="0.25">
      <c r="A72" s="5" t="s">
        <v>61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9">
        <f t="shared" si="14"/>
        <v>0</v>
      </c>
    </row>
    <row r="73" spans="1:16" x14ac:dyDescent="0.25">
      <c r="A73" s="5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9">
        <f t="shared" si="14"/>
        <v>0</v>
      </c>
    </row>
    <row r="74" spans="1:16" x14ac:dyDescent="0.25">
      <c r="A74" s="5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9">
        <f t="shared" si="14"/>
        <v>0</v>
      </c>
    </row>
    <row r="75" spans="1:16" x14ac:dyDescent="0.25">
      <c r="A75" s="3" t="s">
        <v>66</v>
      </c>
      <c r="B75" s="20">
        <f>B76</f>
        <v>24696744.580000013</v>
      </c>
      <c r="C75" s="20">
        <f t="shared" ref="C75:M75" si="18">C76</f>
        <v>11877499.430000007</v>
      </c>
      <c r="D75" s="20">
        <f t="shared" si="18"/>
        <v>0</v>
      </c>
      <c r="E75" s="20">
        <f t="shared" si="18"/>
        <v>0</v>
      </c>
      <c r="F75" s="20">
        <f t="shared" si="18"/>
        <v>0</v>
      </c>
      <c r="G75" s="20">
        <f t="shared" si="18"/>
        <v>0</v>
      </c>
      <c r="H75" s="20">
        <f t="shared" si="18"/>
        <v>0</v>
      </c>
      <c r="I75" s="20">
        <f t="shared" si="18"/>
        <v>0</v>
      </c>
      <c r="J75" s="20">
        <f t="shared" si="18"/>
        <v>0</v>
      </c>
      <c r="K75" s="20">
        <f t="shared" si="18"/>
        <v>0</v>
      </c>
      <c r="L75" s="20">
        <f t="shared" si="18"/>
        <v>0</v>
      </c>
      <c r="M75" s="20">
        <f t="shared" si="18"/>
        <v>0</v>
      </c>
      <c r="N75" s="9"/>
    </row>
    <row r="76" spans="1:16" x14ac:dyDescent="0.25">
      <c r="A76" s="3" t="s">
        <v>67</v>
      </c>
      <c r="B76" s="17">
        <f>B77+B78</f>
        <v>24696744.580000013</v>
      </c>
      <c r="C76" s="17">
        <f t="shared" ref="C76:M76" si="19">C77+C78</f>
        <v>11877499.430000007</v>
      </c>
      <c r="D76" s="17">
        <f t="shared" si="19"/>
        <v>0</v>
      </c>
      <c r="E76" s="17">
        <f t="shared" si="19"/>
        <v>0</v>
      </c>
      <c r="F76" s="17">
        <f t="shared" si="19"/>
        <v>0</v>
      </c>
      <c r="G76" s="17">
        <f t="shared" si="19"/>
        <v>0</v>
      </c>
      <c r="H76" s="17">
        <f t="shared" si="19"/>
        <v>0</v>
      </c>
      <c r="I76" s="17">
        <f t="shared" si="19"/>
        <v>0</v>
      </c>
      <c r="J76" s="17">
        <f t="shared" si="19"/>
        <v>0</v>
      </c>
      <c r="K76" s="17">
        <f t="shared" si="19"/>
        <v>0</v>
      </c>
      <c r="L76" s="17">
        <f t="shared" si="19"/>
        <v>0</v>
      </c>
      <c r="M76" s="17">
        <f t="shared" si="19"/>
        <v>0</v>
      </c>
      <c r="N76" s="9"/>
    </row>
    <row r="77" spans="1:16" x14ac:dyDescent="0.25">
      <c r="A77" s="5" t="s">
        <v>68</v>
      </c>
      <c r="B77" s="11">
        <v>24696744.580000013</v>
      </c>
      <c r="C77" s="11">
        <v>11877499.430000007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</row>
    <row r="78" spans="1:16" x14ac:dyDescent="0.2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N78" s="9">
        <f t="shared" ref="N78:N83" si="20">SUM(B78:D78)</f>
        <v>0</v>
      </c>
      <c r="O78" s="16"/>
      <c r="P78" s="1" t="s">
        <v>86</v>
      </c>
    </row>
    <row r="79" spans="1:16" x14ac:dyDescent="0.25">
      <c r="A79" s="3" t="s">
        <v>70</v>
      </c>
      <c r="B79" s="17">
        <f>SUM(B80:B83)</f>
        <v>0</v>
      </c>
      <c r="C79" s="4">
        <f t="shared" ref="C79:D79" si="21">SUM(C80:C83)</f>
        <v>0</v>
      </c>
      <c r="D79" s="4">
        <f t="shared" si="21"/>
        <v>0</v>
      </c>
      <c r="E79" s="4">
        <f t="shared" ref="E79" si="22">SUM(E80:E83)</f>
        <v>0</v>
      </c>
      <c r="F79" s="8"/>
      <c r="G79" s="8"/>
      <c r="H79" s="15"/>
      <c r="I79" s="15"/>
      <c r="J79" s="15"/>
      <c r="K79" s="15"/>
      <c r="L79" s="15"/>
      <c r="M79" s="15"/>
      <c r="N79" s="9">
        <f t="shared" si="20"/>
        <v>0</v>
      </c>
      <c r="O79" s="16"/>
    </row>
    <row r="80" spans="1:16" x14ac:dyDescent="0.2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15"/>
      <c r="M80" s="15"/>
      <c r="N80" s="9">
        <f t="shared" si="20"/>
        <v>0</v>
      </c>
    </row>
    <row r="81" spans="1:15" x14ac:dyDescent="0.2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15"/>
      <c r="N81" s="9">
        <f t="shared" si="20"/>
        <v>0</v>
      </c>
      <c r="O81" s="22"/>
    </row>
    <row r="82" spans="1:15" x14ac:dyDescent="0.25">
      <c r="A82" s="3" t="s">
        <v>73</v>
      </c>
      <c r="B82" s="17">
        <f>B83</f>
        <v>0</v>
      </c>
      <c r="C82" s="4">
        <f t="shared" ref="C82:E82" si="23">C83</f>
        <v>0</v>
      </c>
      <c r="D82" s="4">
        <f t="shared" si="23"/>
        <v>0</v>
      </c>
      <c r="E82" s="4">
        <f t="shared" si="23"/>
        <v>0</v>
      </c>
      <c r="F82" s="8"/>
      <c r="G82" s="8"/>
      <c r="H82" s="15"/>
      <c r="I82" s="15"/>
      <c r="J82" s="15"/>
      <c r="K82" s="15"/>
      <c r="L82" s="15"/>
      <c r="M82" s="15"/>
      <c r="N82" s="9">
        <f t="shared" si="20"/>
        <v>0</v>
      </c>
      <c r="O82" s="13"/>
    </row>
    <row r="83" spans="1:15" x14ac:dyDescent="0.2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15"/>
      <c r="N83" s="9">
        <f t="shared" si="20"/>
        <v>0</v>
      </c>
    </row>
    <row r="84" spans="1:15" x14ac:dyDescent="0.25">
      <c r="A84" s="39" t="s">
        <v>64</v>
      </c>
      <c r="B84" s="40">
        <f>B11+B17+B27+B37+B46+B53+B68+B71+B75+B79+B82</f>
        <v>219342685.09</v>
      </c>
      <c r="C84" s="40">
        <f t="shared" ref="C84:M84" si="24">C11+C17+C27+C37+C46+C53+C68+C71+C75+C79+C82</f>
        <v>129812936.64</v>
      </c>
      <c r="D84" s="40">
        <f t="shared" si="24"/>
        <v>0</v>
      </c>
      <c r="E84" s="40">
        <f t="shared" si="24"/>
        <v>0</v>
      </c>
      <c r="F84" s="40">
        <f t="shared" si="24"/>
        <v>0</v>
      </c>
      <c r="G84" s="40">
        <f t="shared" si="24"/>
        <v>0</v>
      </c>
      <c r="H84" s="40">
        <f t="shared" si="24"/>
        <v>0</v>
      </c>
      <c r="I84" s="40">
        <f t="shared" si="24"/>
        <v>0</v>
      </c>
      <c r="J84" s="40">
        <f t="shared" si="24"/>
        <v>0</v>
      </c>
      <c r="K84" s="40">
        <f t="shared" si="24"/>
        <v>0</v>
      </c>
      <c r="L84" s="40">
        <f t="shared" si="24"/>
        <v>0</v>
      </c>
      <c r="M84" s="40">
        <f t="shared" si="24"/>
        <v>0</v>
      </c>
      <c r="N84" s="40">
        <f>N11+N17+N27+N37+N46+N53+N68+N71+N75+N79+N82</f>
        <v>312581377.72000003</v>
      </c>
      <c r="O84" s="13"/>
    </row>
    <row r="85" spans="1:15" x14ac:dyDescent="0.25">
      <c r="A85" s="23" t="s">
        <v>85</v>
      </c>
      <c r="B85" s="10"/>
    </row>
    <row r="86" spans="1:15" x14ac:dyDescent="0.25">
      <c r="B86" s="10"/>
    </row>
    <row r="87" spans="1:15" x14ac:dyDescent="0.25">
      <c r="A87" s="24"/>
      <c r="B87" s="10"/>
      <c r="N87" s="10"/>
    </row>
    <row r="88" spans="1:15" x14ac:dyDescent="0.25">
      <c r="A88" s="25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</sheetData>
  <autoFilter ref="A8:M85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7">
    <mergeCell ref="A8:A9"/>
    <mergeCell ref="B8:N8"/>
    <mergeCell ref="A2:N2"/>
    <mergeCell ref="A3:N3"/>
    <mergeCell ref="A4:N4"/>
    <mergeCell ref="A5:N5"/>
    <mergeCell ref="A6:N6"/>
  </mergeCells>
  <printOptions horizontalCentered="1" verticalCentered="1"/>
  <pageMargins left="2" right="2" top="0" bottom="0" header="0" footer="0"/>
  <pageSetup paperSize="5" scale="74" fitToHeight="0" orientation="landscape" r:id="rId1"/>
  <rowBreaks count="2" manualBreakCount="2">
    <brk id="45" max="13" man="1"/>
    <brk id="10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Yesenia Martinez</cp:lastModifiedBy>
  <cp:lastPrinted>2026-03-12T19:07:07Z</cp:lastPrinted>
  <dcterms:created xsi:type="dcterms:W3CDTF">2021-07-29T18:58:50Z</dcterms:created>
  <dcterms:modified xsi:type="dcterms:W3CDTF">2026-03-13T13:24:15Z</dcterms:modified>
</cp:coreProperties>
</file>