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endez\Desktop\CAROLINA MENDEZ\CONTABILIDAD INESPRE\CONTABILIDAD CAROLINA MENDEZ\OLAI 2026\FEBRERO 2026\REPORTES\"/>
    </mc:Choice>
  </mc:AlternateContent>
  <xr:revisionPtr revIDLastSave="0" documentId="13_ncr:1_{78D08222-B61A-4B66-8A00-D37F46F393EE}" xr6:coauthVersionLast="47" xr6:coauthVersionMax="47" xr10:uidLastSave="{00000000-0000-0000-0000-000000000000}"/>
  <bookViews>
    <workbookView xWindow="-120" yWindow="-120" windowWidth="24240" windowHeight="13140" xr2:uid="{132EDC7B-D758-4FFB-ABF1-83BFCA7C6EBB}"/>
  </bookViews>
  <sheets>
    <sheet name="ESTADO CTAS SUPLIDORES FEB.26" sheetId="1" r:id="rId1"/>
  </sheets>
  <definedNames>
    <definedName name="_xlnm._FilterDatabase" localSheetId="0" hidden="1">'ESTADO CTAS SUPLIDORES FEB.26'!$A$14:$J$14</definedName>
    <definedName name="_xlnm.Print_Area" localSheetId="0">'ESTADO CTAS SUPLIDORES FEB.26'!$A$1:$J$1725</definedName>
    <definedName name="_xlnm.Print_Titles" localSheetId="0">'ESTADO CTAS SUPLIDORES FEB.26'!$1:$14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08" i="1" l="1"/>
  <c r="J1707" i="1"/>
  <c r="H1707" i="1"/>
  <c r="J1706" i="1"/>
  <c r="H1706" i="1"/>
  <c r="J1705" i="1"/>
  <c r="H1705" i="1"/>
  <c r="J1704" i="1"/>
  <c r="H1704" i="1"/>
  <c r="J1703" i="1"/>
  <c r="H1703" i="1"/>
  <c r="J1702" i="1"/>
  <c r="H1702" i="1"/>
  <c r="J1701" i="1"/>
  <c r="H1701" i="1"/>
  <c r="J1700" i="1"/>
  <c r="H1700" i="1"/>
  <c r="J1699" i="1"/>
  <c r="H1699" i="1"/>
  <c r="J1698" i="1"/>
  <c r="H1698" i="1"/>
  <c r="J1697" i="1"/>
  <c r="H1697" i="1"/>
  <c r="H1696" i="1"/>
  <c r="I1695" i="1"/>
  <c r="J1695" i="1" s="1"/>
  <c r="F1695" i="1"/>
  <c r="H1695" i="1" s="1"/>
  <c r="J1694" i="1"/>
  <c r="H1694" i="1"/>
  <c r="J1693" i="1"/>
  <c r="H1693" i="1"/>
  <c r="J1692" i="1"/>
  <c r="H1692" i="1"/>
  <c r="J1691" i="1"/>
  <c r="H1691" i="1"/>
  <c r="J1690" i="1"/>
  <c r="H1690" i="1"/>
  <c r="J1689" i="1"/>
  <c r="H1689" i="1"/>
  <c r="J1688" i="1"/>
  <c r="H1688" i="1"/>
  <c r="J1686" i="1"/>
  <c r="H1686" i="1"/>
  <c r="J1682" i="1"/>
  <c r="H1682" i="1"/>
  <c r="J1680" i="1"/>
  <c r="F1680" i="1"/>
  <c r="J1676" i="1"/>
  <c r="H1676" i="1"/>
  <c r="J1675" i="1"/>
  <c r="H1675" i="1"/>
  <c r="J1673" i="1"/>
  <c r="H1673" i="1"/>
  <c r="J1672" i="1"/>
  <c r="H1672" i="1"/>
  <c r="J1671" i="1"/>
  <c r="H1671" i="1"/>
  <c r="J1667" i="1"/>
  <c r="H1667" i="1"/>
  <c r="J1665" i="1"/>
  <c r="H1665" i="1"/>
  <c r="J1663" i="1"/>
  <c r="H1663" i="1"/>
  <c r="J1662" i="1"/>
  <c r="H1662" i="1"/>
  <c r="J1661" i="1"/>
  <c r="H1661" i="1"/>
  <c r="J1660" i="1"/>
  <c r="H1660" i="1"/>
  <c r="J1659" i="1"/>
  <c r="H1659" i="1"/>
  <c r="J1658" i="1"/>
  <c r="H1658" i="1"/>
  <c r="J1653" i="1"/>
  <c r="H1653" i="1"/>
  <c r="J1652" i="1"/>
  <c r="H1652" i="1"/>
  <c r="J1651" i="1"/>
  <c r="H1651" i="1"/>
  <c r="J1650" i="1"/>
  <c r="H1650" i="1"/>
  <c r="J1649" i="1"/>
  <c r="H1649" i="1"/>
  <c r="J1648" i="1"/>
  <c r="H1648" i="1"/>
  <c r="J1647" i="1"/>
  <c r="H1647" i="1"/>
  <c r="J1646" i="1"/>
  <c r="H1646" i="1"/>
  <c r="J1645" i="1"/>
  <c r="H1645" i="1"/>
  <c r="J1644" i="1"/>
  <c r="H1644" i="1"/>
  <c r="J1642" i="1"/>
  <c r="H1642" i="1"/>
  <c r="I1640" i="1"/>
  <c r="J1638" i="1"/>
  <c r="H1638" i="1"/>
  <c r="J1637" i="1"/>
  <c r="H1637" i="1"/>
  <c r="J1636" i="1"/>
  <c r="H1636" i="1"/>
  <c r="J1635" i="1"/>
  <c r="H1635" i="1"/>
  <c r="J1634" i="1"/>
  <c r="H1634" i="1"/>
  <c r="J1633" i="1"/>
  <c r="H1633" i="1"/>
  <c r="J1632" i="1"/>
  <c r="H1632" i="1"/>
  <c r="J1631" i="1"/>
  <c r="H1631" i="1"/>
  <c r="J1630" i="1"/>
  <c r="H1630" i="1"/>
  <c r="J1629" i="1"/>
  <c r="H1629" i="1"/>
  <c r="J1628" i="1"/>
  <c r="H1628" i="1"/>
  <c r="J1627" i="1"/>
  <c r="H1627" i="1"/>
  <c r="J1626" i="1"/>
  <c r="H1626" i="1"/>
  <c r="J1625" i="1"/>
  <c r="H1625" i="1"/>
  <c r="J1623" i="1"/>
  <c r="H1623" i="1"/>
  <c r="J1622" i="1"/>
  <c r="H1622" i="1"/>
  <c r="J1621" i="1"/>
  <c r="H1621" i="1"/>
  <c r="J1620" i="1"/>
  <c r="H1620" i="1"/>
  <c r="J1618" i="1"/>
  <c r="H1618" i="1"/>
  <c r="J1617" i="1"/>
  <c r="H1617" i="1"/>
  <c r="J1615" i="1"/>
  <c r="H1615" i="1"/>
  <c r="J1614" i="1"/>
  <c r="H1614" i="1"/>
  <c r="J1612" i="1"/>
  <c r="H1612" i="1"/>
  <c r="J1611" i="1"/>
  <c r="H1611" i="1"/>
  <c r="J1610" i="1"/>
  <c r="H1610" i="1"/>
  <c r="J1609" i="1"/>
  <c r="H1609" i="1"/>
  <c r="J1608" i="1"/>
  <c r="H1608" i="1"/>
  <c r="J1607" i="1"/>
  <c r="H1607" i="1"/>
  <c r="J1606" i="1"/>
  <c r="H1606" i="1"/>
  <c r="J1605" i="1"/>
  <c r="H1605" i="1"/>
  <c r="J1603" i="1"/>
  <c r="H1603" i="1"/>
  <c r="J1598" i="1"/>
  <c r="H1598" i="1"/>
  <c r="J1597" i="1"/>
  <c r="H1597" i="1"/>
  <c r="J1596" i="1"/>
  <c r="H1596" i="1"/>
  <c r="J1594" i="1"/>
  <c r="H1594" i="1"/>
  <c r="J1593" i="1"/>
  <c r="H1593" i="1"/>
  <c r="J1592" i="1"/>
  <c r="H1592" i="1"/>
  <c r="J1591" i="1"/>
  <c r="H1591" i="1"/>
  <c r="J1590" i="1"/>
  <c r="H1590" i="1"/>
  <c r="J1589" i="1"/>
  <c r="H1589" i="1"/>
  <c r="J1587" i="1"/>
  <c r="H1587" i="1"/>
  <c r="H1585" i="1"/>
  <c r="J1582" i="1"/>
  <c r="H1582" i="1"/>
  <c r="J1580" i="1"/>
  <c r="J1579" i="1"/>
  <c r="J1578" i="1"/>
  <c r="J1577" i="1"/>
  <c r="J1576" i="1"/>
  <c r="J1575" i="1"/>
  <c r="J1574" i="1"/>
  <c r="J1573" i="1"/>
  <c r="J1571" i="1"/>
  <c r="H1571" i="1"/>
  <c r="J1570" i="1"/>
  <c r="H1570" i="1"/>
  <c r="J1569" i="1"/>
  <c r="H1569" i="1"/>
  <c r="J1568" i="1"/>
  <c r="H1568" i="1"/>
  <c r="J1567" i="1"/>
  <c r="H1567" i="1"/>
  <c r="J1566" i="1"/>
  <c r="H1566" i="1"/>
  <c r="J1565" i="1"/>
  <c r="H1565" i="1"/>
  <c r="J1564" i="1"/>
  <c r="H1564" i="1"/>
  <c r="J1563" i="1"/>
  <c r="H1563" i="1"/>
  <c r="J1562" i="1"/>
  <c r="H1562" i="1"/>
  <c r="J1561" i="1"/>
  <c r="H1561" i="1"/>
  <c r="J1557" i="1"/>
  <c r="H1557" i="1"/>
  <c r="J1555" i="1"/>
  <c r="H1555" i="1"/>
  <c r="J1554" i="1"/>
  <c r="H1554" i="1"/>
  <c r="J1553" i="1"/>
  <c r="H1553" i="1"/>
  <c r="J1552" i="1"/>
  <c r="H1552" i="1"/>
  <c r="J1551" i="1"/>
  <c r="H1551" i="1"/>
  <c r="J1550" i="1"/>
  <c r="H1550" i="1"/>
  <c r="J1549" i="1"/>
  <c r="H1549" i="1"/>
  <c r="J1548" i="1"/>
  <c r="H1548" i="1"/>
  <c r="J1547" i="1"/>
  <c r="H1547" i="1"/>
  <c r="J1546" i="1"/>
  <c r="H1546" i="1"/>
  <c r="J1545" i="1"/>
  <c r="H1545" i="1"/>
  <c r="J1543" i="1"/>
  <c r="H1543" i="1"/>
  <c r="J1541" i="1"/>
  <c r="H1541" i="1"/>
  <c r="J1538" i="1"/>
  <c r="H1538" i="1"/>
  <c r="J1537" i="1"/>
  <c r="H1537" i="1"/>
  <c r="J1535" i="1"/>
  <c r="H1535" i="1"/>
  <c r="J1534" i="1"/>
  <c r="H1534" i="1"/>
  <c r="J1533" i="1"/>
  <c r="H1533" i="1"/>
  <c r="J1532" i="1"/>
  <c r="H1532" i="1"/>
  <c r="J1530" i="1"/>
  <c r="H1530" i="1"/>
  <c r="J1528" i="1"/>
  <c r="H1528" i="1"/>
  <c r="J1526" i="1"/>
  <c r="H1526" i="1"/>
  <c r="J1524" i="1"/>
  <c r="H1524" i="1"/>
  <c r="J1523" i="1"/>
  <c r="H1523" i="1"/>
  <c r="J1522" i="1"/>
  <c r="H1522" i="1"/>
  <c r="J1521" i="1"/>
  <c r="H1521" i="1"/>
  <c r="J1520" i="1"/>
  <c r="H1520" i="1"/>
  <c r="J1519" i="1"/>
  <c r="H1519" i="1"/>
  <c r="J1518" i="1"/>
  <c r="H1518" i="1"/>
  <c r="J1516" i="1"/>
  <c r="H1516" i="1"/>
  <c r="J1514" i="1"/>
  <c r="H1514" i="1"/>
  <c r="J1512" i="1"/>
  <c r="H1512" i="1"/>
  <c r="J1510" i="1"/>
  <c r="H1510" i="1"/>
  <c r="J1509" i="1"/>
  <c r="H1509" i="1"/>
  <c r="J1508" i="1"/>
  <c r="H1508" i="1"/>
  <c r="J1506" i="1"/>
  <c r="H1506" i="1"/>
  <c r="J1504" i="1"/>
  <c r="H1504" i="1"/>
  <c r="J1503" i="1"/>
  <c r="H1503" i="1"/>
  <c r="J1501" i="1"/>
  <c r="H1501" i="1"/>
  <c r="J1500" i="1"/>
  <c r="H1500" i="1"/>
  <c r="J1498" i="1"/>
  <c r="H1498" i="1"/>
  <c r="J1496" i="1"/>
  <c r="H1496" i="1"/>
  <c r="J1495" i="1"/>
  <c r="H1495" i="1"/>
  <c r="J1493" i="1"/>
  <c r="H1493" i="1"/>
  <c r="J1491" i="1"/>
  <c r="H1491" i="1"/>
  <c r="J1490" i="1"/>
  <c r="H1490" i="1"/>
  <c r="J1489" i="1"/>
  <c r="H1489" i="1"/>
  <c r="J1488" i="1"/>
  <c r="H1488" i="1"/>
  <c r="J1487" i="1"/>
  <c r="H1487" i="1"/>
  <c r="J1486" i="1"/>
  <c r="H1486" i="1"/>
  <c r="J1484" i="1"/>
  <c r="H1484" i="1"/>
  <c r="J1482" i="1"/>
  <c r="H1482" i="1"/>
  <c r="J1481" i="1"/>
  <c r="H1481" i="1"/>
  <c r="J1479" i="1"/>
  <c r="H1479" i="1"/>
  <c r="J1477" i="1"/>
  <c r="H1477" i="1"/>
  <c r="J1476" i="1"/>
  <c r="H1476" i="1"/>
  <c r="J1474" i="1"/>
  <c r="H1474" i="1"/>
  <c r="J1473" i="1"/>
  <c r="H1473" i="1"/>
  <c r="J1472" i="1"/>
  <c r="H1472" i="1"/>
  <c r="J1471" i="1"/>
  <c r="H1471" i="1"/>
  <c r="J1470" i="1"/>
  <c r="H1470" i="1"/>
  <c r="J1468" i="1"/>
  <c r="H1468" i="1"/>
  <c r="J1467" i="1"/>
  <c r="H1467" i="1"/>
  <c r="J1466" i="1"/>
  <c r="H1466" i="1"/>
  <c r="J1465" i="1"/>
  <c r="H1465" i="1"/>
  <c r="J1463" i="1"/>
  <c r="H1463" i="1"/>
  <c r="J1461" i="1"/>
  <c r="H1461" i="1"/>
  <c r="J1460" i="1"/>
  <c r="H1460" i="1"/>
  <c r="J1459" i="1"/>
  <c r="H1459" i="1"/>
  <c r="J1458" i="1"/>
  <c r="H1458" i="1"/>
  <c r="J1456" i="1"/>
  <c r="H1456" i="1"/>
  <c r="J1455" i="1"/>
  <c r="H1455" i="1"/>
  <c r="J1453" i="1"/>
  <c r="H1453" i="1"/>
  <c r="J1451" i="1"/>
  <c r="J1449" i="1"/>
  <c r="J1448" i="1"/>
  <c r="J1443" i="1"/>
  <c r="H1443" i="1"/>
  <c r="J1442" i="1"/>
  <c r="H1442" i="1"/>
  <c r="J1441" i="1"/>
  <c r="H1441" i="1"/>
  <c r="J1439" i="1"/>
  <c r="H1439" i="1"/>
  <c r="J1438" i="1"/>
  <c r="H1438" i="1"/>
  <c r="J1437" i="1"/>
  <c r="H1437" i="1"/>
  <c r="J1436" i="1"/>
  <c r="H1436" i="1"/>
  <c r="J1435" i="1"/>
  <c r="H1435" i="1"/>
  <c r="J1434" i="1"/>
  <c r="H1434" i="1"/>
  <c r="J1430" i="1"/>
  <c r="H1430" i="1"/>
  <c r="J1428" i="1"/>
  <c r="H1428" i="1"/>
  <c r="J1424" i="1"/>
  <c r="H1424" i="1"/>
  <c r="J1422" i="1"/>
  <c r="H1422" i="1"/>
  <c r="J1421" i="1"/>
  <c r="H1421" i="1"/>
  <c r="J1420" i="1"/>
  <c r="H1420" i="1"/>
  <c r="J1419" i="1"/>
  <c r="H1419" i="1"/>
  <c r="J1418" i="1"/>
  <c r="H1418" i="1"/>
  <c r="J1417" i="1"/>
  <c r="H1417" i="1"/>
  <c r="J1416" i="1"/>
  <c r="H1416" i="1"/>
  <c r="J1415" i="1"/>
  <c r="H1415" i="1"/>
  <c r="J1414" i="1"/>
  <c r="H1414" i="1"/>
  <c r="J1413" i="1"/>
  <c r="H1413" i="1"/>
  <c r="J1412" i="1"/>
  <c r="H1412" i="1"/>
  <c r="J1411" i="1"/>
  <c r="H1411" i="1"/>
  <c r="J1410" i="1"/>
  <c r="H1410" i="1"/>
  <c r="J1409" i="1"/>
  <c r="H1409" i="1"/>
  <c r="J1408" i="1"/>
  <c r="H1408" i="1"/>
  <c r="J1407" i="1"/>
  <c r="H1407" i="1"/>
  <c r="J1406" i="1"/>
  <c r="H1406" i="1"/>
  <c r="J1405" i="1"/>
  <c r="H1405" i="1"/>
  <c r="J1404" i="1"/>
  <c r="H1404" i="1"/>
  <c r="J1403" i="1"/>
  <c r="H1403" i="1"/>
  <c r="J1402" i="1"/>
  <c r="H1402" i="1"/>
  <c r="J1401" i="1"/>
  <c r="H1401" i="1"/>
  <c r="J1400" i="1"/>
  <c r="H1400" i="1"/>
  <c r="J1399" i="1"/>
  <c r="H1399" i="1"/>
  <c r="J1398" i="1"/>
  <c r="H1398" i="1"/>
  <c r="J1396" i="1"/>
  <c r="H1396" i="1"/>
  <c r="J1395" i="1"/>
  <c r="H1395" i="1"/>
  <c r="J1394" i="1"/>
  <c r="H1394" i="1"/>
  <c r="J1388" i="1"/>
  <c r="J1387" i="1"/>
  <c r="J1386" i="1"/>
  <c r="J1385" i="1"/>
  <c r="J1384" i="1"/>
  <c r="J1383" i="1"/>
  <c r="J1382" i="1"/>
  <c r="J1380" i="1"/>
  <c r="H1380" i="1"/>
  <c r="J1379" i="1"/>
  <c r="H1379" i="1"/>
  <c r="J1378" i="1"/>
  <c r="H1378" i="1"/>
  <c r="J1377" i="1"/>
  <c r="H1377" i="1"/>
  <c r="J1376" i="1"/>
  <c r="H1376" i="1"/>
  <c r="J1375" i="1"/>
  <c r="H1375" i="1"/>
  <c r="J1374" i="1"/>
  <c r="H1374" i="1"/>
  <c r="J1373" i="1"/>
  <c r="H1373" i="1"/>
  <c r="J1372" i="1"/>
  <c r="H1372" i="1"/>
  <c r="J1370" i="1"/>
  <c r="J1369" i="1"/>
  <c r="J1368" i="1"/>
  <c r="J1367" i="1"/>
  <c r="J1365" i="1"/>
  <c r="J1363" i="1"/>
  <c r="J1362" i="1"/>
  <c r="J1361" i="1"/>
  <c r="H1361" i="1"/>
  <c r="J1360" i="1"/>
  <c r="H1360" i="1"/>
  <c r="J1357" i="1"/>
  <c r="H1357" i="1"/>
  <c r="J1355" i="1"/>
  <c r="H1355" i="1"/>
  <c r="J1353" i="1"/>
  <c r="H1353" i="1"/>
  <c r="J1352" i="1"/>
  <c r="H1352" i="1"/>
  <c r="J1351" i="1"/>
  <c r="H1351" i="1"/>
  <c r="J1350" i="1"/>
  <c r="H1350" i="1"/>
  <c r="J1349" i="1"/>
  <c r="H1349" i="1"/>
  <c r="J1347" i="1"/>
  <c r="H1347" i="1"/>
  <c r="J1346" i="1"/>
  <c r="H1346" i="1"/>
  <c r="J1345" i="1"/>
  <c r="H1345" i="1"/>
  <c r="J1343" i="1"/>
  <c r="H1343" i="1"/>
  <c r="J1342" i="1"/>
  <c r="H1342" i="1"/>
  <c r="J1341" i="1"/>
  <c r="H1341" i="1"/>
  <c r="J1339" i="1"/>
  <c r="H1339" i="1"/>
  <c r="J1337" i="1"/>
  <c r="H1337" i="1"/>
  <c r="J1336" i="1"/>
  <c r="H1336" i="1"/>
  <c r="J1335" i="1"/>
  <c r="H1335" i="1"/>
  <c r="J1334" i="1"/>
  <c r="H1334" i="1"/>
  <c r="J1333" i="1"/>
  <c r="H1333" i="1"/>
  <c r="J1332" i="1"/>
  <c r="H1332" i="1"/>
  <c r="J1331" i="1"/>
  <c r="H1331" i="1"/>
  <c r="J1329" i="1"/>
  <c r="H1329" i="1"/>
  <c r="J1327" i="1"/>
  <c r="H1327" i="1"/>
  <c r="J1326" i="1"/>
  <c r="H1326" i="1"/>
  <c r="J1320" i="1"/>
  <c r="H1320" i="1"/>
  <c r="J1319" i="1"/>
  <c r="H1319" i="1"/>
  <c r="J1318" i="1"/>
  <c r="H1318" i="1"/>
  <c r="J1314" i="1"/>
  <c r="H1314" i="1"/>
  <c r="J1312" i="1"/>
  <c r="H1312" i="1"/>
  <c r="J1311" i="1"/>
  <c r="H1311" i="1"/>
  <c r="J1310" i="1"/>
  <c r="H1310" i="1"/>
  <c r="J1309" i="1"/>
  <c r="H1309" i="1"/>
  <c r="J1308" i="1"/>
  <c r="H1308" i="1"/>
  <c r="J1307" i="1"/>
  <c r="H1307" i="1"/>
  <c r="J1306" i="1"/>
  <c r="H1306" i="1"/>
  <c r="J1305" i="1"/>
  <c r="H1305" i="1"/>
  <c r="J1304" i="1"/>
  <c r="H1304" i="1"/>
  <c r="J1303" i="1"/>
  <c r="H1303" i="1"/>
  <c r="J1302" i="1"/>
  <c r="H1302" i="1"/>
  <c r="J1301" i="1"/>
  <c r="H1301" i="1"/>
  <c r="J1300" i="1"/>
  <c r="H1300" i="1"/>
  <c r="J1299" i="1"/>
  <c r="H1299" i="1"/>
  <c r="J1298" i="1"/>
  <c r="H1298" i="1"/>
  <c r="J1297" i="1"/>
  <c r="H1297" i="1"/>
  <c r="J1296" i="1"/>
  <c r="H1296" i="1"/>
  <c r="J1294" i="1"/>
  <c r="H1294" i="1"/>
  <c r="J1292" i="1"/>
  <c r="H1292" i="1"/>
  <c r="J1291" i="1"/>
  <c r="H1291" i="1"/>
  <c r="J1290" i="1"/>
  <c r="H1290" i="1"/>
  <c r="H1289" i="1"/>
  <c r="J1288" i="1"/>
  <c r="H1288" i="1"/>
  <c r="J1286" i="1"/>
  <c r="H1286" i="1"/>
  <c r="J1284" i="1"/>
  <c r="H1284" i="1"/>
  <c r="J1282" i="1"/>
  <c r="H1282" i="1"/>
  <c r="J1280" i="1"/>
  <c r="H1280" i="1"/>
  <c r="J1279" i="1"/>
  <c r="H1279" i="1"/>
  <c r="J1278" i="1"/>
  <c r="H1278" i="1"/>
  <c r="J1277" i="1"/>
  <c r="H1277" i="1"/>
  <c r="J1275" i="1"/>
  <c r="H1275" i="1"/>
  <c r="J1274" i="1"/>
  <c r="H1274" i="1"/>
  <c r="J1272" i="1"/>
  <c r="J1270" i="1"/>
  <c r="H1270" i="1"/>
  <c r="J1268" i="1"/>
  <c r="H1268" i="1"/>
  <c r="J1267" i="1"/>
  <c r="H1267" i="1"/>
  <c r="J1266" i="1"/>
  <c r="H1266" i="1"/>
  <c r="J1265" i="1"/>
  <c r="H1265" i="1"/>
  <c r="J1264" i="1"/>
  <c r="H1264" i="1"/>
  <c r="J1263" i="1"/>
  <c r="H1263" i="1"/>
  <c r="J1262" i="1"/>
  <c r="H1262" i="1"/>
  <c r="J1261" i="1"/>
  <c r="H1261" i="1"/>
  <c r="J1260" i="1"/>
  <c r="H1260" i="1"/>
  <c r="J1258" i="1"/>
  <c r="J1257" i="1"/>
  <c r="J1256" i="1"/>
  <c r="J1255" i="1"/>
  <c r="J1254" i="1"/>
  <c r="J1253" i="1"/>
  <c r="J1251" i="1"/>
  <c r="H1251" i="1"/>
  <c r="J1249" i="1"/>
  <c r="H1249" i="1"/>
  <c r="H1245" i="1"/>
  <c r="J1243" i="1"/>
  <c r="H1243" i="1"/>
  <c r="J1242" i="1"/>
  <c r="H1242" i="1"/>
  <c r="J1241" i="1"/>
  <c r="H1241" i="1"/>
  <c r="J1233" i="1"/>
  <c r="H1233" i="1"/>
  <c r="J1232" i="1"/>
  <c r="H1232" i="1"/>
  <c r="J1231" i="1"/>
  <c r="H1231" i="1"/>
  <c r="J1230" i="1"/>
  <c r="H1230" i="1"/>
  <c r="J1229" i="1"/>
  <c r="H1229" i="1"/>
  <c r="J1228" i="1"/>
  <c r="H1228" i="1"/>
  <c r="J1227" i="1"/>
  <c r="H1227" i="1"/>
  <c r="J1226" i="1"/>
  <c r="F1226" i="1"/>
  <c r="J1225" i="1"/>
  <c r="H1225" i="1"/>
  <c r="J1224" i="1"/>
  <c r="H1224" i="1"/>
  <c r="J1223" i="1"/>
  <c r="H1223" i="1"/>
  <c r="J1222" i="1"/>
  <c r="H1222" i="1"/>
  <c r="J1221" i="1"/>
  <c r="H1221" i="1"/>
  <c r="J1220" i="1"/>
  <c r="H1220" i="1"/>
  <c r="J1219" i="1"/>
  <c r="H1219" i="1"/>
  <c r="J1218" i="1"/>
  <c r="H1218" i="1"/>
  <c r="J1217" i="1"/>
  <c r="H1217" i="1"/>
  <c r="J1216" i="1"/>
  <c r="H1216" i="1"/>
  <c r="J1215" i="1"/>
  <c r="H1215" i="1"/>
  <c r="J1214" i="1"/>
  <c r="H1214" i="1"/>
  <c r="J1213" i="1"/>
  <c r="H1213" i="1"/>
  <c r="J1212" i="1"/>
  <c r="H1212" i="1"/>
  <c r="J1211" i="1"/>
  <c r="F1211" i="1"/>
  <c r="H1211" i="1" s="1"/>
  <c r="J1210" i="1"/>
  <c r="H1210" i="1"/>
  <c r="J1209" i="1"/>
  <c r="H1209" i="1"/>
  <c r="J1208" i="1"/>
  <c r="H1208" i="1"/>
  <c r="J1207" i="1"/>
  <c r="H1207" i="1"/>
  <c r="J1206" i="1"/>
  <c r="H1206" i="1"/>
  <c r="J1205" i="1"/>
  <c r="H1205" i="1"/>
  <c r="J1204" i="1"/>
  <c r="H1204" i="1"/>
  <c r="J1203" i="1"/>
  <c r="H1203" i="1"/>
  <c r="J1202" i="1"/>
  <c r="H1202" i="1"/>
  <c r="J1201" i="1"/>
  <c r="H1201" i="1"/>
  <c r="J1200" i="1"/>
  <c r="H1200" i="1"/>
  <c r="J1199" i="1"/>
  <c r="H1199" i="1"/>
  <c r="J1198" i="1"/>
  <c r="H1198" i="1"/>
  <c r="J1196" i="1"/>
  <c r="J1195" i="1"/>
  <c r="J1194" i="1"/>
  <c r="J1193" i="1"/>
  <c r="J1192" i="1"/>
  <c r="J1191" i="1"/>
  <c r="J1190" i="1"/>
  <c r="J1189" i="1"/>
  <c r="J1187" i="1"/>
  <c r="H1187" i="1"/>
  <c r="J1185" i="1"/>
  <c r="H1185" i="1"/>
  <c r="J1184" i="1"/>
  <c r="H1184" i="1"/>
  <c r="J1182" i="1"/>
  <c r="H1182" i="1"/>
  <c r="J1181" i="1"/>
  <c r="H1181" i="1"/>
  <c r="J1180" i="1"/>
  <c r="H1180" i="1"/>
  <c r="J1179" i="1"/>
  <c r="H1179" i="1"/>
  <c r="J1178" i="1"/>
  <c r="H1178" i="1"/>
  <c r="J1176" i="1"/>
  <c r="H1176" i="1"/>
  <c r="J1175" i="1"/>
  <c r="H1175" i="1"/>
  <c r="J1174" i="1"/>
  <c r="H1174" i="1"/>
  <c r="J1173" i="1"/>
  <c r="H1173" i="1"/>
  <c r="J1172" i="1"/>
  <c r="H1172" i="1"/>
  <c r="J1171" i="1"/>
  <c r="H1171" i="1"/>
  <c r="J1170" i="1"/>
  <c r="H1170" i="1"/>
  <c r="J1168" i="1"/>
  <c r="H1168" i="1"/>
  <c r="J1166" i="1"/>
  <c r="H1166" i="1"/>
  <c r="J1165" i="1"/>
  <c r="H1165" i="1"/>
  <c r="J1164" i="1"/>
  <c r="H1164" i="1"/>
  <c r="J1163" i="1"/>
  <c r="H1163" i="1"/>
  <c r="J1162" i="1"/>
  <c r="H1162" i="1"/>
  <c r="J1161" i="1"/>
  <c r="H1161" i="1"/>
  <c r="J1160" i="1"/>
  <c r="H1160" i="1"/>
  <c r="J1159" i="1"/>
  <c r="H1159" i="1"/>
  <c r="J1158" i="1"/>
  <c r="H1158" i="1"/>
  <c r="J1157" i="1"/>
  <c r="H1157" i="1"/>
  <c r="J1155" i="1"/>
  <c r="H1155" i="1"/>
  <c r="J1154" i="1"/>
  <c r="H1154" i="1"/>
  <c r="J1153" i="1"/>
  <c r="H1153" i="1"/>
  <c r="J1152" i="1"/>
  <c r="H1152" i="1"/>
  <c r="J1151" i="1"/>
  <c r="H1151" i="1"/>
  <c r="J1150" i="1"/>
  <c r="H1150" i="1"/>
  <c r="J1149" i="1"/>
  <c r="H1149" i="1"/>
  <c r="J1148" i="1"/>
  <c r="H1148" i="1"/>
  <c r="J1147" i="1"/>
  <c r="H1147" i="1"/>
  <c r="J1145" i="1"/>
  <c r="H1145" i="1"/>
  <c r="J1144" i="1"/>
  <c r="H1144" i="1"/>
  <c r="J1143" i="1"/>
  <c r="H1143" i="1"/>
  <c r="J1141" i="1"/>
  <c r="H1141" i="1"/>
  <c r="J1140" i="1"/>
  <c r="H1140" i="1"/>
  <c r="J1139" i="1"/>
  <c r="H1139" i="1"/>
  <c r="J1138" i="1"/>
  <c r="H1138" i="1"/>
  <c r="J1134" i="1"/>
  <c r="H1134" i="1"/>
  <c r="J1132" i="1"/>
  <c r="H1132" i="1"/>
  <c r="J1128" i="1"/>
  <c r="H1128" i="1"/>
  <c r="J1126" i="1"/>
  <c r="H1126" i="1"/>
  <c r="J1124" i="1"/>
  <c r="H1124" i="1"/>
  <c r="J1120" i="1"/>
  <c r="H1120" i="1"/>
  <c r="J1119" i="1"/>
  <c r="H1119" i="1"/>
  <c r="J1118" i="1"/>
  <c r="H1118" i="1"/>
  <c r="J1117" i="1"/>
  <c r="H1117" i="1"/>
  <c r="J1116" i="1"/>
  <c r="H1116" i="1"/>
  <c r="J1115" i="1"/>
  <c r="H1115" i="1"/>
  <c r="J1114" i="1"/>
  <c r="H1114" i="1"/>
  <c r="J1113" i="1"/>
  <c r="H1113" i="1"/>
  <c r="J1112" i="1"/>
  <c r="H1112" i="1"/>
  <c r="J1111" i="1"/>
  <c r="H1111" i="1"/>
  <c r="J1110" i="1"/>
  <c r="H1110" i="1"/>
  <c r="J1109" i="1"/>
  <c r="H1109" i="1"/>
  <c r="J1108" i="1"/>
  <c r="H1108" i="1"/>
  <c r="J1107" i="1"/>
  <c r="H1107" i="1"/>
  <c r="J1106" i="1"/>
  <c r="H1106" i="1"/>
  <c r="J1105" i="1"/>
  <c r="H1105" i="1"/>
  <c r="J1104" i="1"/>
  <c r="H1104" i="1"/>
  <c r="J1103" i="1"/>
  <c r="H1103" i="1"/>
  <c r="J1102" i="1"/>
  <c r="H1102" i="1"/>
  <c r="J1101" i="1"/>
  <c r="H1101" i="1"/>
  <c r="J1100" i="1"/>
  <c r="H1100" i="1"/>
  <c r="J1099" i="1"/>
  <c r="H1099" i="1"/>
  <c r="J1098" i="1"/>
  <c r="H1098" i="1"/>
  <c r="J1097" i="1"/>
  <c r="H1097" i="1"/>
  <c r="J1096" i="1"/>
  <c r="H1096" i="1"/>
  <c r="J1095" i="1"/>
  <c r="H1095" i="1"/>
  <c r="J1094" i="1"/>
  <c r="H1094" i="1"/>
  <c r="J1093" i="1"/>
  <c r="H1093" i="1"/>
  <c r="J1092" i="1"/>
  <c r="H1092" i="1"/>
  <c r="J1091" i="1"/>
  <c r="H1091" i="1"/>
  <c r="J1090" i="1"/>
  <c r="H1090" i="1"/>
  <c r="J1089" i="1"/>
  <c r="H1089" i="1"/>
  <c r="J1088" i="1"/>
  <c r="H1088" i="1"/>
  <c r="J1087" i="1"/>
  <c r="H1087" i="1"/>
  <c r="J1086" i="1"/>
  <c r="H1086" i="1"/>
  <c r="J1085" i="1"/>
  <c r="H1085" i="1"/>
  <c r="J1084" i="1"/>
  <c r="H1084" i="1"/>
  <c r="J1083" i="1"/>
  <c r="H1083" i="1"/>
  <c r="J1082" i="1"/>
  <c r="H1082" i="1"/>
  <c r="J1081" i="1"/>
  <c r="H1081" i="1"/>
  <c r="J1080" i="1"/>
  <c r="H1080" i="1"/>
  <c r="J1079" i="1"/>
  <c r="H1079" i="1"/>
  <c r="J1078" i="1"/>
  <c r="H1078" i="1"/>
  <c r="J1077" i="1"/>
  <c r="H1077" i="1"/>
  <c r="J1076" i="1"/>
  <c r="H1076" i="1"/>
  <c r="J1075" i="1"/>
  <c r="H1075" i="1"/>
  <c r="J1074" i="1"/>
  <c r="H1074" i="1"/>
  <c r="J1073" i="1"/>
  <c r="H1073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J1066" i="1"/>
  <c r="H1066" i="1"/>
  <c r="J1065" i="1"/>
  <c r="H1065" i="1"/>
  <c r="J1063" i="1"/>
  <c r="H1063" i="1"/>
  <c r="J1059" i="1"/>
  <c r="H1059" i="1"/>
  <c r="J1058" i="1"/>
  <c r="H1058" i="1"/>
  <c r="J1047" i="1"/>
  <c r="H1047" i="1"/>
  <c r="J1046" i="1"/>
  <c r="H1046" i="1"/>
  <c r="J1045" i="1"/>
  <c r="H1045" i="1"/>
  <c r="J1043" i="1"/>
  <c r="H1043" i="1"/>
  <c r="J1041" i="1"/>
  <c r="H1041" i="1"/>
  <c r="J1039" i="1"/>
  <c r="H1039" i="1"/>
  <c r="J1038" i="1"/>
  <c r="H1038" i="1"/>
  <c r="J1036" i="1"/>
  <c r="H1036" i="1"/>
  <c r="J1035" i="1"/>
  <c r="F1035" i="1"/>
  <c r="H1035" i="1" s="1"/>
  <c r="J1034" i="1"/>
  <c r="H1034" i="1"/>
  <c r="J1033" i="1"/>
  <c r="H1033" i="1"/>
  <c r="J1031" i="1"/>
  <c r="H1031" i="1"/>
  <c r="J1029" i="1"/>
  <c r="H1029" i="1"/>
  <c r="J1028" i="1"/>
  <c r="H1028" i="1"/>
  <c r="J1027" i="1"/>
  <c r="H1027" i="1"/>
  <c r="J1026" i="1"/>
  <c r="H1026" i="1"/>
  <c r="J1025" i="1"/>
  <c r="H1025" i="1"/>
  <c r="J1024" i="1"/>
  <c r="H1024" i="1"/>
  <c r="J1023" i="1"/>
  <c r="H1023" i="1"/>
  <c r="J1022" i="1"/>
  <c r="H1022" i="1"/>
  <c r="J1021" i="1"/>
  <c r="H1021" i="1"/>
  <c r="J1018" i="1"/>
  <c r="H1018" i="1"/>
  <c r="J1017" i="1"/>
  <c r="H1017" i="1"/>
  <c r="J1016" i="1"/>
  <c r="H1016" i="1"/>
  <c r="J1014" i="1"/>
  <c r="H1014" i="1"/>
  <c r="J1013" i="1"/>
  <c r="H1013" i="1"/>
  <c r="J1011" i="1"/>
  <c r="H1011" i="1"/>
  <c r="J1010" i="1"/>
  <c r="H1010" i="1"/>
  <c r="J1008" i="1"/>
  <c r="H1008" i="1"/>
  <c r="J1007" i="1"/>
  <c r="H1007" i="1"/>
  <c r="J1006" i="1"/>
  <c r="H1006" i="1"/>
  <c r="J1005" i="1"/>
  <c r="H1005" i="1"/>
  <c r="J1004" i="1"/>
  <c r="H1004" i="1"/>
  <c r="J1002" i="1"/>
  <c r="H1002" i="1"/>
  <c r="J1001" i="1"/>
  <c r="H1001" i="1"/>
  <c r="J1000" i="1"/>
  <c r="H1000" i="1"/>
  <c r="J998" i="1"/>
  <c r="H998" i="1"/>
  <c r="J997" i="1"/>
  <c r="H997" i="1"/>
  <c r="J996" i="1"/>
  <c r="H996" i="1"/>
  <c r="J995" i="1"/>
  <c r="H995" i="1"/>
  <c r="J994" i="1"/>
  <c r="H994" i="1"/>
  <c r="J993" i="1"/>
  <c r="H993" i="1"/>
  <c r="J992" i="1"/>
  <c r="H992" i="1"/>
  <c r="J990" i="1"/>
  <c r="H990" i="1"/>
  <c r="J989" i="1"/>
  <c r="H989" i="1"/>
  <c r="J987" i="1"/>
  <c r="H987" i="1"/>
  <c r="J986" i="1"/>
  <c r="H986" i="1"/>
  <c r="J985" i="1"/>
  <c r="H985" i="1"/>
  <c r="J984" i="1"/>
  <c r="H984" i="1"/>
  <c r="J983" i="1"/>
  <c r="H983" i="1"/>
  <c r="J982" i="1"/>
  <c r="H982" i="1"/>
  <c r="J981" i="1"/>
  <c r="H981" i="1"/>
  <c r="J979" i="1"/>
  <c r="H979" i="1"/>
  <c r="J978" i="1"/>
  <c r="H978" i="1"/>
  <c r="J977" i="1"/>
  <c r="H977" i="1"/>
  <c r="J975" i="1"/>
  <c r="H975" i="1"/>
  <c r="J974" i="1"/>
  <c r="H974" i="1"/>
  <c r="J973" i="1"/>
  <c r="H973" i="1"/>
  <c r="J972" i="1"/>
  <c r="H972" i="1"/>
  <c r="J970" i="1"/>
  <c r="H970" i="1"/>
  <c r="J968" i="1"/>
  <c r="H968" i="1"/>
  <c r="J967" i="1"/>
  <c r="H967" i="1"/>
  <c r="J966" i="1"/>
  <c r="H966" i="1"/>
  <c r="J965" i="1"/>
  <c r="H965" i="1"/>
  <c r="J964" i="1"/>
  <c r="H964" i="1"/>
  <c r="J963" i="1"/>
  <c r="H963" i="1"/>
  <c r="H959" i="1"/>
  <c r="H958" i="1"/>
  <c r="J956" i="1"/>
  <c r="H956" i="1"/>
  <c r="J954" i="1"/>
  <c r="H954" i="1"/>
  <c r="J953" i="1"/>
  <c r="H953" i="1"/>
  <c r="J949" i="1"/>
  <c r="H949" i="1"/>
  <c r="J948" i="1"/>
  <c r="H948" i="1"/>
  <c r="J947" i="1"/>
  <c r="H947" i="1"/>
  <c r="J946" i="1"/>
  <c r="H946" i="1"/>
  <c r="J945" i="1"/>
  <c r="H945" i="1"/>
  <c r="J944" i="1"/>
  <c r="H944" i="1"/>
  <c r="J943" i="1"/>
  <c r="H943" i="1"/>
  <c r="J942" i="1"/>
  <c r="H942" i="1"/>
  <c r="J941" i="1"/>
  <c r="H941" i="1"/>
  <c r="J939" i="1"/>
  <c r="H939" i="1"/>
  <c r="H937" i="1"/>
  <c r="H936" i="1"/>
  <c r="H935" i="1"/>
  <c r="H934" i="1"/>
  <c r="H933" i="1"/>
  <c r="J932" i="1"/>
  <c r="H932" i="1"/>
  <c r="J931" i="1"/>
  <c r="H931" i="1"/>
  <c r="J930" i="1"/>
  <c r="H930" i="1"/>
  <c r="J929" i="1"/>
  <c r="H929" i="1"/>
  <c r="J928" i="1"/>
  <c r="H928" i="1"/>
  <c r="J927" i="1"/>
  <c r="H927" i="1"/>
  <c r="J926" i="1"/>
  <c r="H926" i="1"/>
  <c r="J925" i="1"/>
  <c r="H925" i="1"/>
  <c r="J924" i="1"/>
  <c r="H924" i="1"/>
  <c r="J922" i="1"/>
  <c r="H922" i="1"/>
  <c r="J920" i="1"/>
  <c r="H920" i="1"/>
  <c r="J918" i="1"/>
  <c r="H918" i="1"/>
  <c r="J916" i="1"/>
  <c r="H916" i="1"/>
  <c r="J915" i="1"/>
  <c r="H915" i="1"/>
  <c r="J914" i="1"/>
  <c r="H914" i="1"/>
  <c r="J913" i="1"/>
  <c r="H913" i="1"/>
  <c r="J912" i="1"/>
  <c r="H912" i="1"/>
  <c r="J911" i="1"/>
  <c r="H911" i="1"/>
  <c r="J909" i="1"/>
  <c r="H909" i="1"/>
  <c r="J907" i="1"/>
  <c r="H907" i="1"/>
  <c r="J906" i="1"/>
  <c r="H906" i="1"/>
  <c r="J904" i="1"/>
  <c r="H904" i="1"/>
  <c r="J903" i="1"/>
  <c r="H903" i="1"/>
  <c r="J902" i="1"/>
  <c r="H902" i="1"/>
  <c r="J901" i="1"/>
  <c r="H901" i="1"/>
  <c r="J900" i="1"/>
  <c r="H900" i="1"/>
  <c r="J899" i="1"/>
  <c r="H899" i="1"/>
  <c r="J897" i="1"/>
  <c r="H897" i="1"/>
  <c r="J895" i="1"/>
  <c r="H895" i="1"/>
  <c r="J893" i="1"/>
  <c r="H893" i="1"/>
  <c r="J892" i="1"/>
  <c r="H892" i="1"/>
  <c r="J890" i="1"/>
  <c r="H890" i="1"/>
  <c r="J888" i="1"/>
  <c r="H888" i="1"/>
  <c r="J887" i="1"/>
  <c r="H887" i="1"/>
  <c r="J886" i="1"/>
  <c r="H886" i="1"/>
  <c r="J885" i="1"/>
  <c r="H885" i="1"/>
  <c r="J884" i="1"/>
  <c r="H884" i="1"/>
  <c r="J883" i="1"/>
  <c r="H883" i="1"/>
  <c r="J882" i="1"/>
  <c r="H882" i="1"/>
  <c r="J881" i="1"/>
  <c r="H881" i="1"/>
  <c r="J880" i="1"/>
  <c r="H880" i="1"/>
  <c r="J879" i="1"/>
  <c r="H879" i="1"/>
  <c r="J878" i="1"/>
  <c r="H878" i="1"/>
  <c r="J877" i="1"/>
  <c r="H877" i="1"/>
  <c r="J876" i="1"/>
  <c r="H876" i="1"/>
  <c r="J875" i="1"/>
  <c r="H875" i="1"/>
  <c r="J874" i="1"/>
  <c r="H874" i="1"/>
  <c r="J873" i="1"/>
  <c r="H873" i="1"/>
  <c r="J871" i="1"/>
  <c r="H871" i="1"/>
  <c r="J869" i="1"/>
  <c r="H869" i="1"/>
  <c r="J868" i="1"/>
  <c r="H868" i="1"/>
  <c r="J867" i="1"/>
  <c r="H867" i="1"/>
  <c r="J866" i="1"/>
  <c r="H866" i="1"/>
  <c r="J865" i="1"/>
  <c r="H865" i="1"/>
  <c r="J864" i="1"/>
  <c r="H864" i="1"/>
  <c r="J862" i="1"/>
  <c r="H862" i="1"/>
  <c r="J860" i="1"/>
  <c r="H860" i="1"/>
  <c r="J855" i="1"/>
  <c r="H855" i="1"/>
  <c r="J854" i="1"/>
  <c r="H854" i="1"/>
  <c r="J852" i="1"/>
  <c r="H852" i="1"/>
  <c r="J851" i="1"/>
  <c r="H851" i="1"/>
  <c r="J850" i="1"/>
  <c r="H850" i="1"/>
  <c r="J849" i="1"/>
  <c r="H849" i="1"/>
  <c r="J848" i="1"/>
  <c r="H848" i="1"/>
  <c r="J846" i="1"/>
  <c r="H846" i="1"/>
  <c r="J844" i="1"/>
  <c r="H844" i="1"/>
  <c r="J843" i="1"/>
  <c r="H843" i="1"/>
  <c r="J841" i="1"/>
  <c r="H841" i="1"/>
  <c r="J840" i="1"/>
  <c r="H840" i="1"/>
  <c r="J839" i="1"/>
  <c r="H839" i="1"/>
  <c r="J838" i="1"/>
  <c r="H838" i="1"/>
  <c r="J836" i="1"/>
  <c r="H836" i="1"/>
  <c r="J834" i="1"/>
  <c r="H834" i="1"/>
  <c r="J833" i="1"/>
  <c r="H833" i="1"/>
  <c r="J831" i="1"/>
  <c r="H831" i="1"/>
  <c r="J830" i="1"/>
  <c r="H830" i="1"/>
  <c r="J829" i="1"/>
  <c r="H829" i="1"/>
  <c r="J828" i="1"/>
  <c r="H828" i="1"/>
  <c r="J827" i="1"/>
  <c r="H827" i="1"/>
  <c r="J826" i="1"/>
  <c r="H826" i="1"/>
  <c r="J824" i="1"/>
  <c r="H824" i="1"/>
  <c r="J823" i="1"/>
  <c r="H823" i="1"/>
  <c r="J822" i="1"/>
  <c r="H822" i="1"/>
  <c r="J821" i="1"/>
  <c r="H821" i="1"/>
  <c r="J819" i="1"/>
  <c r="H819" i="1"/>
  <c r="J815" i="1"/>
  <c r="H815" i="1"/>
  <c r="J813" i="1"/>
  <c r="H813" i="1"/>
  <c r="J811" i="1"/>
  <c r="H811" i="1"/>
  <c r="J809" i="1"/>
  <c r="H809" i="1"/>
  <c r="J808" i="1"/>
  <c r="H808" i="1"/>
  <c r="J806" i="1"/>
  <c r="H806" i="1"/>
  <c r="J805" i="1"/>
  <c r="H805" i="1"/>
  <c r="J803" i="1"/>
  <c r="H803" i="1"/>
  <c r="J801" i="1"/>
  <c r="H801" i="1"/>
  <c r="J799" i="1"/>
  <c r="H799" i="1"/>
  <c r="J798" i="1"/>
  <c r="H798" i="1"/>
  <c r="J797" i="1"/>
  <c r="H797" i="1"/>
  <c r="J795" i="1"/>
  <c r="H795" i="1"/>
  <c r="J794" i="1"/>
  <c r="H794" i="1"/>
  <c r="J792" i="1"/>
  <c r="H792" i="1"/>
  <c r="J791" i="1"/>
  <c r="H791" i="1"/>
  <c r="J790" i="1"/>
  <c r="H790" i="1"/>
  <c r="J789" i="1"/>
  <c r="H789" i="1"/>
  <c r="J788" i="1"/>
  <c r="H788" i="1"/>
  <c r="J787" i="1"/>
  <c r="H787" i="1"/>
  <c r="J786" i="1"/>
  <c r="H786" i="1"/>
  <c r="J782" i="1"/>
  <c r="H782" i="1"/>
  <c r="J778" i="1"/>
  <c r="H778" i="1"/>
  <c r="J777" i="1"/>
  <c r="H777" i="1"/>
  <c r="J776" i="1"/>
  <c r="H776" i="1"/>
  <c r="J775" i="1"/>
  <c r="H775" i="1"/>
  <c r="J774" i="1"/>
  <c r="H774" i="1"/>
  <c r="J773" i="1"/>
  <c r="H773" i="1"/>
  <c r="J772" i="1"/>
  <c r="H772" i="1"/>
  <c r="J770" i="1"/>
  <c r="H770" i="1"/>
  <c r="J768" i="1"/>
  <c r="H768" i="1"/>
  <c r="J767" i="1"/>
  <c r="H767" i="1"/>
  <c r="J765" i="1"/>
  <c r="H765" i="1"/>
  <c r="J764" i="1"/>
  <c r="H764" i="1"/>
  <c r="J762" i="1"/>
  <c r="H762" i="1"/>
  <c r="J761" i="1"/>
  <c r="H761" i="1"/>
  <c r="J760" i="1"/>
  <c r="H760" i="1"/>
  <c r="J759" i="1"/>
  <c r="H759" i="1"/>
  <c r="J757" i="1"/>
  <c r="H757" i="1"/>
  <c r="J756" i="1"/>
  <c r="H756" i="1"/>
  <c r="J754" i="1"/>
  <c r="H754" i="1"/>
  <c r="J753" i="1"/>
  <c r="H753" i="1"/>
  <c r="J751" i="1"/>
  <c r="H751" i="1"/>
  <c r="F749" i="1"/>
  <c r="J743" i="1"/>
  <c r="H743" i="1"/>
  <c r="J742" i="1"/>
  <c r="H742" i="1"/>
  <c r="J741" i="1"/>
  <c r="H741" i="1"/>
  <c r="J739" i="1"/>
  <c r="H739" i="1"/>
  <c r="J737" i="1"/>
  <c r="H737" i="1"/>
  <c r="J735" i="1"/>
  <c r="H735" i="1"/>
  <c r="J733" i="1"/>
  <c r="H733" i="1"/>
  <c r="J732" i="1"/>
  <c r="H732" i="1"/>
  <c r="J731" i="1"/>
  <c r="H731" i="1"/>
  <c r="J730" i="1"/>
  <c r="H730" i="1"/>
  <c r="J728" i="1"/>
  <c r="H728" i="1"/>
  <c r="J726" i="1"/>
  <c r="H726" i="1"/>
  <c r="J721" i="1"/>
  <c r="H721" i="1"/>
  <c r="J719" i="1"/>
  <c r="H719" i="1"/>
  <c r="J717" i="1"/>
  <c r="H717" i="1"/>
  <c r="J715" i="1"/>
  <c r="H715" i="1"/>
  <c r="J714" i="1"/>
  <c r="H714" i="1"/>
  <c r="J712" i="1"/>
  <c r="H712" i="1"/>
  <c r="J711" i="1"/>
  <c r="H711" i="1"/>
  <c r="J710" i="1"/>
  <c r="H710" i="1"/>
  <c r="J709" i="1"/>
  <c r="H709" i="1"/>
  <c r="J708" i="1"/>
  <c r="H708" i="1"/>
  <c r="J707" i="1"/>
  <c r="H707" i="1"/>
  <c r="J705" i="1"/>
  <c r="H705" i="1"/>
  <c r="J704" i="1"/>
  <c r="H704" i="1"/>
  <c r="J702" i="1"/>
  <c r="H702" i="1"/>
  <c r="J701" i="1"/>
  <c r="H701" i="1"/>
  <c r="J699" i="1"/>
  <c r="H699" i="1"/>
  <c r="J697" i="1"/>
  <c r="H697" i="1"/>
  <c r="J695" i="1"/>
  <c r="H695" i="1"/>
  <c r="J693" i="1"/>
  <c r="H693" i="1"/>
  <c r="J692" i="1"/>
  <c r="H692" i="1"/>
  <c r="J691" i="1"/>
  <c r="H691" i="1"/>
  <c r="J690" i="1"/>
  <c r="H690" i="1"/>
  <c r="J686" i="1"/>
  <c r="J683" i="1"/>
  <c r="H683" i="1"/>
  <c r="J682" i="1"/>
  <c r="H682" i="1"/>
  <c r="J681" i="1"/>
  <c r="H681" i="1"/>
  <c r="J680" i="1"/>
  <c r="H680" i="1"/>
  <c r="J678" i="1"/>
  <c r="H678" i="1"/>
  <c r="J677" i="1"/>
  <c r="H677" i="1"/>
  <c r="J675" i="1"/>
  <c r="H675" i="1"/>
  <c r="J671" i="1"/>
  <c r="H671" i="1"/>
  <c r="J669" i="1"/>
  <c r="H669" i="1"/>
  <c r="J668" i="1"/>
  <c r="H668" i="1"/>
  <c r="J667" i="1"/>
  <c r="H667" i="1"/>
  <c r="J666" i="1"/>
  <c r="H666" i="1"/>
  <c r="J665" i="1"/>
  <c r="H665" i="1"/>
  <c r="J663" i="1"/>
  <c r="H663" i="1"/>
  <c r="J662" i="1"/>
  <c r="H662" i="1"/>
  <c r="J661" i="1"/>
  <c r="H661" i="1"/>
  <c r="J658" i="1"/>
  <c r="H658" i="1"/>
  <c r="J657" i="1"/>
  <c r="H657" i="1"/>
  <c r="J655" i="1"/>
  <c r="H655" i="1"/>
  <c r="J653" i="1"/>
  <c r="H653" i="1"/>
  <c r="J651" i="1"/>
  <c r="H651" i="1"/>
  <c r="J649" i="1"/>
  <c r="H649" i="1"/>
  <c r="J648" i="1"/>
  <c r="H648" i="1"/>
  <c r="J647" i="1"/>
  <c r="H647" i="1"/>
  <c r="J646" i="1"/>
  <c r="H646" i="1"/>
  <c r="J645" i="1"/>
  <c r="H645" i="1"/>
  <c r="J644" i="1"/>
  <c r="H644" i="1"/>
  <c r="J642" i="1"/>
  <c r="H642" i="1"/>
  <c r="J641" i="1"/>
  <c r="H641" i="1"/>
  <c r="J639" i="1"/>
  <c r="H639" i="1"/>
  <c r="J638" i="1"/>
  <c r="H638" i="1"/>
  <c r="J636" i="1"/>
  <c r="H636" i="1"/>
  <c r="J635" i="1"/>
  <c r="H635" i="1"/>
  <c r="J633" i="1"/>
  <c r="H633" i="1"/>
  <c r="J631" i="1"/>
  <c r="H631" i="1"/>
  <c r="J630" i="1"/>
  <c r="H630" i="1"/>
  <c r="J628" i="1"/>
  <c r="H628" i="1"/>
  <c r="J627" i="1"/>
  <c r="H627" i="1"/>
  <c r="J626" i="1"/>
  <c r="H626" i="1"/>
  <c r="J625" i="1"/>
  <c r="H625" i="1"/>
  <c r="H624" i="1"/>
  <c r="J623" i="1"/>
  <c r="H623" i="1"/>
  <c r="J621" i="1"/>
  <c r="H621" i="1"/>
  <c r="J620" i="1"/>
  <c r="H620" i="1"/>
  <c r="J618" i="1"/>
  <c r="H618" i="1"/>
  <c r="J617" i="1"/>
  <c r="H617" i="1"/>
  <c r="J616" i="1"/>
  <c r="H616" i="1"/>
  <c r="J614" i="1"/>
  <c r="H614" i="1"/>
  <c r="J613" i="1"/>
  <c r="H613" i="1"/>
  <c r="J612" i="1"/>
  <c r="H612" i="1"/>
  <c r="J611" i="1"/>
  <c r="H611" i="1"/>
  <c r="J610" i="1"/>
  <c r="H610" i="1"/>
  <c r="J609" i="1"/>
  <c r="H609" i="1"/>
  <c r="J606" i="1"/>
  <c r="H606" i="1"/>
  <c r="J605" i="1"/>
  <c r="H605" i="1"/>
  <c r="J604" i="1"/>
  <c r="F604" i="1"/>
  <c r="J603" i="1"/>
  <c r="H603" i="1"/>
  <c r="J602" i="1"/>
  <c r="H602" i="1"/>
  <c r="J598" i="1"/>
  <c r="H598" i="1"/>
  <c r="J596" i="1"/>
  <c r="H596" i="1"/>
  <c r="J594" i="1"/>
  <c r="H594" i="1"/>
  <c r="J593" i="1"/>
  <c r="H593" i="1"/>
  <c r="J591" i="1"/>
  <c r="H591" i="1"/>
  <c r="J589" i="1"/>
  <c r="H589" i="1"/>
  <c r="J588" i="1"/>
  <c r="H588" i="1"/>
  <c r="J587" i="1"/>
  <c r="H587" i="1"/>
  <c r="J586" i="1"/>
  <c r="H586" i="1"/>
  <c r="J585" i="1"/>
  <c r="H585" i="1"/>
  <c r="J584" i="1"/>
  <c r="H584" i="1"/>
  <c r="J583" i="1"/>
  <c r="H583" i="1"/>
  <c r="J582" i="1"/>
  <c r="H582" i="1"/>
  <c r="J581" i="1"/>
  <c r="H581" i="1"/>
  <c r="J580" i="1"/>
  <c r="H580" i="1"/>
  <c r="J579" i="1"/>
  <c r="H579" i="1"/>
  <c r="J578" i="1"/>
  <c r="H578" i="1"/>
  <c r="J577" i="1"/>
  <c r="H577" i="1"/>
  <c r="J576" i="1"/>
  <c r="H576" i="1"/>
  <c r="J574" i="1"/>
  <c r="H574" i="1"/>
  <c r="J572" i="1"/>
  <c r="H572" i="1"/>
  <c r="J571" i="1"/>
  <c r="H571" i="1"/>
  <c r="J569" i="1"/>
  <c r="H569" i="1"/>
  <c r="J552" i="1"/>
  <c r="H552" i="1"/>
  <c r="J551" i="1"/>
  <c r="H551" i="1"/>
  <c r="J550" i="1"/>
  <c r="H550" i="1"/>
  <c r="J548" i="1"/>
  <c r="H548" i="1"/>
  <c r="J547" i="1"/>
  <c r="H547" i="1"/>
  <c r="J546" i="1"/>
  <c r="H546" i="1"/>
  <c r="J545" i="1"/>
  <c r="H545" i="1"/>
  <c r="J544" i="1"/>
  <c r="H544" i="1"/>
  <c r="J543" i="1"/>
  <c r="H543" i="1"/>
  <c r="J541" i="1"/>
  <c r="H541" i="1"/>
  <c r="J539" i="1"/>
  <c r="H539" i="1"/>
  <c r="J538" i="1"/>
  <c r="H538" i="1"/>
  <c r="J537" i="1"/>
  <c r="H537" i="1"/>
  <c r="J536" i="1"/>
  <c r="H536" i="1"/>
  <c r="J535" i="1"/>
  <c r="H535" i="1"/>
  <c r="J534" i="1"/>
  <c r="H534" i="1"/>
  <c r="J532" i="1"/>
  <c r="H532" i="1"/>
  <c r="J530" i="1"/>
  <c r="J529" i="1"/>
  <c r="J527" i="1"/>
  <c r="J525" i="1"/>
  <c r="H525" i="1"/>
  <c r="J523" i="1"/>
  <c r="H523" i="1"/>
  <c r="J522" i="1"/>
  <c r="H522" i="1"/>
  <c r="J521" i="1"/>
  <c r="H521" i="1"/>
  <c r="J519" i="1"/>
  <c r="H519" i="1"/>
  <c r="J517" i="1"/>
  <c r="H517" i="1"/>
  <c r="J516" i="1"/>
  <c r="H516" i="1"/>
  <c r="J515" i="1"/>
  <c r="H515" i="1"/>
  <c r="J511" i="1"/>
  <c r="J509" i="1"/>
  <c r="J507" i="1"/>
  <c r="H507" i="1"/>
  <c r="J505" i="1"/>
  <c r="H505" i="1"/>
  <c r="J495" i="1"/>
  <c r="H495" i="1"/>
  <c r="J494" i="1"/>
  <c r="H494" i="1"/>
  <c r="J493" i="1"/>
  <c r="H493" i="1"/>
  <c r="J491" i="1"/>
  <c r="H491" i="1"/>
  <c r="J490" i="1"/>
  <c r="H490" i="1"/>
  <c r="J489" i="1"/>
  <c r="H489" i="1"/>
  <c r="J488" i="1"/>
  <c r="H488" i="1"/>
  <c r="J487" i="1"/>
  <c r="H487" i="1"/>
  <c r="J486" i="1"/>
  <c r="H486" i="1"/>
  <c r="J485" i="1"/>
  <c r="H485" i="1"/>
  <c r="J484" i="1"/>
  <c r="H484" i="1"/>
  <c r="J483" i="1"/>
  <c r="H483" i="1"/>
  <c r="J482" i="1"/>
  <c r="H482" i="1"/>
  <c r="J481" i="1"/>
  <c r="H481" i="1"/>
  <c r="J480" i="1"/>
  <c r="H480" i="1"/>
  <c r="J479" i="1"/>
  <c r="H479" i="1"/>
  <c r="J478" i="1"/>
  <c r="H478" i="1"/>
  <c r="J477" i="1"/>
  <c r="H477" i="1"/>
  <c r="J476" i="1"/>
  <c r="H476" i="1"/>
  <c r="J475" i="1"/>
  <c r="H475" i="1"/>
  <c r="J474" i="1"/>
  <c r="H474" i="1"/>
  <c r="J473" i="1"/>
  <c r="H473" i="1"/>
  <c r="J472" i="1"/>
  <c r="H472" i="1"/>
  <c r="J471" i="1"/>
  <c r="H471" i="1"/>
  <c r="J470" i="1"/>
  <c r="H470" i="1"/>
  <c r="J469" i="1"/>
  <c r="H469" i="1"/>
  <c r="J468" i="1"/>
  <c r="H468" i="1"/>
  <c r="J467" i="1"/>
  <c r="H467" i="1"/>
  <c r="J466" i="1"/>
  <c r="H466" i="1"/>
  <c r="J465" i="1"/>
  <c r="H465" i="1"/>
  <c r="J464" i="1"/>
  <c r="H464" i="1"/>
  <c r="J463" i="1"/>
  <c r="H463" i="1"/>
  <c r="J462" i="1"/>
  <c r="H462" i="1"/>
  <c r="J461" i="1"/>
  <c r="H461" i="1"/>
  <c r="J460" i="1"/>
  <c r="H460" i="1"/>
  <c r="J459" i="1"/>
  <c r="H459" i="1"/>
  <c r="J458" i="1"/>
  <c r="H458" i="1"/>
  <c r="J457" i="1"/>
  <c r="H457" i="1"/>
  <c r="J456" i="1"/>
  <c r="H456" i="1"/>
  <c r="J455" i="1"/>
  <c r="H455" i="1"/>
  <c r="J454" i="1"/>
  <c r="H454" i="1"/>
  <c r="J453" i="1"/>
  <c r="H453" i="1"/>
  <c r="J452" i="1"/>
  <c r="H452" i="1"/>
  <c r="J451" i="1"/>
  <c r="H451" i="1"/>
  <c r="J450" i="1"/>
  <c r="H450" i="1"/>
  <c r="J449" i="1"/>
  <c r="H449" i="1"/>
  <c r="J448" i="1"/>
  <c r="H448" i="1"/>
  <c r="J447" i="1"/>
  <c r="H447" i="1"/>
  <c r="J446" i="1"/>
  <c r="H446" i="1"/>
  <c r="J445" i="1"/>
  <c r="H445" i="1"/>
  <c r="J444" i="1"/>
  <c r="H444" i="1"/>
  <c r="J443" i="1"/>
  <c r="H443" i="1"/>
  <c r="J442" i="1"/>
  <c r="H442" i="1"/>
  <c r="J441" i="1"/>
  <c r="H441" i="1"/>
  <c r="J440" i="1"/>
  <c r="H440" i="1"/>
  <c r="J439" i="1"/>
  <c r="H439" i="1"/>
  <c r="J438" i="1"/>
  <c r="H438" i="1"/>
  <c r="J437" i="1"/>
  <c r="H437" i="1"/>
  <c r="J436" i="1"/>
  <c r="H436" i="1"/>
  <c r="J435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H346" i="1"/>
  <c r="J345" i="1"/>
  <c r="H345" i="1"/>
  <c r="J344" i="1"/>
  <c r="H344" i="1"/>
  <c r="J343" i="1"/>
  <c r="H343" i="1"/>
  <c r="J342" i="1"/>
  <c r="H342" i="1"/>
  <c r="J341" i="1"/>
  <c r="H341" i="1"/>
  <c r="I340" i="1"/>
  <c r="J340" i="1" s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J325" i="1"/>
  <c r="H325" i="1"/>
  <c r="J324" i="1"/>
  <c r="H324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3" i="1"/>
  <c r="H313" i="1"/>
  <c r="J312" i="1"/>
  <c r="H312" i="1"/>
  <c r="J311" i="1"/>
  <c r="H311" i="1"/>
  <c r="J310" i="1"/>
  <c r="H310" i="1"/>
  <c r="J309" i="1"/>
  <c r="H309" i="1"/>
  <c r="J308" i="1"/>
  <c r="H308" i="1"/>
  <c r="J306" i="1"/>
  <c r="H306" i="1"/>
  <c r="J304" i="1"/>
  <c r="H304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6" i="1"/>
  <c r="H296" i="1"/>
  <c r="J295" i="1"/>
  <c r="H295" i="1"/>
  <c r="J294" i="1"/>
  <c r="H294" i="1"/>
  <c r="J293" i="1"/>
  <c r="H293" i="1"/>
  <c r="J292" i="1"/>
  <c r="H292" i="1"/>
  <c r="J291" i="1"/>
  <c r="H291" i="1"/>
  <c r="J289" i="1"/>
  <c r="H289" i="1"/>
  <c r="J288" i="1"/>
  <c r="H288" i="1"/>
  <c r="J287" i="1"/>
  <c r="H287" i="1"/>
  <c r="J286" i="1"/>
  <c r="H286" i="1"/>
  <c r="J285" i="1"/>
  <c r="H285" i="1"/>
  <c r="J284" i="1"/>
  <c r="H284" i="1"/>
  <c r="J283" i="1"/>
  <c r="H283" i="1"/>
  <c r="J282" i="1"/>
  <c r="H282" i="1"/>
  <c r="J281" i="1"/>
  <c r="H281" i="1"/>
  <c r="J280" i="1"/>
  <c r="H280" i="1"/>
  <c r="J278" i="1"/>
  <c r="H278" i="1"/>
  <c r="J277" i="1"/>
  <c r="H277" i="1"/>
  <c r="J275" i="1"/>
  <c r="H275" i="1"/>
  <c r="J274" i="1"/>
  <c r="H274" i="1"/>
  <c r="J273" i="1"/>
  <c r="H273" i="1"/>
  <c r="J272" i="1"/>
  <c r="H272" i="1"/>
  <c r="J271" i="1"/>
  <c r="H271" i="1"/>
  <c r="J270" i="1"/>
  <c r="H270" i="1"/>
  <c r="J269" i="1"/>
  <c r="H269" i="1"/>
  <c r="J268" i="1"/>
  <c r="H268" i="1"/>
  <c r="J267" i="1"/>
  <c r="H267" i="1"/>
  <c r="J266" i="1"/>
  <c r="H266" i="1"/>
  <c r="J264" i="1"/>
  <c r="H264" i="1"/>
  <c r="J262" i="1"/>
  <c r="H262" i="1"/>
  <c r="J261" i="1"/>
  <c r="H261" i="1"/>
  <c r="J259" i="1"/>
  <c r="H259" i="1"/>
  <c r="J258" i="1"/>
  <c r="H258" i="1"/>
  <c r="J257" i="1"/>
  <c r="H257" i="1"/>
  <c r="J255" i="1"/>
  <c r="H255" i="1"/>
  <c r="J253" i="1"/>
  <c r="H253" i="1"/>
  <c r="J252" i="1"/>
  <c r="H252" i="1"/>
  <c r="J251" i="1"/>
  <c r="H251" i="1"/>
  <c r="J250" i="1"/>
  <c r="H250" i="1"/>
  <c r="J249" i="1"/>
  <c r="H249" i="1"/>
  <c r="J248" i="1"/>
  <c r="H248" i="1"/>
  <c r="J247" i="1"/>
  <c r="H247" i="1"/>
  <c r="J246" i="1"/>
  <c r="H246" i="1"/>
  <c r="J245" i="1"/>
  <c r="H245" i="1"/>
  <c r="J243" i="1"/>
  <c r="H243" i="1"/>
  <c r="J237" i="1"/>
  <c r="H237" i="1"/>
  <c r="J236" i="1"/>
  <c r="H236" i="1"/>
  <c r="J235" i="1"/>
  <c r="H235" i="1"/>
  <c r="J234" i="1"/>
  <c r="H234" i="1"/>
  <c r="J233" i="1"/>
  <c r="H233" i="1"/>
  <c r="J231" i="1"/>
  <c r="H231" i="1"/>
  <c r="J230" i="1"/>
  <c r="H230" i="1"/>
  <c r="J229" i="1"/>
  <c r="H229" i="1"/>
  <c r="J227" i="1"/>
  <c r="H227" i="1"/>
  <c r="J226" i="1"/>
  <c r="H226" i="1"/>
  <c r="J225" i="1"/>
  <c r="H225" i="1"/>
  <c r="J224" i="1"/>
  <c r="H224" i="1"/>
  <c r="J222" i="1"/>
  <c r="H222" i="1"/>
  <c r="J217" i="1"/>
  <c r="J213" i="1"/>
  <c r="H213" i="1"/>
  <c r="J212" i="1"/>
  <c r="H212" i="1"/>
  <c r="J211" i="1"/>
  <c r="H211" i="1"/>
  <c r="J210" i="1"/>
  <c r="H210" i="1"/>
  <c r="J209" i="1"/>
  <c r="H209" i="1"/>
  <c r="J208" i="1"/>
  <c r="H208" i="1"/>
  <c r="J207" i="1"/>
  <c r="H207" i="1"/>
  <c r="J205" i="1"/>
  <c r="H205" i="1"/>
  <c r="J203" i="1"/>
  <c r="H203" i="1"/>
  <c r="J201" i="1"/>
  <c r="H201" i="1"/>
  <c r="J200" i="1"/>
  <c r="H200" i="1"/>
  <c r="J199" i="1"/>
  <c r="H199" i="1"/>
  <c r="J198" i="1"/>
  <c r="H198" i="1"/>
  <c r="J197" i="1"/>
  <c r="H197" i="1"/>
  <c r="J196" i="1"/>
  <c r="H196" i="1"/>
  <c r="J193" i="1"/>
  <c r="H193" i="1"/>
  <c r="J191" i="1"/>
  <c r="H191" i="1"/>
  <c r="J189" i="1"/>
  <c r="H189" i="1"/>
  <c r="J188" i="1"/>
  <c r="H188" i="1"/>
  <c r="J186" i="1"/>
  <c r="H186" i="1"/>
  <c r="J185" i="1"/>
  <c r="H185" i="1"/>
  <c r="J184" i="1"/>
  <c r="H184" i="1"/>
  <c r="J183" i="1"/>
  <c r="H183" i="1"/>
  <c r="J182" i="1"/>
  <c r="H182" i="1"/>
  <c r="J181" i="1"/>
  <c r="H181" i="1"/>
  <c r="J180" i="1"/>
  <c r="H180" i="1"/>
  <c r="J178" i="1"/>
  <c r="H178" i="1"/>
  <c r="J177" i="1"/>
  <c r="H177" i="1"/>
  <c r="J176" i="1"/>
  <c r="H176" i="1"/>
  <c r="J175" i="1"/>
  <c r="H175" i="1"/>
  <c r="J174" i="1"/>
  <c r="H174" i="1"/>
  <c r="J172" i="1"/>
  <c r="J168" i="1"/>
  <c r="H168" i="1"/>
  <c r="J167" i="1"/>
  <c r="H167" i="1"/>
  <c r="J165" i="1"/>
  <c r="H165" i="1"/>
  <c r="J164" i="1"/>
  <c r="H164" i="1"/>
  <c r="J162" i="1"/>
  <c r="H162" i="1"/>
  <c r="J160" i="1"/>
  <c r="H160" i="1"/>
  <c r="J158" i="1"/>
  <c r="H158" i="1"/>
  <c r="J157" i="1"/>
  <c r="H157" i="1"/>
  <c r="J156" i="1"/>
  <c r="H156" i="1"/>
  <c r="J155" i="1"/>
  <c r="H155" i="1"/>
  <c r="J154" i="1"/>
  <c r="H154" i="1"/>
  <c r="J153" i="1"/>
  <c r="H153" i="1"/>
  <c r="J152" i="1"/>
  <c r="H152" i="1"/>
  <c r="J151" i="1"/>
  <c r="H151" i="1"/>
  <c r="J150" i="1"/>
  <c r="H150" i="1"/>
  <c r="J149" i="1"/>
  <c r="H149" i="1"/>
  <c r="J148" i="1"/>
  <c r="H148" i="1"/>
  <c r="J147" i="1"/>
  <c r="H147" i="1"/>
  <c r="J146" i="1"/>
  <c r="H146" i="1"/>
  <c r="J144" i="1"/>
  <c r="J143" i="1"/>
  <c r="J142" i="1"/>
  <c r="J141" i="1"/>
  <c r="J140" i="1"/>
  <c r="J139" i="1"/>
  <c r="J138" i="1"/>
  <c r="J137" i="1"/>
  <c r="J135" i="1"/>
  <c r="H135" i="1"/>
  <c r="J133" i="1"/>
  <c r="H133" i="1"/>
  <c r="J129" i="1"/>
  <c r="H129" i="1"/>
  <c r="J127" i="1"/>
  <c r="H127" i="1"/>
  <c r="J123" i="1"/>
  <c r="H123" i="1"/>
  <c r="J122" i="1"/>
  <c r="H122" i="1"/>
  <c r="J121" i="1"/>
  <c r="H121" i="1"/>
  <c r="J119" i="1"/>
  <c r="H119" i="1"/>
  <c r="J118" i="1"/>
  <c r="H118" i="1"/>
  <c r="J117" i="1"/>
  <c r="H117" i="1"/>
  <c r="J116" i="1"/>
  <c r="H116" i="1"/>
  <c r="J114" i="1"/>
  <c r="H114" i="1"/>
  <c r="J113" i="1"/>
  <c r="H113" i="1"/>
  <c r="J112" i="1"/>
  <c r="H112" i="1"/>
  <c r="J111" i="1"/>
  <c r="H111" i="1"/>
  <c r="J110" i="1"/>
  <c r="H110" i="1"/>
  <c r="J109" i="1"/>
  <c r="H109" i="1"/>
  <c r="J107" i="1"/>
  <c r="H107" i="1"/>
  <c r="J106" i="1"/>
  <c r="H106" i="1"/>
  <c r="J104" i="1"/>
  <c r="H104" i="1"/>
  <c r="J102" i="1"/>
  <c r="H102" i="1"/>
  <c r="J100" i="1"/>
  <c r="H100" i="1"/>
  <c r="J98" i="1"/>
  <c r="H98" i="1"/>
  <c r="J96" i="1"/>
  <c r="H96" i="1"/>
  <c r="J94" i="1"/>
  <c r="H94" i="1"/>
  <c r="J90" i="1"/>
  <c r="H90" i="1"/>
  <c r="J88" i="1"/>
  <c r="H88" i="1"/>
  <c r="J86" i="1"/>
  <c r="H86" i="1"/>
  <c r="J85" i="1"/>
  <c r="H85" i="1"/>
  <c r="J84" i="1"/>
  <c r="H84" i="1"/>
  <c r="J83" i="1"/>
  <c r="H83" i="1"/>
  <c r="J81" i="1"/>
  <c r="H81" i="1"/>
  <c r="J80" i="1"/>
  <c r="H80" i="1"/>
  <c r="J78" i="1"/>
  <c r="H78" i="1"/>
  <c r="J77" i="1"/>
  <c r="F77" i="1"/>
  <c r="J76" i="1"/>
  <c r="H76" i="1"/>
  <c r="J75" i="1"/>
  <c r="H75" i="1"/>
  <c r="J74" i="1"/>
  <c r="H74" i="1"/>
  <c r="J73" i="1"/>
  <c r="H73" i="1"/>
  <c r="J71" i="1"/>
  <c r="H71" i="1"/>
  <c r="J70" i="1"/>
  <c r="H70" i="1"/>
  <c r="J69" i="1"/>
  <c r="H69" i="1"/>
  <c r="J67" i="1"/>
  <c r="H67" i="1"/>
  <c r="J66" i="1"/>
  <c r="H66" i="1"/>
  <c r="J64" i="1"/>
  <c r="J63" i="1"/>
  <c r="J62" i="1"/>
  <c r="J61" i="1"/>
  <c r="J60" i="1"/>
  <c r="J59" i="1"/>
  <c r="J58" i="1"/>
  <c r="J57" i="1"/>
  <c r="J55" i="1"/>
  <c r="H55" i="1"/>
  <c r="J54" i="1"/>
  <c r="H54" i="1"/>
  <c r="J52" i="1"/>
  <c r="H52" i="1"/>
  <c r="J48" i="1"/>
  <c r="H48" i="1"/>
  <c r="J46" i="1"/>
  <c r="H46" i="1"/>
  <c r="J41" i="1"/>
  <c r="H41" i="1"/>
  <c r="J37" i="1"/>
  <c r="H37" i="1"/>
  <c r="J35" i="1"/>
  <c r="H35" i="1"/>
  <c r="J34" i="1"/>
  <c r="H34" i="1"/>
  <c r="J33" i="1"/>
  <c r="H33" i="1"/>
  <c r="J32" i="1"/>
  <c r="H32" i="1"/>
  <c r="J30" i="1"/>
  <c r="J29" i="1"/>
  <c r="J28" i="1"/>
  <c r="J27" i="1"/>
  <c r="J22" i="1"/>
  <c r="J20" i="1"/>
  <c r="H20" i="1"/>
  <c r="J18" i="1"/>
  <c r="J17" i="1"/>
  <c r="J15" i="1"/>
  <c r="I1708" i="1" l="1"/>
  <c r="H604" i="1"/>
  <c r="H1226" i="1"/>
  <c r="H77" i="1"/>
  <c r="H1680" i="1"/>
  <c r="H1708" i="1" l="1"/>
</calcChain>
</file>

<file path=xl/sharedStrings.xml><?xml version="1.0" encoding="utf-8"?>
<sst xmlns="http://schemas.openxmlformats.org/spreadsheetml/2006/main" count="4036" uniqueCount="1388">
  <si>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</si>
  <si>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</si>
  <si>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</si>
  <si>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</si>
  <si>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</si>
  <si>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</si>
  <si>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</si>
  <si>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</si>
  <si>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PAGADO 28/02/26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</si>
  <si>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</si>
  <si>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</si>
  <si>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</si>
  <si>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</si>
  <si>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</si>
  <si>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</si>
  <si>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</si>
  <si>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</si>
  <si>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</si>
  <si>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</si>
  <si>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</si>
  <si>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</si>
  <si>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</si>
  <si>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</si>
  <si>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</si>
  <si>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</si>
  <si>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</si>
  <si>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</si>
  <si>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B1500000107</t>
  </si>
  <si>
    <t>ACAPELLA DESING CONSTRUCTION</t>
  </si>
  <si>
    <t>ACTUACIONES ARTISTICAS</t>
  </si>
  <si>
    <t>B1500000209</t>
  </si>
  <si>
    <t xml:space="preserve">ACL COMUNICACIONES SRL                   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</si>
  <si>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</si>
  <si>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</si>
  <si>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</si>
  <si>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</si>
  <si>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</si>
  <si>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</si>
  <si>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</si>
  <si>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</si>
  <si>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</si>
  <si>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B1500000390</t>
  </si>
  <si>
    <t xml:space="preserve">ACTIVIDADES CAOMA SRL/ALKIFIESTA       </t>
  </si>
  <si>
    <t>UNIFORMES</t>
  </si>
  <si>
    <t>B1500002580</t>
  </si>
  <si>
    <t>ACTUALIDADES VD</t>
  </si>
  <si>
    <t>ELECTRODOMESTICOS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</si>
  <si>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</si>
  <si>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</si>
  <si>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</si>
  <si>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</si>
  <si>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</si>
  <si>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</si>
  <si>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</si>
  <si>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</si>
  <si>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</si>
  <si>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</si>
  <si>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</si>
  <si>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</si>
  <si>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</si>
  <si>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</si>
  <si>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</si>
  <si>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</si>
  <si>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</si>
  <si>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</si>
  <si>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</si>
  <si>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</si>
  <si>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</si>
  <si>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</si>
  <si>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</si>
  <si>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</si>
  <si>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</si>
  <si>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</si>
  <si>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</si>
  <si>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</si>
  <si>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</si>
  <si>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</si>
  <si>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</si>
  <si>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</si>
  <si>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</si>
  <si>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</si>
  <si>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</si>
  <si>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</si>
  <si>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</si>
  <si>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</si>
  <si>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</si>
  <si>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</si>
  <si>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</si>
  <si>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</si>
  <si>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</si>
  <si>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</si>
  <si>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</si>
  <si>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</si>
  <si>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</si>
  <si>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</si>
  <si>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</si>
  <si>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</si>
  <si>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</si>
  <si>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</si>
  <si>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</si>
  <si>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</si>
  <si>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</si>
  <si>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</si>
  <si>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</si>
  <si>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</si>
  <si>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B1500000043</t>
  </si>
  <si>
    <t>ALCALPO DESIGNER, SRL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</si>
  <si>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</si>
  <si>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</si>
  <si>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</si>
  <si>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</si>
  <si>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</si>
  <si>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</si>
  <si>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</si>
  <si>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</si>
  <si>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B1500000116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</si>
  <si>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</si>
  <si>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</si>
  <si>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</si>
  <si>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</si>
  <si>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</si>
  <si>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</si>
  <si>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</si>
  <si>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</si>
  <si>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</si>
  <si>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</si>
  <si>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</si>
  <si>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</si>
  <si>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</si>
  <si>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</si>
  <si>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</si>
  <si>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</si>
  <si>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B1500008975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</si>
  <si>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</si>
  <si>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</si>
  <si>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</si>
  <si>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</si>
  <si>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</si>
  <si>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</si>
  <si>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ASOC. DE PRODUCTORES DE CASABE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</si>
  <si>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</si>
  <si>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</si>
  <si>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</si>
  <si>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</si>
  <si>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</si>
  <si>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</si>
  <si>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E4500000016</t>
  </si>
  <si>
    <t xml:space="preserve">BINAX DOMINICANA SRL                     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</si>
  <si>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</si>
  <si>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</si>
  <si>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</si>
  <si>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</si>
  <si>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</si>
  <si>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</si>
  <si>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</si>
  <si>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</si>
  <si>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</si>
  <si>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</si>
  <si>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</si>
  <si>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</si>
  <si>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</si>
  <si>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</si>
  <si>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31/12/2024</t>
  </si>
  <si>
    <t>ANTIC2024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</si>
  <si>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</si>
  <si>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</si>
  <si>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</si>
  <si>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</si>
  <si>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</si>
  <si>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</si>
  <si>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</si>
  <si>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</si>
  <si>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</si>
  <si>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</si>
  <si>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</si>
  <si>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</si>
  <si>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</si>
  <si>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</si>
  <si>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</si>
  <si>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</si>
  <si>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</si>
  <si>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</si>
  <si>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</si>
  <si>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</si>
  <si>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</si>
  <si>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</si>
  <si>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E4500000003</t>
  </si>
  <si>
    <t>B&amp;D BRANDESIGN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</si>
  <si>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</si>
  <si>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</si>
  <si>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</si>
  <si>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</si>
  <si>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</si>
  <si>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</si>
  <si>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</si>
  <si>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</si>
  <si>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</si>
  <si>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</si>
  <si>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</si>
  <si>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</si>
  <si>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</si>
  <si>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</si>
  <si>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</si>
  <si>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</si>
  <si>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</si>
  <si>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</si>
  <si>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</si>
  <si>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</si>
  <si>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</si>
  <si>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</si>
  <si>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</si>
  <si>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</si>
  <si>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</si>
  <si>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</si>
  <si>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</si>
  <si>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</si>
  <si>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</si>
  <si>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</si>
  <si>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</si>
  <si>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</si>
  <si>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E4500000001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</si>
  <si>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</si>
  <si>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</si>
  <si>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</si>
  <si>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</si>
  <si>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</si>
  <si>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</si>
  <si>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</si>
  <si>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</si>
  <si>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</si>
  <si>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</si>
  <si>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</si>
  <si>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</si>
  <si>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</si>
  <si>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</si>
  <si>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</si>
  <si>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</si>
  <si>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</si>
  <si>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</si>
  <si>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</si>
  <si>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B150193602</t>
  </si>
  <si>
    <t>CENTRO CUESTA LA NACIONAL</t>
  </si>
  <si>
    <t>B1500003104</t>
  </si>
  <si>
    <t xml:space="preserve">CENTROXPERT STE, S. R. L.                </t>
  </si>
  <si>
    <t>LICENCIAS INFORMATICAS</t>
  </si>
  <si>
    <t>19/05/2024</t>
  </si>
  <si>
    <t>E45000000150</t>
  </si>
  <si>
    <t>PROGRAMAS DE INFORMATICA</t>
  </si>
  <si>
    <t>B1500000121</t>
  </si>
  <si>
    <t>CEMAFIG GROUP</t>
  </si>
  <si>
    <t>MANTENIMIENTOS EQUIPOS</t>
  </si>
  <si>
    <t>B1500000024</t>
  </si>
  <si>
    <t>CHANEL FRANCISCO FORTUNATO GALLARD</t>
  </si>
  <si>
    <t>PRENDAS DE VESTIR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</si>
  <si>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</si>
  <si>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</si>
  <si>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</si>
  <si>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</si>
  <si>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</si>
  <si>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</si>
  <si>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</si>
  <si>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</si>
  <si>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</si>
  <si>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</si>
  <si>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</si>
  <si>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</si>
  <si>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</si>
  <si>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</si>
  <si>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>B150040008</t>
  </si>
  <si>
    <t>CORPORACION DEL ACUEDUCTO/CORAASAN</t>
  </si>
  <si>
    <t>SERVICIO AGUA</t>
  </si>
  <si>
    <t>B1500041062</t>
  </si>
  <si>
    <t>B1500043199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</si>
  <si>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</si>
  <si>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</si>
  <si>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</si>
  <si>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</si>
  <si>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</si>
  <si>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</si>
  <si>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</si>
  <si>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</si>
  <si>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</si>
  <si>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</si>
  <si>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</si>
  <si>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</si>
  <si>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</si>
  <si>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</si>
  <si>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</si>
  <si>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</si>
  <si>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</si>
  <si>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</si>
  <si>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</si>
  <si>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</si>
  <si>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</si>
  <si>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</si>
  <si>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</si>
  <si>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</si>
  <si>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</si>
  <si>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</si>
  <si>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</si>
  <si>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</si>
  <si>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</si>
  <si>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</si>
  <si>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</si>
  <si>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</si>
  <si>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</si>
  <si>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</si>
  <si>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</si>
  <si>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</si>
  <si>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</si>
  <si>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</si>
  <si>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</si>
  <si>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</si>
  <si>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</si>
  <si>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 xml:space="preserve">04-1077       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</si>
  <si>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</si>
  <si>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</si>
  <si>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</si>
  <si>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</si>
  <si>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</si>
  <si>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</si>
  <si>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</si>
  <si>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</si>
  <si>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</si>
  <si>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</si>
  <si>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</si>
  <si>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</si>
  <si>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</si>
  <si>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</si>
  <si>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</si>
  <si>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</si>
  <si>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</si>
  <si>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</si>
  <si>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</si>
  <si>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</si>
  <si>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</si>
  <si>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</si>
  <si>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</si>
  <si>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</si>
  <si>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</si>
  <si>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</si>
  <si>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</si>
  <si>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</si>
  <si>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</si>
  <si>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</si>
  <si>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</si>
  <si>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</si>
  <si>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</si>
  <si>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</si>
  <si>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</si>
  <si>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</si>
  <si>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</si>
  <si>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</si>
  <si>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</si>
  <si>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</si>
  <si>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</si>
  <si>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</si>
  <si>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</si>
  <si>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</si>
  <si>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</si>
  <si>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</si>
  <si>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</si>
  <si>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</si>
  <si>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</si>
  <si>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</si>
  <si>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</si>
  <si>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</si>
  <si>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</si>
  <si>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</si>
  <si>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</si>
  <si>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</si>
  <si>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</si>
  <si>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</si>
  <si>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</si>
  <si>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</si>
  <si>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</si>
  <si>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</si>
  <si>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</si>
  <si>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</si>
  <si>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</si>
  <si>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</si>
  <si>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1500000593</t>
  </si>
  <si>
    <t>CORPORACION DOMINICANA DE RADIO Y TELEVISION</t>
  </si>
  <si>
    <t>1500000934</t>
  </si>
  <si>
    <t>1500000538</t>
  </si>
  <si>
    <t>B1500000179</t>
  </si>
  <si>
    <t xml:space="preserve">CORPORACION LEGIS </t>
  </si>
  <si>
    <t>B1500000102</t>
  </si>
  <si>
    <t>CONFEDERACION NACIONAL DE PRODUCTORES AGROPECUARIOS</t>
  </si>
  <si>
    <t>AYUDAS Y DONACIONES</t>
  </si>
  <si>
    <t>COMPANIA DOMINICANA DE TELEFONO, CXA/CLARO</t>
  </si>
  <si>
    <t>SERVICIO DE COMUNICACIÓN</t>
  </si>
  <si>
    <t>E4500000104200</t>
  </si>
  <si>
    <t>E450000104184</t>
  </si>
  <si>
    <t>E450000010537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</si>
  <si>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</si>
  <si>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</si>
  <si>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</si>
  <si>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</si>
  <si>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</si>
  <si>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</si>
  <si>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</si>
  <si>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</si>
  <si>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</si>
  <si>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</si>
  <si>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B1500001509</t>
  </si>
  <si>
    <t>B1500001508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</si>
  <si>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</si>
  <si>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</si>
  <si>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</si>
  <si>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</si>
  <si>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</si>
  <si>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</si>
  <si>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B1500000130</t>
  </si>
  <si>
    <t xml:space="preserve">DEOMEDES ELENO OLIVARES ROSARIO          </t>
  </si>
  <si>
    <t>B1500000136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</si>
  <si>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</si>
  <si>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</si>
  <si>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</si>
  <si>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</si>
  <si>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</si>
  <si>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</si>
  <si>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</si>
  <si>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</si>
  <si>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</si>
  <si>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</si>
  <si>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</si>
  <si>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</si>
  <si>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</si>
  <si>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</si>
  <si>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</si>
  <si>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</si>
  <si>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</si>
  <si>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</si>
  <si>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</si>
  <si>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</si>
  <si>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</si>
  <si>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</si>
  <si>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</si>
  <si>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</si>
  <si>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</si>
  <si>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</si>
  <si>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</si>
  <si>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</si>
  <si>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</si>
  <si>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</si>
  <si>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DISTRIBUIDORA DE ELECTRICIDAD DEL SUR, S.A</t>
  </si>
  <si>
    <t>ENERGIA ELECTRICA</t>
  </si>
  <si>
    <t>E450000054295</t>
  </si>
  <si>
    <t>E450000095608</t>
  </si>
  <si>
    <t>E450000095610</t>
  </si>
  <si>
    <t>E450000095611</t>
  </si>
  <si>
    <t>E450000095612</t>
  </si>
  <si>
    <t>E450000095613</t>
  </si>
  <si>
    <t>E450000095614</t>
  </si>
  <si>
    <t>DISTRIBUIDORA DE ELECTRICIDAD DEL ESTE, S.A.</t>
  </si>
  <si>
    <t>E450000080398</t>
  </si>
  <si>
    <t>E450000076291</t>
  </si>
  <si>
    <t>E450000079106</t>
  </si>
  <si>
    <t>E450000076781</t>
  </si>
  <si>
    <t>E45000076502</t>
  </si>
  <si>
    <t>E45000077537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</si>
  <si>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</si>
  <si>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</si>
  <si>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</si>
  <si>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</si>
  <si>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</si>
  <si>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</si>
  <si>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</si>
  <si>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</si>
  <si>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</si>
  <si>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</si>
  <si>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</si>
  <si>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</si>
  <si>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</si>
  <si>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</si>
  <si>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</si>
  <si>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</si>
  <si>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</si>
  <si>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</si>
  <si>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</si>
  <si>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</si>
  <si>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</si>
  <si>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</si>
  <si>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</si>
  <si>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</si>
  <si>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</si>
  <si>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</si>
  <si>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</si>
  <si>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</si>
  <si>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</si>
  <si>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</si>
  <si>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</si>
  <si>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</si>
  <si>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</si>
  <si>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</si>
  <si>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E45000001259</t>
  </si>
  <si>
    <t>EDITORA EL NUEVO DIARIOS SA</t>
  </si>
  <si>
    <t>PUBLICIDAD Y PROPAGANDA</t>
  </si>
  <si>
    <t>EDITORA DEL CARIBE SA</t>
  </si>
  <si>
    <t xml:space="preserve">PUBLICIDAD </t>
  </si>
  <si>
    <t>B1500004107</t>
  </si>
  <si>
    <t>B1500005912</t>
  </si>
  <si>
    <t>B1500006879</t>
  </si>
  <si>
    <t>EDITORA HOY, S.A.S</t>
  </si>
  <si>
    <t>B1500007166</t>
  </si>
  <si>
    <t>B1500007253</t>
  </si>
  <si>
    <t>B1500007650</t>
  </si>
  <si>
    <t>150002509</t>
  </si>
  <si>
    <t>EDITORA LISTIN DIARIO</t>
  </si>
  <si>
    <t>B1500009408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</si>
  <si>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</si>
  <si>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</si>
  <si>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</si>
  <si>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</si>
  <si>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</si>
  <si>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</si>
  <si>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</si>
  <si>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</si>
  <si>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</si>
  <si>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</si>
  <si>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</si>
  <si>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</si>
  <si>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</si>
  <si>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</si>
  <si>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</si>
  <si>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</si>
  <si>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</si>
  <si>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</si>
  <si>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</si>
  <si>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</si>
  <si>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</si>
  <si>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</si>
  <si>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</si>
  <si>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</si>
  <si>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</si>
  <si>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</si>
  <si>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</si>
  <si>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</si>
  <si>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</si>
  <si>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</si>
  <si>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1500000088</t>
  </si>
  <si>
    <t>FLEXO PACK, C. POR A.</t>
  </si>
  <si>
    <t>1500000089</t>
  </si>
  <si>
    <t>E450000007</t>
  </si>
  <si>
    <t>1500000009</t>
  </si>
  <si>
    <t xml:space="preserve">FRANJUL CORPORATIVA, S. A. </t>
  </si>
  <si>
    <t>1500000011</t>
  </si>
  <si>
    <t>1500000012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</si>
  <si>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</si>
  <si>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</si>
  <si>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</si>
  <si>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</si>
  <si>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</si>
  <si>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</si>
  <si>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</si>
  <si>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</si>
  <si>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</si>
  <si>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</si>
  <si>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</si>
  <si>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</si>
  <si>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</si>
  <si>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</si>
  <si>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</si>
  <si>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</si>
  <si>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</si>
  <si>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</si>
  <si>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</si>
  <si>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</si>
  <si>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</si>
  <si>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B1500000119</t>
  </si>
  <si>
    <t>B150000143</t>
  </si>
  <si>
    <t xml:space="preserve">FLUJO FÁCIL SOLUCIONES S R L             </t>
  </si>
  <si>
    <t>UTILES VARIOS</t>
  </si>
  <si>
    <t>ATRASADO</t>
  </si>
  <si>
    <t>B1500000093</t>
  </si>
  <si>
    <t>FUPSION EIRL</t>
  </si>
  <si>
    <t>B1500000039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</si>
  <si>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</si>
  <si>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</si>
  <si>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</si>
  <si>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</si>
  <si>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</si>
  <si>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</si>
  <si>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</si>
  <si>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</si>
  <si>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</si>
  <si>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</si>
  <si>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</si>
  <si>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</si>
  <si>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</si>
  <si>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</si>
  <si>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</si>
  <si>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</si>
  <si>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</si>
  <si>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</si>
  <si>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</si>
  <si>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</si>
  <si>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</si>
  <si>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</si>
  <si>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</si>
  <si>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</si>
  <si>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</si>
  <si>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</si>
  <si>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</si>
  <si>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</si>
  <si>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 xml:space="preserve">GRUPO PARED DURA SRL                     </t>
  </si>
  <si>
    <t>E45000000144</t>
  </si>
  <si>
    <t>GTG INDUSTRIAL</t>
  </si>
  <si>
    <t>E45000000250</t>
  </si>
  <si>
    <t>B1500001303</t>
  </si>
  <si>
    <t xml:space="preserve">GTB RADIODIFUSORES, S.R.L.               </t>
  </si>
  <si>
    <t>B1500000101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</si>
  <si>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</si>
  <si>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</si>
  <si>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</si>
  <si>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</si>
  <si>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</si>
  <si>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</si>
  <si>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</si>
  <si>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</si>
  <si>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</si>
  <si>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</si>
  <si>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</si>
  <si>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E450000006712</t>
  </si>
  <si>
    <t>HUMANO SEGUROS</t>
  </si>
  <si>
    <t>SEHURO DE VEHICULO</t>
  </si>
  <si>
    <t>E450000006714</t>
  </si>
  <si>
    <t>HUMANOS SEGUROS</t>
  </si>
  <si>
    <t>SEGUROS DE PERSONAS</t>
  </si>
  <si>
    <t>E45000007392</t>
  </si>
  <si>
    <t>E4500000007391</t>
  </si>
  <si>
    <t>E4500000007174</t>
  </si>
  <si>
    <t xml:space="preserve">IMPRESOS YEDDY SRL                       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</si>
  <si>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</si>
  <si>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</si>
  <si>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</si>
  <si>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</si>
  <si>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</si>
  <si>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B1500000016</t>
  </si>
  <si>
    <t xml:space="preserve">INVERSIONES LFG SRL                      </t>
  </si>
  <si>
    <t>MATERIALES VARIOS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</si>
  <si>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</si>
  <si>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</si>
  <si>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</si>
  <si>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</si>
  <si>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</si>
  <si>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</si>
  <si>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</si>
  <si>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</si>
  <si>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B1500000689</t>
  </si>
  <si>
    <t>INVERSIONES TEJEDA VALERA FD, S. R. L.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</si>
  <si>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</si>
  <si>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</si>
  <si>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</si>
  <si>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</si>
  <si>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</si>
  <si>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</si>
  <si>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</si>
  <si>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</si>
  <si>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</si>
  <si>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</si>
  <si>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B150000003</t>
  </si>
  <si>
    <t>INERSIONES &amp; TRANSPORTE QUIRINO TORRES, SRL</t>
  </si>
  <si>
    <t>1500000475</t>
  </si>
  <si>
    <t>IDEAS FIESTA Y/O SOLUCIONES REYNA V. DIAZ</t>
  </si>
  <si>
    <t>EVENTOS NAVIDEÑOS</t>
  </si>
  <si>
    <t>B1500001711</t>
  </si>
  <si>
    <t>IDEMESA, SRL</t>
  </si>
  <si>
    <t>PROUCTOS MEDICINALES PARA USO HUMANO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</si>
  <si>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</si>
  <si>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</si>
  <si>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</si>
  <si>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</si>
  <si>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</si>
  <si>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</si>
  <si>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</si>
  <si>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</si>
  <si>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</si>
  <si>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</si>
  <si>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</si>
  <si>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</si>
  <si>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</si>
  <si>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</si>
  <si>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</si>
  <si>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</si>
  <si>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</si>
  <si>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</si>
  <si>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</si>
  <si>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</si>
  <si>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</si>
  <si>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</si>
  <si>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</si>
  <si>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</si>
  <si>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</si>
  <si>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</si>
  <si>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</si>
  <si>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ISLA DOMINICANA DE PETROLEO</t>
  </si>
  <si>
    <t>GASOIL</t>
  </si>
  <si>
    <t>E450000205913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</si>
  <si>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</si>
  <si>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</si>
  <si>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</si>
  <si>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</si>
  <si>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</si>
  <si>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</si>
  <si>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</si>
  <si>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</si>
  <si>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</si>
  <si>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B1500000523</t>
  </si>
  <si>
    <t xml:space="preserve">JACUS PUBLICITARIA, R.I.T.L.             </t>
  </si>
  <si>
    <t>B1500000524</t>
  </si>
  <si>
    <t>B1500000525</t>
  </si>
  <si>
    <t>B1500000543</t>
  </si>
  <si>
    <t>B1500000544</t>
  </si>
  <si>
    <t>B1500000550</t>
  </si>
  <si>
    <t>B1500000182</t>
  </si>
  <si>
    <t xml:space="preserve">JERAM INVESTMENT SRL                     </t>
  </si>
  <si>
    <t>B15000000204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</si>
  <si>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</si>
  <si>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</si>
  <si>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</si>
  <si>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</si>
  <si>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</si>
  <si>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</si>
  <si>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</si>
  <si>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</si>
  <si>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</si>
  <si>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</si>
  <si>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</si>
  <si>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</si>
  <si>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</si>
  <si>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</si>
  <si>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</si>
  <si>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</si>
  <si>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</si>
  <si>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</si>
  <si>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B1500000097</t>
  </si>
  <si>
    <t>JUANA MARIA PEGUERO CONCEPCION</t>
  </si>
  <si>
    <t>SERVICIOS JURIDICOS</t>
  </si>
  <si>
    <t>B1500000098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</si>
  <si>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</si>
  <si>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</si>
  <si>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</si>
  <si>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</si>
  <si>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</si>
  <si>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</si>
  <si>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</si>
  <si>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</si>
  <si>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</si>
  <si>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</si>
  <si>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</si>
  <si>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</si>
  <si>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</si>
  <si>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</si>
  <si>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</si>
  <si>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</si>
  <si>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</si>
  <si>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</si>
  <si>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</si>
  <si>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</si>
  <si>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</si>
  <si>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</si>
  <si>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</si>
  <si>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</si>
  <si>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</si>
  <si>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</si>
  <si>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</si>
  <si>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</si>
  <si>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</si>
  <si>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</si>
  <si>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</si>
  <si>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</si>
  <si>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</si>
  <si>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</si>
  <si>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</si>
  <si>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</si>
  <si>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</si>
  <si>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</si>
  <si>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</si>
  <si>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</si>
  <si>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</si>
  <si>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</si>
  <si>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</si>
  <si>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</si>
  <si>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</si>
  <si>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</si>
  <si>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</si>
  <si>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</si>
  <si>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</si>
  <si>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</si>
  <si>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</si>
  <si>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</si>
  <si>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</si>
  <si>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</si>
  <si>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</si>
  <si>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</si>
  <si>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</si>
  <si>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</si>
  <si>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E450000000017</t>
  </si>
  <si>
    <t>E450000000018</t>
  </si>
  <si>
    <t>E450000000019</t>
  </si>
  <si>
    <t>E450000000020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</si>
  <si>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</si>
  <si>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</si>
  <si>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</si>
  <si>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</si>
  <si>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</si>
  <si>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</si>
  <si>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</si>
  <si>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</si>
  <si>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</si>
  <si>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</si>
  <si>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>LONSSYS INDUSTRIAL MULTI SERVICIOS</t>
  </si>
  <si>
    <t>PENIDENTE</t>
  </si>
  <si>
    <t xml:space="preserve">LR COMUNICACIONES INTERACTIVAS, SRL      </t>
  </si>
  <si>
    <t>B1500000133</t>
  </si>
  <si>
    <t xml:space="preserve">LUIS RAFAEL SANTANA SANTANA              </t>
  </si>
  <si>
    <t>M&amp;C DISTRIBUIDOR/ M&amp;CRD, SRL</t>
  </si>
  <si>
    <t>17/12/2024</t>
  </si>
  <si>
    <t>B1500000617</t>
  </si>
  <si>
    <t xml:space="preserve">PENDIENTE </t>
  </si>
  <si>
    <t>B1500000622</t>
  </si>
  <si>
    <t>E4500000007</t>
  </si>
  <si>
    <t>E4500000045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</si>
  <si>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</si>
  <si>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</si>
  <si>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</si>
  <si>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</si>
  <si>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</si>
  <si>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</si>
  <si>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B1500000191</t>
  </si>
  <si>
    <t xml:space="preserve">MAGUANA COMERCIAL, S. R. L               </t>
  </si>
  <si>
    <t>B1500000192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</si>
  <si>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</si>
  <si>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</si>
  <si>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</si>
  <si>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</si>
  <si>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</si>
  <si>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</si>
  <si>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</si>
  <si>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</si>
  <si>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</si>
  <si>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</si>
  <si>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</si>
  <si>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</si>
  <si>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</si>
  <si>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</si>
  <si>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</si>
  <si>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</si>
  <si>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</si>
  <si>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</si>
  <si>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</si>
  <si>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</si>
  <si>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</si>
  <si>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</si>
  <si>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</si>
  <si>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</si>
  <si>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</si>
  <si>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B1500000094</t>
  </si>
  <si>
    <t>B1500000241</t>
  </si>
  <si>
    <t xml:space="preserve">MERCANTIL VARRICA SRL                    </t>
  </si>
  <si>
    <t>B1500000245</t>
  </si>
  <si>
    <t xml:space="preserve">MIA VISION                               </t>
  </si>
  <si>
    <t xml:space="preserve">MIRAMAR EVENTOS, S. R. L.                </t>
  </si>
  <si>
    <t>B1500000124</t>
  </si>
  <si>
    <t>OTRAS CONTRATACIONES DE SERVICIOS</t>
  </si>
  <si>
    <t>PÈNDIENTE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</si>
  <si>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</si>
  <si>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</si>
  <si>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</si>
  <si>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</si>
  <si>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</si>
  <si>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</si>
  <si>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</si>
  <si>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</si>
  <si>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</si>
  <si>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</si>
  <si>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</si>
  <si>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</si>
  <si>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</si>
  <si>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</si>
  <si>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</si>
  <si>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</si>
  <si>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</si>
  <si>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B1500002504</t>
  </si>
  <si>
    <t>MISTER SANDWICH COMIDAS Y MAS, SRL</t>
  </si>
  <si>
    <t>SERVICIOS DE ALIMENTACION</t>
  </si>
  <si>
    <t>B1500002505</t>
  </si>
  <si>
    <t>B1500002520</t>
  </si>
  <si>
    <t>E45000000006</t>
  </si>
  <si>
    <t>E45000000010</t>
  </si>
  <si>
    <t>E45000000011</t>
  </si>
  <si>
    <t>E45000000017</t>
  </si>
  <si>
    <t>E45000000021</t>
  </si>
  <si>
    <t>1100000157</t>
  </si>
  <si>
    <t>MIGUEL JIMENEZ EVANGELISTA</t>
  </si>
  <si>
    <t>1100000165</t>
  </si>
  <si>
    <t>MIGUEL ALEX. DISLA LANGUASCO/MGL SOCIAL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</si>
  <si>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</si>
  <si>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</si>
  <si>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</si>
  <si>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</si>
  <si>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</si>
  <si>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</si>
  <si>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</si>
  <si>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</si>
  <si>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</si>
  <si>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</si>
  <si>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</si>
  <si>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</si>
  <si>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</si>
  <si>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</si>
  <si>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</si>
  <si>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</si>
  <si>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</si>
  <si>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</si>
  <si>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</si>
  <si>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</si>
  <si>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</si>
  <si>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</si>
  <si>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</si>
  <si>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</si>
  <si>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</si>
  <si>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</si>
  <si>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</si>
  <si>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</si>
  <si>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</si>
  <si>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</si>
  <si>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</si>
  <si>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</si>
  <si>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</si>
  <si>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</si>
  <si>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</si>
  <si>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</si>
  <si>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</si>
  <si>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</si>
  <si>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</si>
  <si>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</si>
  <si>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</si>
  <si>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</si>
  <si>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</si>
  <si>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</si>
  <si>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</si>
  <si>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</si>
  <si>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</si>
  <si>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</si>
  <si>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</si>
  <si>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B15000002625</t>
  </si>
  <si>
    <t>MIRIAN PEÑA MONTERO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</si>
  <si>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</si>
  <si>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</si>
  <si>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</si>
  <si>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</si>
  <si>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</si>
  <si>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MOAZA</t>
  </si>
  <si>
    <t>HERRAMIENTAS VARIAS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</si>
  <si>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</si>
  <si>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</si>
  <si>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</si>
  <si>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</si>
  <si>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</si>
  <si>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B1500002389</t>
  </si>
  <si>
    <t>MUÑOZ CONCEPTO MOBILIARIOS</t>
  </si>
  <si>
    <t>MOB. Y EQ. OFICINA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</si>
  <si>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</si>
  <si>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</si>
  <si>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</si>
  <si>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</si>
  <si>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</si>
  <si>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</si>
  <si>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</si>
  <si>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</si>
  <si>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</si>
  <si>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</si>
  <si>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</si>
  <si>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</si>
  <si>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</si>
  <si>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</si>
  <si>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</si>
  <si>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</si>
  <si>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</si>
  <si>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</si>
  <si>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</si>
  <si>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</si>
  <si>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</si>
  <si>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</si>
  <si>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</si>
  <si>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</si>
  <si>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</si>
  <si>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</si>
  <si>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</si>
  <si>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</si>
  <si>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</si>
  <si>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</si>
  <si>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</si>
  <si>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</si>
  <si>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B1500000036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</si>
  <si>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</si>
  <si>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</si>
  <si>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</si>
  <si>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</si>
  <si>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</si>
  <si>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</si>
  <si>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</si>
  <si>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</si>
  <si>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</si>
  <si>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</si>
  <si>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</si>
  <si>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</si>
  <si>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</si>
  <si>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</si>
  <si>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</si>
  <si>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</si>
  <si>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</si>
  <si>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OFFITEK</t>
  </si>
  <si>
    <t>B1500005594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</si>
  <si>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</si>
  <si>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</si>
  <si>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</si>
  <si>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</si>
  <si>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</si>
  <si>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</si>
  <si>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</si>
  <si>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</si>
  <si>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</si>
  <si>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</si>
  <si>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</si>
  <si>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</si>
  <si>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</si>
  <si>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</si>
  <si>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</si>
  <si>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</si>
  <si>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</si>
  <si>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</si>
  <si>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</si>
  <si>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</si>
  <si>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</si>
  <si>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</si>
  <si>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</si>
  <si>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B15000001001</t>
  </si>
  <si>
    <t>ALQ. VEHICULOS</t>
  </si>
  <si>
    <t>B15000001002</t>
  </si>
  <si>
    <t>ALQUILERES EQ. TRANSPORTE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</si>
  <si>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</si>
  <si>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</si>
  <si>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</si>
  <si>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</si>
  <si>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</si>
  <si>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</si>
  <si>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</si>
  <si>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</si>
  <si>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PAULETTE &amp; ANGEL SOLUTIONS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</si>
  <si>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</si>
  <si>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</si>
  <si>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</si>
  <si>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</si>
  <si>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</si>
  <si>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</si>
  <si>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</si>
  <si>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</si>
  <si>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</si>
  <si>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</si>
  <si>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</si>
  <si>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</si>
  <si>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</si>
  <si>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</si>
  <si>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</si>
  <si>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</si>
  <si>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</si>
  <si>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</si>
  <si>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</si>
  <si>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</si>
  <si>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</si>
  <si>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</si>
  <si>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</si>
  <si>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</si>
  <si>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</si>
  <si>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</si>
  <si>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</si>
  <si>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</si>
  <si>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</si>
  <si>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</si>
  <si>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</si>
  <si>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</si>
  <si>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 xml:space="preserve">PUBLICAREX, S. R. L.          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</si>
  <si>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</si>
  <si>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</si>
  <si>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</si>
  <si>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</si>
  <si>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</si>
  <si>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</si>
  <si>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</si>
  <si>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</si>
  <si>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</si>
  <si>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</si>
  <si>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</si>
  <si>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</si>
  <si>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PLANETA AZUL</t>
  </si>
  <si>
    <t>057-12</t>
  </si>
  <si>
    <t>PODIUM, S. A.</t>
  </si>
  <si>
    <t>065-12</t>
  </si>
  <si>
    <t>059-12</t>
  </si>
  <si>
    <t>E4500001816</t>
  </si>
  <si>
    <t>PONTIFICA UNIVERSIDAD CATOLICA MADRE Y MAESTRA</t>
  </si>
  <si>
    <t>B1500000151</t>
  </si>
  <si>
    <t>PORTAFOLIO.DO,SRL</t>
  </si>
  <si>
    <t>UTILES Y MATERIALES ESCOLARES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</si>
  <si>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</si>
  <si>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</si>
  <si>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</si>
  <si>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</si>
  <si>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</si>
  <si>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</si>
  <si>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</si>
  <si>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</si>
  <si>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</si>
  <si>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</si>
  <si>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</si>
  <si>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</si>
  <si>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</si>
  <si>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</si>
  <si>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</si>
  <si>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</si>
  <si>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</si>
  <si>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</si>
  <si>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</si>
  <si>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B1500000197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</si>
  <si>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</si>
  <si>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</si>
  <si>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</si>
  <si>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</si>
  <si>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</si>
  <si>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E45000000372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</si>
  <si>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</si>
  <si>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</si>
  <si>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</si>
  <si>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</si>
  <si>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</si>
  <si>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</si>
  <si>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</si>
  <si>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</si>
  <si>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</si>
  <si>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</si>
  <si>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</si>
  <si>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</si>
  <si>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</si>
  <si>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22/06/2023</t>
  </si>
  <si>
    <t xml:space="preserve">RISSEGA GROUP SRL                        </t>
  </si>
  <si>
    <t>B1500000068</t>
  </si>
  <si>
    <t>B1500000069</t>
  </si>
  <si>
    <t>RAE SOLUTION SERVICES, SRL</t>
  </si>
  <si>
    <t>ALQUILER EQUIPOS TECNOLOGICO</t>
  </si>
  <si>
    <t>B150000002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</si>
  <si>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</si>
  <si>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</si>
  <si>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</si>
  <si>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</si>
  <si>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</si>
  <si>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</si>
  <si>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</si>
  <si>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</si>
  <si>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</si>
  <si>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</si>
  <si>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</si>
  <si>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</si>
  <si>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</si>
  <si>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</si>
  <si>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</si>
  <si>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B15000001</t>
  </si>
  <si>
    <t>RAMON EDILIO ATIZOL</t>
  </si>
  <si>
    <t>1501313902</t>
  </si>
  <si>
    <t>RAMON JAQUEZ</t>
  </si>
  <si>
    <t>1500000032</t>
  </si>
  <si>
    <t>REPUESTOS Y GOMAS EL CONDUCTOR</t>
  </si>
  <si>
    <t>MANT. EQUIPO TRANSPORTE</t>
  </si>
  <si>
    <t>REGION AGRICOLA EAM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</si>
  <si>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</si>
  <si>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</si>
  <si>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</si>
  <si>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</si>
  <si>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</si>
  <si>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</si>
  <si>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</si>
  <si>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</si>
  <si>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</si>
  <si>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ROMERO LC, SRL</t>
  </si>
  <si>
    <t>RECOLECCION RESIDUOS SOLIDOS</t>
  </si>
  <si>
    <t>B1500000220</t>
  </si>
  <si>
    <t>B1500000350</t>
  </si>
  <si>
    <t xml:space="preserve">ROMIER COMERCIAL SRL                     </t>
  </si>
  <si>
    <t>UNIFORME PARA PERSONAL</t>
  </si>
  <si>
    <t xml:space="preserve">ROMIVA, S.R.L.                           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</si>
  <si>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</si>
  <si>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</si>
  <si>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</si>
  <si>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</si>
  <si>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</si>
  <si>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</si>
  <si>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</si>
  <si>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</si>
  <si>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</si>
  <si>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</si>
  <si>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B1500000221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</si>
  <si>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</si>
  <si>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</si>
  <si>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</si>
  <si>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</si>
  <si>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</si>
  <si>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</si>
  <si>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</si>
  <si>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</si>
  <si>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</si>
  <si>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</si>
  <si>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</si>
  <si>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</si>
  <si>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</si>
  <si>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</si>
  <si>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</si>
  <si>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</si>
  <si>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</si>
  <si>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</si>
  <si>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</si>
  <si>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</si>
  <si>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</si>
  <si>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</si>
  <si>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</si>
  <si>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</si>
  <si>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</si>
  <si>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</si>
  <si>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</si>
  <si>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</si>
  <si>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</si>
  <si>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</si>
  <si>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</si>
  <si>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</si>
  <si>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</si>
  <si>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</si>
  <si>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</si>
  <si>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</si>
  <si>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</si>
  <si>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</si>
  <si>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</si>
  <si>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</si>
  <si>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</si>
  <si>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</si>
  <si>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</si>
  <si>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</si>
  <si>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</si>
  <si>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</si>
  <si>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</si>
  <si>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</si>
  <si>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</si>
  <si>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</si>
  <si>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</si>
  <si>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</si>
  <si>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</si>
  <si>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</si>
  <si>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SUPLIDORES Y SERVICIOS VR, S.R.L.</t>
  </si>
  <si>
    <t>ALQUILERES VARIOS</t>
  </si>
  <si>
    <t xml:space="preserve">SUINSA SUPLIDORA INSTITUCIONAL SSI SRL   </t>
  </si>
  <si>
    <t>B1500000223</t>
  </si>
  <si>
    <t>B1500000242</t>
  </si>
  <si>
    <t>PRODUCTOS ELECTRICOS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</si>
  <si>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</si>
  <si>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</si>
  <si>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</si>
  <si>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</si>
  <si>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</si>
  <si>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</si>
  <si>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</si>
  <si>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</si>
  <si>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</si>
  <si>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</si>
  <si>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</si>
  <si>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</si>
  <si>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</si>
  <si>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</si>
  <si>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</si>
  <si>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</si>
  <si>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</si>
  <si>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TRANSAT MULTISERVICES, SRL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</si>
  <si>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</si>
  <si>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</si>
  <si>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</si>
  <si>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</si>
  <si>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</si>
  <si>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</si>
  <si>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</si>
  <si>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</si>
  <si>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</si>
  <si>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 xml:space="preserve">TRANSPORTE Y PROVISIONES SDQ CADN SRL    </t>
  </si>
  <si>
    <t>TRANS-DIESEL DEL CARIBE, S.A.</t>
  </si>
  <si>
    <t>TRANSOLUCION JR, SRL</t>
  </si>
  <si>
    <t>ACABADOS TEXTILES</t>
  </si>
  <si>
    <t>B1500000409</t>
  </si>
  <si>
    <t>ADQUISICION DE CARPAS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</si>
  <si>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</si>
  <si>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</si>
  <si>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</si>
  <si>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</si>
  <si>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</si>
  <si>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</si>
  <si>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</si>
  <si>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</si>
  <si>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</si>
  <si>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</si>
  <si>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</si>
  <si>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</si>
  <si>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</si>
  <si>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B150000004</t>
  </si>
  <si>
    <t>THIAGGO EMMANUEL MARRERO PERALTA</t>
  </si>
  <si>
    <t>SERVICIOS LEGALES</t>
  </si>
  <si>
    <t>B150000005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</si>
  <si>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</si>
  <si>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</si>
  <si>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</si>
  <si>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</si>
  <si>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</si>
  <si>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</si>
  <si>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</si>
  <si>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</si>
  <si>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</si>
  <si>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</si>
  <si>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</si>
  <si>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</si>
  <si>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</si>
  <si>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</si>
  <si>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MATERIAL GASTABLE</t>
  </si>
  <si>
    <t>TORRENTE AZUL, S. A.</t>
  </si>
  <si>
    <t>1500120785</t>
  </si>
  <si>
    <t>TRICOM</t>
  </si>
  <si>
    <t>SERVICIOS DE COMUNICACIÓN</t>
  </si>
  <si>
    <t>B1500000072</t>
  </si>
  <si>
    <t>TROBAX GROUP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</si>
  <si>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</si>
  <si>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</si>
  <si>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</si>
  <si>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</si>
  <si>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</si>
  <si>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</si>
  <si>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</si>
  <si>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</si>
  <si>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B1500000580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</si>
  <si>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</si>
  <si>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</si>
  <si>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</si>
  <si>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</si>
  <si>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</si>
  <si>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</si>
  <si>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</si>
  <si>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YOVANNY SOTO JIMENEZ</t>
  </si>
  <si>
    <t>26/05/2021</t>
  </si>
  <si>
    <t xml:space="preserve">VELEZ ALVARADO, OMAR ANTONIO             </t>
  </si>
  <si>
    <t>B1500001367</t>
  </si>
  <si>
    <t>VELEZ IMPORT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</si>
  <si>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</si>
  <si>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</si>
  <si>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</si>
  <si>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</si>
  <si>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</si>
  <si>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B1500000366</t>
  </si>
  <si>
    <t>VOZZ MEDIA NETWORK</t>
  </si>
  <si>
    <t>101-107</t>
  </si>
  <si>
    <t>WEB CABLE TECHNOLOGY, SRL</t>
  </si>
  <si>
    <t>MANTENIMIENTO SISTEMAS</t>
  </si>
  <si>
    <t>1500000062</t>
  </si>
  <si>
    <t>WILLYS FRADYS ORTIZ / MANIEL INFORMATIVO</t>
  </si>
  <si>
    <t>WIND TELECOM</t>
  </si>
  <si>
    <t>SERVICIOS DE INTERNET</t>
  </si>
  <si>
    <t>E45000005703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</si>
  <si>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</si>
  <si>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</si>
  <si>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</si>
  <si>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</si>
  <si>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</si>
  <si>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</si>
  <si>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</si>
  <si>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</si>
  <si>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</si>
  <si>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</si>
  <si>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</si>
  <si>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</si>
  <si>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</si>
  <si>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</si>
  <si>
    <t>DEL 1 AL 28 DE FEBRERO 2026</t>
  </si>
  <si>
    <t>Informe de Cuentas por Pagar a Suplidores</t>
  </si>
  <si>
    <t>CAPACITACION DE 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</si>
</sst>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51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40" fontId="3" fillId="0" borderId="0" xfId="1" applyNumberFormat="1" applyFont="1" applyFill="1" applyAlignment="1">
      <alignment horizontal="center"/>
    </xf>
    <xf numFmtId="164" fontId="2" fillId="0" borderId="0" xfId="0" applyNumberFormat="1" applyFont="1"/>
    <xf numFmtId="40" fontId="0" fillId="0" borderId="0" xfId="0" applyNumberFormat="1" applyAlignment="1">
      <alignment horizontal="center"/>
    </xf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40" fontId="3" fillId="0" borderId="0" xfId="0" applyNumberFormat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 wrapText="1"/>
    </xf>
    <xf numFmtId="40" fontId="7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16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/>
    <xf numFmtId="165" fontId="8" fillId="0" borderId="1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center"/>
    </xf>
    <xf numFmtId="40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43" fontId="8" fillId="0" borderId="0" xfId="1" applyFont="1"/>
    <xf numFmtId="40" fontId="8" fillId="0" borderId="0" xfId="0" applyNumberFormat="1" applyFont="1" applyAlignment="1">
      <alignment horizontal="center"/>
    </xf>
    <xf numFmtId="40" fontId="9" fillId="0" borderId="4" xfId="0" applyNumberFormat="1" applyFont="1" applyBorder="1" applyAlignment="1">
      <alignment horizontal="center"/>
    </xf>
    <xf numFmtId="0" fontId="10" fillId="0" borderId="0" xfId="0" applyFont="1"/>
    <xf numFmtId="43" fontId="10" fillId="0" borderId="0" xfId="1" applyFont="1"/>
    <xf numFmtId="0" fontId="1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64" fontId="12" fillId="0" borderId="0" xfId="0" applyNumberFormat="1" applyFont="1" applyAlignment="1">
      <alignment horizontal="center"/>
    </xf>
    <xf numFmtId="43" fontId="12" fillId="0" borderId="0" xfId="1" applyFont="1" applyAlignment="1">
      <alignment horizontal="center"/>
    </xf>
    <xf numFmtId="164" fontId="9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0" fontId="13" fillId="0" borderId="0" xfId="0" applyFont="1" applyAlignment="1">
      <alignment horizontal="center"/>
    </xf>
    <xf numFmtId="40" fontId="13" fillId="0" borderId="0" xfId="0" applyNumberFormat="1" applyFont="1" applyAlignment="1">
      <alignment horizontal="center"/>
    </xf>
    <xf numFmtId="43" fontId="13" fillId="0" borderId="0" xfId="1" applyFont="1" applyAlignment="1">
      <alignment horizontal="center"/>
    </xf>
    <xf numFmtId="40" fontId="9" fillId="0" borderId="0" xfId="0" applyNumberFormat="1" applyFont="1" applyAlignment="1">
      <alignment horizontal="center"/>
    </xf>
    <xf numFmtId="43" fontId="1" fillId="0" borderId="0" xfId="1" applyFont="1"/>
    <xf numFmtId="0" fontId="15" fillId="0" borderId="0" xfId="2" applyFont="1" applyAlignment="1">
      <alignment horizontal="center"/>
    </xf>
    <xf numFmtId="0" fontId="16" fillId="0" borderId="0" xfId="2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14" fillId="0" borderId="0" xfId="2" applyFont="1" applyAlignment="1">
      <alignment horizontal="center"/>
    </xf>
  </cellXfs>
  <cellStyles count="3">
    <cellStyle name="Millares" xfId="1" builtinId="3"/>
    <cellStyle name="Normal" xfId="0" builtinId="0"/>
    <cellStyle name="Normal_Hoja1 (2)" xfId="2" xr:uid="{027AA009-190F-4F7C-AD6F-892D20F60B0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2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2F7B9199-AB26-43A9-A9B0-76768EA96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904876</xdr:colOff>
      <xdr:row>0</xdr:row>
      <xdr:rowOff>161925</xdr:rowOff>
    </xdr:from>
    <xdr:to>
      <xdr:col>8</xdr:col>
      <xdr:colOff>1924050</xdr:colOff>
      <xdr:row>9</xdr:row>
      <xdr:rowOff>95250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939D804D-3414-4AFD-B58B-1868F38B4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6" y="161925"/>
          <a:ext cx="15382874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714FC-7E2A-4DDD-8B5C-3F2AC20306E7}">
  <dimension ref="A1:AYV1719"/>
  <sheetViews>
    <sheetView tabSelected="1" topLeftCell="I1698" zoomScaleNormal="100" zoomScaleSheetLayoutView="50" zoomScalePageLayoutView="50" workbookViewId="0">
      <selection activeCell="V1708" sqref="V1708"/>
    </sheetView>
  </sheetViews>
  <sheetFormatPr baseColWidth="10" defaultColWidth="9.140625" defaultRowHeight="15" x14ac:dyDescent="0.25"/>
  <cols>
    <col min="1" max="1" width="13.7109375" style="1" customWidth="1"/>
    <col min="2" max="2" width="19.7109375" style="2" customWidth="1"/>
    <col min="3" max="3" width="53.7109375" style="10" bestFit="1" customWidth="1"/>
    <col min="4" max="4" width="39.5703125" style="11" customWidth="1"/>
    <col min="5" max="5" width="14.5703125" style="5" bestFit="1" customWidth="1"/>
    <col min="6" max="6" width="29.140625" style="12" bestFit="1" customWidth="1"/>
    <col min="7" max="7" width="18.28515625" style="7" bestFit="1" customWidth="1"/>
    <col min="8" max="8" width="26.7109375" style="8" bestFit="1" customWidth="1"/>
    <col min="9" max="9" width="29.5703125" style="8" bestFit="1" customWidth="1"/>
    <col min="10" max="10" width="12.7109375" bestFit="1" customWidth="1"/>
    <col min="11" max="11" width="9.140625" style="9"/>
    <col min="231" max="231" width="11.5703125" bestFit="1" customWidth="1"/>
    <col min="232" max="232" width="13.7109375" customWidth="1"/>
    <col min="233" max="233" width="15.7109375" bestFit="1" customWidth="1"/>
    <col min="234" max="234" width="52.28515625" bestFit="1" customWidth="1"/>
    <col min="235" max="235" width="36.28515625" customWidth="1"/>
    <col min="236" max="236" width="14.140625" bestFit="1" customWidth="1"/>
    <col min="237" max="237" width="31.5703125" bestFit="1" customWidth="1"/>
    <col min="238" max="239" width="13" customWidth="1"/>
    <col min="240" max="240" width="18.140625" bestFit="1" customWidth="1"/>
    <col min="241" max="241" width="38.140625" bestFit="1" customWidth="1"/>
    <col min="242" max="242" width="17.28515625" customWidth="1"/>
    <col min="243" max="243" width="10.85546875" bestFit="1" customWidth="1"/>
    <col min="244" max="244" width="13.140625" bestFit="1" customWidth="1"/>
    <col min="245" max="245" width="11.5703125" bestFit="1" customWidth="1"/>
    <col min="487" max="487" width="11.5703125" bestFit="1" customWidth="1"/>
    <col min="488" max="488" width="13.7109375" customWidth="1"/>
    <col min="489" max="489" width="15.7109375" bestFit="1" customWidth="1"/>
    <col min="490" max="490" width="52.28515625" bestFit="1" customWidth="1"/>
    <col min="491" max="491" width="36.28515625" customWidth="1"/>
    <col min="492" max="492" width="14.140625" bestFit="1" customWidth="1"/>
    <col min="493" max="493" width="31.5703125" bestFit="1" customWidth="1"/>
    <col min="494" max="495" width="13" customWidth="1"/>
    <col min="496" max="496" width="18.140625" bestFit="1" customWidth="1"/>
    <col min="497" max="497" width="38.140625" bestFit="1" customWidth="1"/>
    <col min="498" max="498" width="17.28515625" customWidth="1"/>
    <col min="499" max="499" width="10.85546875" bestFit="1" customWidth="1"/>
    <col min="500" max="500" width="13.140625" bestFit="1" customWidth="1"/>
    <col min="501" max="501" width="11.5703125" bestFit="1" customWidth="1"/>
    <col min="743" max="743" width="11.5703125" bestFit="1" customWidth="1"/>
    <col min="744" max="744" width="13.7109375" customWidth="1"/>
    <col min="745" max="745" width="15.7109375" bestFit="1" customWidth="1"/>
    <col min="746" max="746" width="52.28515625" bestFit="1" customWidth="1"/>
    <col min="747" max="747" width="36.28515625" customWidth="1"/>
    <col min="748" max="748" width="14.140625" bestFit="1" customWidth="1"/>
    <col min="749" max="749" width="31.5703125" bestFit="1" customWidth="1"/>
    <col min="750" max="751" width="13" customWidth="1"/>
    <col min="752" max="752" width="18.140625" bestFit="1" customWidth="1"/>
    <col min="753" max="753" width="38.140625" bestFit="1" customWidth="1"/>
    <col min="754" max="754" width="17.28515625" customWidth="1"/>
    <col min="755" max="755" width="10.85546875" bestFit="1" customWidth="1"/>
    <col min="756" max="756" width="13.140625" bestFit="1" customWidth="1"/>
    <col min="757" max="757" width="11.5703125" bestFit="1" customWidth="1"/>
    <col min="999" max="999" width="11.5703125" bestFit="1" customWidth="1"/>
    <col min="1000" max="1000" width="13.7109375" customWidth="1"/>
    <col min="1001" max="1001" width="15.7109375" bestFit="1" customWidth="1"/>
    <col min="1002" max="1002" width="52.28515625" bestFit="1" customWidth="1"/>
    <col min="1003" max="1003" width="36.28515625" customWidth="1"/>
    <col min="1004" max="1004" width="14.140625" bestFit="1" customWidth="1"/>
    <col min="1005" max="1005" width="31.5703125" bestFit="1" customWidth="1"/>
    <col min="1006" max="1007" width="13" customWidth="1"/>
    <col min="1008" max="1008" width="18.140625" bestFit="1" customWidth="1"/>
    <col min="1009" max="1009" width="38.140625" bestFit="1" customWidth="1"/>
    <col min="1010" max="1010" width="17.28515625" customWidth="1"/>
    <col min="1011" max="1011" width="10.85546875" bestFit="1" customWidth="1"/>
    <col min="1012" max="1012" width="13.140625" bestFit="1" customWidth="1"/>
    <col min="1013" max="1013" width="11.5703125" bestFit="1" customWidth="1"/>
    <col min="1255" max="1255" width="11.5703125" bestFit="1" customWidth="1"/>
    <col min="1256" max="1256" width="13.7109375" customWidth="1"/>
    <col min="1257" max="1257" width="15.7109375" bestFit="1" customWidth="1"/>
    <col min="1258" max="1258" width="52.28515625" bestFit="1" customWidth="1"/>
    <col min="1259" max="1259" width="36.28515625" customWidth="1"/>
    <col min="1260" max="1260" width="14.140625" bestFit="1" customWidth="1"/>
    <col min="1261" max="1261" width="31.5703125" bestFit="1" customWidth="1"/>
    <col min="1262" max="1263" width="13" customWidth="1"/>
    <col min="1264" max="1264" width="18.140625" bestFit="1" customWidth="1"/>
    <col min="1265" max="1265" width="38.140625" bestFit="1" customWidth="1"/>
    <col min="1266" max="1266" width="17.28515625" customWidth="1"/>
    <col min="1267" max="1267" width="10.85546875" bestFit="1" customWidth="1"/>
    <col min="1268" max="1268" width="13.140625" bestFit="1" customWidth="1"/>
    <col min="1269" max="1269" width="11.5703125" bestFit="1" customWidth="1"/>
    <col min="1511" max="1511" width="11.5703125" bestFit="1" customWidth="1"/>
    <col min="1512" max="1512" width="13.7109375" customWidth="1"/>
    <col min="1513" max="1513" width="15.7109375" bestFit="1" customWidth="1"/>
    <col min="1514" max="1514" width="52.28515625" bestFit="1" customWidth="1"/>
    <col min="1515" max="1515" width="36.28515625" customWidth="1"/>
    <col min="1516" max="1516" width="14.140625" bestFit="1" customWidth="1"/>
    <col min="1517" max="1517" width="31.5703125" bestFit="1" customWidth="1"/>
    <col min="1518" max="1519" width="13" customWidth="1"/>
    <col min="1520" max="1520" width="18.140625" bestFit="1" customWidth="1"/>
    <col min="1521" max="1521" width="38.140625" bestFit="1" customWidth="1"/>
    <col min="1522" max="1522" width="17.28515625" customWidth="1"/>
    <col min="1523" max="1523" width="10.85546875" bestFit="1" customWidth="1"/>
    <col min="1524" max="1524" width="13.140625" bestFit="1" customWidth="1"/>
    <col min="1525" max="1525" width="11.5703125" bestFit="1" customWidth="1"/>
    <col min="1767" max="1767" width="11.5703125" bestFit="1" customWidth="1"/>
    <col min="1768" max="1768" width="13.7109375" customWidth="1"/>
    <col min="1769" max="1769" width="15.7109375" bestFit="1" customWidth="1"/>
    <col min="1770" max="1770" width="52.28515625" bestFit="1" customWidth="1"/>
    <col min="1771" max="1771" width="36.28515625" customWidth="1"/>
    <col min="1772" max="1772" width="14.140625" bestFit="1" customWidth="1"/>
    <col min="1773" max="1773" width="31.5703125" bestFit="1" customWidth="1"/>
    <col min="1774" max="1775" width="13" customWidth="1"/>
    <col min="1776" max="1776" width="18.140625" bestFit="1" customWidth="1"/>
    <col min="1777" max="1777" width="38.140625" bestFit="1" customWidth="1"/>
    <col min="1778" max="1778" width="17.28515625" customWidth="1"/>
    <col min="1779" max="1779" width="10.85546875" bestFit="1" customWidth="1"/>
    <col min="1780" max="1780" width="13.140625" bestFit="1" customWidth="1"/>
    <col min="1781" max="1781" width="11.5703125" bestFit="1" customWidth="1"/>
    <col min="2023" max="2023" width="11.5703125" bestFit="1" customWidth="1"/>
    <col min="2024" max="2024" width="13.7109375" customWidth="1"/>
    <col min="2025" max="2025" width="15.7109375" bestFit="1" customWidth="1"/>
    <col min="2026" max="2026" width="52.28515625" bestFit="1" customWidth="1"/>
    <col min="2027" max="2027" width="36.28515625" customWidth="1"/>
    <col min="2028" max="2028" width="14.140625" bestFit="1" customWidth="1"/>
    <col min="2029" max="2029" width="31.5703125" bestFit="1" customWidth="1"/>
    <col min="2030" max="2031" width="13" customWidth="1"/>
    <col min="2032" max="2032" width="18.140625" bestFit="1" customWidth="1"/>
    <col min="2033" max="2033" width="38.140625" bestFit="1" customWidth="1"/>
    <col min="2034" max="2034" width="17.28515625" customWidth="1"/>
    <col min="2035" max="2035" width="10.85546875" bestFit="1" customWidth="1"/>
    <col min="2036" max="2036" width="13.140625" bestFit="1" customWidth="1"/>
    <col min="2037" max="2037" width="11.5703125" bestFit="1" customWidth="1"/>
    <col min="2279" max="2279" width="11.5703125" bestFit="1" customWidth="1"/>
    <col min="2280" max="2280" width="13.7109375" customWidth="1"/>
    <col min="2281" max="2281" width="15.7109375" bestFit="1" customWidth="1"/>
    <col min="2282" max="2282" width="52.28515625" bestFit="1" customWidth="1"/>
    <col min="2283" max="2283" width="36.28515625" customWidth="1"/>
    <col min="2284" max="2284" width="14.140625" bestFit="1" customWidth="1"/>
    <col min="2285" max="2285" width="31.5703125" bestFit="1" customWidth="1"/>
    <col min="2286" max="2287" width="13" customWidth="1"/>
    <col min="2288" max="2288" width="18.140625" bestFit="1" customWidth="1"/>
    <col min="2289" max="2289" width="38.140625" bestFit="1" customWidth="1"/>
    <col min="2290" max="2290" width="17.28515625" customWidth="1"/>
    <col min="2291" max="2291" width="10.85546875" bestFit="1" customWidth="1"/>
    <col min="2292" max="2292" width="13.140625" bestFit="1" customWidth="1"/>
    <col min="2293" max="2293" width="11.5703125" bestFit="1" customWidth="1"/>
    <col min="2535" max="2535" width="11.5703125" bestFit="1" customWidth="1"/>
    <col min="2536" max="2536" width="13.7109375" customWidth="1"/>
    <col min="2537" max="2537" width="15.7109375" bestFit="1" customWidth="1"/>
    <col min="2538" max="2538" width="52.28515625" bestFit="1" customWidth="1"/>
    <col min="2539" max="2539" width="36.28515625" customWidth="1"/>
    <col min="2540" max="2540" width="14.140625" bestFit="1" customWidth="1"/>
    <col min="2541" max="2541" width="31.5703125" bestFit="1" customWidth="1"/>
    <col min="2542" max="2543" width="13" customWidth="1"/>
    <col min="2544" max="2544" width="18.140625" bestFit="1" customWidth="1"/>
    <col min="2545" max="2545" width="38.140625" bestFit="1" customWidth="1"/>
    <col min="2546" max="2546" width="17.28515625" customWidth="1"/>
    <col min="2547" max="2547" width="10.85546875" bestFit="1" customWidth="1"/>
    <col min="2548" max="2548" width="13.140625" bestFit="1" customWidth="1"/>
    <col min="2549" max="2549" width="11.5703125" bestFit="1" customWidth="1"/>
    <col min="2791" max="2791" width="11.5703125" bestFit="1" customWidth="1"/>
    <col min="2792" max="2792" width="13.7109375" customWidth="1"/>
    <col min="2793" max="2793" width="15.7109375" bestFit="1" customWidth="1"/>
    <col min="2794" max="2794" width="52.28515625" bestFit="1" customWidth="1"/>
    <col min="2795" max="2795" width="36.28515625" customWidth="1"/>
    <col min="2796" max="2796" width="14.140625" bestFit="1" customWidth="1"/>
    <col min="2797" max="2797" width="31.5703125" bestFit="1" customWidth="1"/>
    <col min="2798" max="2799" width="13" customWidth="1"/>
    <col min="2800" max="2800" width="18.140625" bestFit="1" customWidth="1"/>
    <col min="2801" max="2801" width="38.140625" bestFit="1" customWidth="1"/>
    <col min="2802" max="2802" width="17.28515625" customWidth="1"/>
    <col min="2803" max="2803" width="10.85546875" bestFit="1" customWidth="1"/>
    <col min="2804" max="2804" width="13.140625" bestFit="1" customWidth="1"/>
    <col min="2805" max="2805" width="11.5703125" bestFit="1" customWidth="1"/>
    <col min="3047" max="3047" width="11.5703125" bestFit="1" customWidth="1"/>
    <col min="3048" max="3048" width="13.7109375" customWidth="1"/>
    <col min="3049" max="3049" width="15.7109375" bestFit="1" customWidth="1"/>
    <col min="3050" max="3050" width="52.28515625" bestFit="1" customWidth="1"/>
    <col min="3051" max="3051" width="36.28515625" customWidth="1"/>
    <col min="3052" max="3052" width="14.140625" bestFit="1" customWidth="1"/>
    <col min="3053" max="3053" width="31.5703125" bestFit="1" customWidth="1"/>
    <col min="3054" max="3055" width="13" customWidth="1"/>
    <col min="3056" max="3056" width="18.140625" bestFit="1" customWidth="1"/>
    <col min="3057" max="3057" width="38.140625" bestFit="1" customWidth="1"/>
    <col min="3058" max="3058" width="17.28515625" customWidth="1"/>
    <col min="3059" max="3059" width="10.85546875" bestFit="1" customWidth="1"/>
    <col min="3060" max="3060" width="13.140625" bestFit="1" customWidth="1"/>
    <col min="3061" max="3061" width="11.5703125" bestFit="1" customWidth="1"/>
    <col min="3303" max="3303" width="11.5703125" bestFit="1" customWidth="1"/>
    <col min="3304" max="3304" width="13.7109375" customWidth="1"/>
    <col min="3305" max="3305" width="15.7109375" bestFit="1" customWidth="1"/>
    <col min="3306" max="3306" width="52.28515625" bestFit="1" customWidth="1"/>
    <col min="3307" max="3307" width="36.28515625" customWidth="1"/>
    <col min="3308" max="3308" width="14.140625" bestFit="1" customWidth="1"/>
    <col min="3309" max="3309" width="31.5703125" bestFit="1" customWidth="1"/>
    <col min="3310" max="3311" width="13" customWidth="1"/>
    <col min="3312" max="3312" width="18.140625" bestFit="1" customWidth="1"/>
    <col min="3313" max="3313" width="38.140625" bestFit="1" customWidth="1"/>
    <col min="3314" max="3314" width="17.28515625" customWidth="1"/>
    <col min="3315" max="3315" width="10.85546875" bestFit="1" customWidth="1"/>
    <col min="3316" max="3316" width="13.140625" bestFit="1" customWidth="1"/>
    <col min="3317" max="3317" width="11.5703125" bestFit="1" customWidth="1"/>
    <col min="3559" max="3559" width="11.5703125" bestFit="1" customWidth="1"/>
    <col min="3560" max="3560" width="13.7109375" customWidth="1"/>
    <col min="3561" max="3561" width="15.7109375" bestFit="1" customWidth="1"/>
    <col min="3562" max="3562" width="52.28515625" bestFit="1" customWidth="1"/>
    <col min="3563" max="3563" width="36.28515625" customWidth="1"/>
    <col min="3564" max="3564" width="14.140625" bestFit="1" customWidth="1"/>
    <col min="3565" max="3565" width="31.5703125" bestFit="1" customWidth="1"/>
    <col min="3566" max="3567" width="13" customWidth="1"/>
    <col min="3568" max="3568" width="18.140625" bestFit="1" customWidth="1"/>
    <col min="3569" max="3569" width="38.140625" bestFit="1" customWidth="1"/>
    <col min="3570" max="3570" width="17.28515625" customWidth="1"/>
    <col min="3571" max="3571" width="10.85546875" bestFit="1" customWidth="1"/>
    <col min="3572" max="3572" width="13.140625" bestFit="1" customWidth="1"/>
    <col min="3573" max="3573" width="11.5703125" bestFit="1" customWidth="1"/>
    <col min="3815" max="3815" width="11.5703125" bestFit="1" customWidth="1"/>
    <col min="3816" max="3816" width="13.7109375" customWidth="1"/>
    <col min="3817" max="3817" width="15.7109375" bestFit="1" customWidth="1"/>
    <col min="3818" max="3818" width="52.28515625" bestFit="1" customWidth="1"/>
    <col min="3819" max="3819" width="36.28515625" customWidth="1"/>
    <col min="3820" max="3820" width="14.140625" bestFit="1" customWidth="1"/>
    <col min="3821" max="3821" width="31.5703125" bestFit="1" customWidth="1"/>
    <col min="3822" max="3823" width="13" customWidth="1"/>
    <col min="3824" max="3824" width="18.140625" bestFit="1" customWidth="1"/>
    <col min="3825" max="3825" width="38.140625" bestFit="1" customWidth="1"/>
    <col min="3826" max="3826" width="17.28515625" customWidth="1"/>
    <col min="3827" max="3827" width="10.85546875" bestFit="1" customWidth="1"/>
    <col min="3828" max="3828" width="13.140625" bestFit="1" customWidth="1"/>
    <col min="3829" max="3829" width="11.5703125" bestFit="1" customWidth="1"/>
    <col min="4071" max="4071" width="11.5703125" bestFit="1" customWidth="1"/>
    <col min="4072" max="4072" width="13.7109375" customWidth="1"/>
    <col min="4073" max="4073" width="15.7109375" bestFit="1" customWidth="1"/>
    <col min="4074" max="4074" width="52.28515625" bestFit="1" customWidth="1"/>
    <col min="4075" max="4075" width="36.28515625" customWidth="1"/>
    <col min="4076" max="4076" width="14.140625" bestFit="1" customWidth="1"/>
    <col min="4077" max="4077" width="31.5703125" bestFit="1" customWidth="1"/>
    <col min="4078" max="4079" width="13" customWidth="1"/>
    <col min="4080" max="4080" width="18.140625" bestFit="1" customWidth="1"/>
    <col min="4081" max="4081" width="38.140625" bestFit="1" customWidth="1"/>
    <col min="4082" max="4082" width="17.28515625" customWidth="1"/>
    <col min="4083" max="4083" width="10.85546875" bestFit="1" customWidth="1"/>
    <col min="4084" max="4084" width="13.140625" bestFit="1" customWidth="1"/>
    <col min="4085" max="4085" width="11.5703125" bestFit="1" customWidth="1"/>
    <col min="4327" max="4327" width="11.5703125" bestFit="1" customWidth="1"/>
    <col min="4328" max="4328" width="13.7109375" customWidth="1"/>
    <col min="4329" max="4329" width="15.7109375" bestFit="1" customWidth="1"/>
    <col min="4330" max="4330" width="52.28515625" bestFit="1" customWidth="1"/>
    <col min="4331" max="4331" width="36.28515625" customWidth="1"/>
    <col min="4332" max="4332" width="14.140625" bestFit="1" customWidth="1"/>
    <col min="4333" max="4333" width="31.5703125" bestFit="1" customWidth="1"/>
    <col min="4334" max="4335" width="13" customWidth="1"/>
    <col min="4336" max="4336" width="18.140625" bestFit="1" customWidth="1"/>
    <col min="4337" max="4337" width="38.140625" bestFit="1" customWidth="1"/>
    <col min="4338" max="4338" width="17.28515625" customWidth="1"/>
    <col min="4339" max="4339" width="10.85546875" bestFit="1" customWidth="1"/>
    <col min="4340" max="4340" width="13.140625" bestFit="1" customWidth="1"/>
    <col min="4341" max="4341" width="11.5703125" bestFit="1" customWidth="1"/>
    <col min="4583" max="4583" width="11.5703125" bestFit="1" customWidth="1"/>
    <col min="4584" max="4584" width="13.7109375" customWidth="1"/>
    <col min="4585" max="4585" width="15.7109375" bestFit="1" customWidth="1"/>
    <col min="4586" max="4586" width="52.28515625" bestFit="1" customWidth="1"/>
    <col min="4587" max="4587" width="36.28515625" customWidth="1"/>
    <col min="4588" max="4588" width="14.140625" bestFit="1" customWidth="1"/>
    <col min="4589" max="4589" width="31.5703125" bestFit="1" customWidth="1"/>
    <col min="4590" max="4591" width="13" customWidth="1"/>
    <col min="4592" max="4592" width="18.140625" bestFit="1" customWidth="1"/>
    <col min="4593" max="4593" width="38.140625" bestFit="1" customWidth="1"/>
    <col min="4594" max="4594" width="17.28515625" customWidth="1"/>
    <col min="4595" max="4595" width="10.85546875" bestFit="1" customWidth="1"/>
    <col min="4596" max="4596" width="13.140625" bestFit="1" customWidth="1"/>
    <col min="4597" max="4597" width="11.5703125" bestFit="1" customWidth="1"/>
    <col min="4839" max="4839" width="11.5703125" bestFit="1" customWidth="1"/>
    <col min="4840" max="4840" width="13.7109375" customWidth="1"/>
    <col min="4841" max="4841" width="15.7109375" bestFit="1" customWidth="1"/>
    <col min="4842" max="4842" width="52.28515625" bestFit="1" customWidth="1"/>
    <col min="4843" max="4843" width="36.28515625" customWidth="1"/>
    <col min="4844" max="4844" width="14.140625" bestFit="1" customWidth="1"/>
    <col min="4845" max="4845" width="31.5703125" bestFit="1" customWidth="1"/>
    <col min="4846" max="4847" width="13" customWidth="1"/>
    <col min="4848" max="4848" width="18.140625" bestFit="1" customWidth="1"/>
    <col min="4849" max="4849" width="38.140625" bestFit="1" customWidth="1"/>
    <col min="4850" max="4850" width="17.28515625" customWidth="1"/>
    <col min="4851" max="4851" width="10.85546875" bestFit="1" customWidth="1"/>
    <col min="4852" max="4852" width="13.140625" bestFit="1" customWidth="1"/>
    <col min="4853" max="4853" width="11.5703125" bestFit="1" customWidth="1"/>
    <col min="5095" max="5095" width="11.5703125" bestFit="1" customWidth="1"/>
    <col min="5096" max="5096" width="13.7109375" customWidth="1"/>
    <col min="5097" max="5097" width="15.7109375" bestFit="1" customWidth="1"/>
    <col min="5098" max="5098" width="52.28515625" bestFit="1" customWidth="1"/>
    <col min="5099" max="5099" width="36.28515625" customWidth="1"/>
    <col min="5100" max="5100" width="14.140625" bestFit="1" customWidth="1"/>
    <col min="5101" max="5101" width="31.5703125" bestFit="1" customWidth="1"/>
    <col min="5102" max="5103" width="13" customWidth="1"/>
    <col min="5104" max="5104" width="18.140625" bestFit="1" customWidth="1"/>
    <col min="5105" max="5105" width="38.140625" bestFit="1" customWidth="1"/>
    <col min="5106" max="5106" width="17.28515625" customWidth="1"/>
    <col min="5107" max="5107" width="10.85546875" bestFit="1" customWidth="1"/>
    <col min="5108" max="5108" width="13.140625" bestFit="1" customWidth="1"/>
    <col min="5109" max="5109" width="11.5703125" bestFit="1" customWidth="1"/>
    <col min="5351" max="5351" width="11.5703125" bestFit="1" customWidth="1"/>
    <col min="5352" max="5352" width="13.7109375" customWidth="1"/>
    <col min="5353" max="5353" width="15.7109375" bestFit="1" customWidth="1"/>
    <col min="5354" max="5354" width="52.28515625" bestFit="1" customWidth="1"/>
    <col min="5355" max="5355" width="36.28515625" customWidth="1"/>
    <col min="5356" max="5356" width="14.140625" bestFit="1" customWidth="1"/>
    <col min="5357" max="5357" width="31.5703125" bestFit="1" customWidth="1"/>
    <col min="5358" max="5359" width="13" customWidth="1"/>
    <col min="5360" max="5360" width="18.140625" bestFit="1" customWidth="1"/>
    <col min="5361" max="5361" width="38.140625" bestFit="1" customWidth="1"/>
    <col min="5362" max="5362" width="17.28515625" customWidth="1"/>
    <col min="5363" max="5363" width="10.85546875" bestFit="1" customWidth="1"/>
    <col min="5364" max="5364" width="13.140625" bestFit="1" customWidth="1"/>
    <col min="5365" max="5365" width="11.5703125" bestFit="1" customWidth="1"/>
    <col min="5607" max="5607" width="11.5703125" bestFit="1" customWidth="1"/>
    <col min="5608" max="5608" width="13.7109375" customWidth="1"/>
    <col min="5609" max="5609" width="15.7109375" bestFit="1" customWidth="1"/>
    <col min="5610" max="5610" width="52.28515625" bestFit="1" customWidth="1"/>
    <col min="5611" max="5611" width="36.28515625" customWidth="1"/>
    <col min="5612" max="5612" width="14.140625" bestFit="1" customWidth="1"/>
    <col min="5613" max="5613" width="31.5703125" bestFit="1" customWidth="1"/>
    <col min="5614" max="5615" width="13" customWidth="1"/>
    <col min="5616" max="5616" width="18.140625" bestFit="1" customWidth="1"/>
    <col min="5617" max="5617" width="38.140625" bestFit="1" customWidth="1"/>
    <col min="5618" max="5618" width="17.28515625" customWidth="1"/>
    <col min="5619" max="5619" width="10.85546875" bestFit="1" customWidth="1"/>
    <col min="5620" max="5620" width="13.140625" bestFit="1" customWidth="1"/>
    <col min="5621" max="5621" width="11.5703125" bestFit="1" customWidth="1"/>
    <col min="5863" max="5863" width="11.5703125" bestFit="1" customWidth="1"/>
    <col min="5864" max="5864" width="13.7109375" customWidth="1"/>
    <col min="5865" max="5865" width="15.7109375" bestFit="1" customWidth="1"/>
    <col min="5866" max="5866" width="52.28515625" bestFit="1" customWidth="1"/>
    <col min="5867" max="5867" width="36.28515625" customWidth="1"/>
    <col min="5868" max="5868" width="14.140625" bestFit="1" customWidth="1"/>
    <col min="5869" max="5869" width="31.5703125" bestFit="1" customWidth="1"/>
    <col min="5870" max="5871" width="13" customWidth="1"/>
    <col min="5872" max="5872" width="18.140625" bestFit="1" customWidth="1"/>
    <col min="5873" max="5873" width="38.140625" bestFit="1" customWidth="1"/>
    <col min="5874" max="5874" width="17.28515625" customWidth="1"/>
    <col min="5875" max="5875" width="10.85546875" bestFit="1" customWidth="1"/>
    <col min="5876" max="5876" width="13.140625" bestFit="1" customWidth="1"/>
    <col min="5877" max="5877" width="11.5703125" bestFit="1" customWidth="1"/>
    <col min="6119" max="6119" width="11.5703125" bestFit="1" customWidth="1"/>
    <col min="6120" max="6120" width="13.7109375" customWidth="1"/>
    <col min="6121" max="6121" width="15.7109375" bestFit="1" customWidth="1"/>
    <col min="6122" max="6122" width="52.28515625" bestFit="1" customWidth="1"/>
    <col min="6123" max="6123" width="36.28515625" customWidth="1"/>
    <col min="6124" max="6124" width="14.140625" bestFit="1" customWidth="1"/>
    <col min="6125" max="6125" width="31.5703125" bestFit="1" customWidth="1"/>
    <col min="6126" max="6127" width="13" customWidth="1"/>
    <col min="6128" max="6128" width="18.140625" bestFit="1" customWidth="1"/>
    <col min="6129" max="6129" width="38.140625" bestFit="1" customWidth="1"/>
    <col min="6130" max="6130" width="17.28515625" customWidth="1"/>
    <col min="6131" max="6131" width="10.85546875" bestFit="1" customWidth="1"/>
    <col min="6132" max="6132" width="13.140625" bestFit="1" customWidth="1"/>
    <col min="6133" max="6133" width="11.5703125" bestFit="1" customWidth="1"/>
    <col min="6375" max="6375" width="11.5703125" bestFit="1" customWidth="1"/>
    <col min="6376" max="6376" width="13.7109375" customWidth="1"/>
    <col min="6377" max="6377" width="15.7109375" bestFit="1" customWidth="1"/>
    <col min="6378" max="6378" width="52.28515625" bestFit="1" customWidth="1"/>
    <col min="6379" max="6379" width="36.28515625" customWidth="1"/>
    <col min="6380" max="6380" width="14.140625" bestFit="1" customWidth="1"/>
    <col min="6381" max="6381" width="31.5703125" bestFit="1" customWidth="1"/>
    <col min="6382" max="6383" width="13" customWidth="1"/>
    <col min="6384" max="6384" width="18.140625" bestFit="1" customWidth="1"/>
    <col min="6385" max="6385" width="38.140625" bestFit="1" customWidth="1"/>
    <col min="6386" max="6386" width="17.28515625" customWidth="1"/>
    <col min="6387" max="6387" width="10.85546875" bestFit="1" customWidth="1"/>
    <col min="6388" max="6388" width="13.140625" bestFit="1" customWidth="1"/>
    <col min="6389" max="6389" width="11.5703125" bestFit="1" customWidth="1"/>
    <col min="6631" max="6631" width="11.5703125" bestFit="1" customWidth="1"/>
    <col min="6632" max="6632" width="13.7109375" customWidth="1"/>
    <col min="6633" max="6633" width="15.7109375" bestFit="1" customWidth="1"/>
    <col min="6634" max="6634" width="52.28515625" bestFit="1" customWidth="1"/>
    <col min="6635" max="6635" width="36.28515625" customWidth="1"/>
    <col min="6636" max="6636" width="14.140625" bestFit="1" customWidth="1"/>
    <col min="6637" max="6637" width="31.5703125" bestFit="1" customWidth="1"/>
    <col min="6638" max="6639" width="13" customWidth="1"/>
    <col min="6640" max="6640" width="18.140625" bestFit="1" customWidth="1"/>
    <col min="6641" max="6641" width="38.140625" bestFit="1" customWidth="1"/>
    <col min="6642" max="6642" width="17.28515625" customWidth="1"/>
    <col min="6643" max="6643" width="10.85546875" bestFit="1" customWidth="1"/>
    <col min="6644" max="6644" width="13.140625" bestFit="1" customWidth="1"/>
    <col min="6645" max="6645" width="11.5703125" bestFit="1" customWidth="1"/>
    <col min="6887" max="6887" width="11.5703125" bestFit="1" customWidth="1"/>
    <col min="6888" max="6888" width="13.7109375" customWidth="1"/>
    <col min="6889" max="6889" width="15.7109375" bestFit="1" customWidth="1"/>
    <col min="6890" max="6890" width="52.28515625" bestFit="1" customWidth="1"/>
    <col min="6891" max="6891" width="36.28515625" customWidth="1"/>
    <col min="6892" max="6892" width="14.140625" bestFit="1" customWidth="1"/>
    <col min="6893" max="6893" width="31.5703125" bestFit="1" customWidth="1"/>
    <col min="6894" max="6895" width="13" customWidth="1"/>
    <col min="6896" max="6896" width="18.140625" bestFit="1" customWidth="1"/>
    <col min="6897" max="6897" width="38.140625" bestFit="1" customWidth="1"/>
    <col min="6898" max="6898" width="17.28515625" customWidth="1"/>
    <col min="6899" max="6899" width="10.85546875" bestFit="1" customWidth="1"/>
    <col min="6900" max="6900" width="13.140625" bestFit="1" customWidth="1"/>
    <col min="6901" max="6901" width="11.5703125" bestFit="1" customWidth="1"/>
    <col min="7143" max="7143" width="11.5703125" bestFit="1" customWidth="1"/>
    <col min="7144" max="7144" width="13.7109375" customWidth="1"/>
    <col min="7145" max="7145" width="15.7109375" bestFit="1" customWidth="1"/>
    <col min="7146" max="7146" width="52.28515625" bestFit="1" customWidth="1"/>
    <col min="7147" max="7147" width="36.28515625" customWidth="1"/>
    <col min="7148" max="7148" width="14.140625" bestFit="1" customWidth="1"/>
    <col min="7149" max="7149" width="31.5703125" bestFit="1" customWidth="1"/>
    <col min="7150" max="7151" width="13" customWidth="1"/>
    <col min="7152" max="7152" width="18.140625" bestFit="1" customWidth="1"/>
    <col min="7153" max="7153" width="38.140625" bestFit="1" customWidth="1"/>
    <col min="7154" max="7154" width="17.28515625" customWidth="1"/>
    <col min="7155" max="7155" width="10.85546875" bestFit="1" customWidth="1"/>
    <col min="7156" max="7156" width="13.140625" bestFit="1" customWidth="1"/>
    <col min="7157" max="7157" width="11.5703125" bestFit="1" customWidth="1"/>
    <col min="7399" max="7399" width="11.5703125" bestFit="1" customWidth="1"/>
    <col min="7400" max="7400" width="13.7109375" customWidth="1"/>
    <col min="7401" max="7401" width="15.7109375" bestFit="1" customWidth="1"/>
    <col min="7402" max="7402" width="52.28515625" bestFit="1" customWidth="1"/>
    <col min="7403" max="7403" width="36.28515625" customWidth="1"/>
    <col min="7404" max="7404" width="14.140625" bestFit="1" customWidth="1"/>
    <col min="7405" max="7405" width="31.5703125" bestFit="1" customWidth="1"/>
    <col min="7406" max="7407" width="13" customWidth="1"/>
    <col min="7408" max="7408" width="18.140625" bestFit="1" customWidth="1"/>
    <col min="7409" max="7409" width="38.140625" bestFit="1" customWidth="1"/>
    <col min="7410" max="7410" width="17.28515625" customWidth="1"/>
    <col min="7411" max="7411" width="10.85546875" bestFit="1" customWidth="1"/>
    <col min="7412" max="7412" width="13.140625" bestFit="1" customWidth="1"/>
    <col min="7413" max="7413" width="11.5703125" bestFit="1" customWidth="1"/>
    <col min="7655" max="7655" width="11.5703125" bestFit="1" customWidth="1"/>
    <col min="7656" max="7656" width="13.7109375" customWidth="1"/>
    <col min="7657" max="7657" width="15.7109375" bestFit="1" customWidth="1"/>
    <col min="7658" max="7658" width="52.28515625" bestFit="1" customWidth="1"/>
    <col min="7659" max="7659" width="36.28515625" customWidth="1"/>
    <col min="7660" max="7660" width="14.140625" bestFit="1" customWidth="1"/>
    <col min="7661" max="7661" width="31.5703125" bestFit="1" customWidth="1"/>
    <col min="7662" max="7663" width="13" customWidth="1"/>
    <col min="7664" max="7664" width="18.140625" bestFit="1" customWidth="1"/>
    <col min="7665" max="7665" width="38.140625" bestFit="1" customWidth="1"/>
    <col min="7666" max="7666" width="17.28515625" customWidth="1"/>
    <col min="7667" max="7667" width="10.85546875" bestFit="1" customWidth="1"/>
    <col min="7668" max="7668" width="13.140625" bestFit="1" customWidth="1"/>
    <col min="7669" max="7669" width="11.5703125" bestFit="1" customWidth="1"/>
    <col min="7911" max="7911" width="11.5703125" bestFit="1" customWidth="1"/>
    <col min="7912" max="7912" width="13.7109375" customWidth="1"/>
    <col min="7913" max="7913" width="15.7109375" bestFit="1" customWidth="1"/>
    <col min="7914" max="7914" width="52.28515625" bestFit="1" customWidth="1"/>
    <col min="7915" max="7915" width="36.28515625" customWidth="1"/>
    <col min="7916" max="7916" width="14.140625" bestFit="1" customWidth="1"/>
    <col min="7917" max="7917" width="31.5703125" bestFit="1" customWidth="1"/>
    <col min="7918" max="7919" width="13" customWidth="1"/>
    <col min="7920" max="7920" width="18.140625" bestFit="1" customWidth="1"/>
    <col min="7921" max="7921" width="38.140625" bestFit="1" customWidth="1"/>
    <col min="7922" max="7922" width="17.28515625" customWidth="1"/>
    <col min="7923" max="7923" width="10.85546875" bestFit="1" customWidth="1"/>
    <col min="7924" max="7924" width="13.140625" bestFit="1" customWidth="1"/>
    <col min="7925" max="7925" width="11.5703125" bestFit="1" customWidth="1"/>
    <col min="8167" max="8167" width="11.5703125" bestFit="1" customWidth="1"/>
    <col min="8168" max="8168" width="13.7109375" customWidth="1"/>
    <col min="8169" max="8169" width="15.7109375" bestFit="1" customWidth="1"/>
    <col min="8170" max="8170" width="52.28515625" bestFit="1" customWidth="1"/>
    <col min="8171" max="8171" width="36.28515625" customWidth="1"/>
    <col min="8172" max="8172" width="14.140625" bestFit="1" customWidth="1"/>
    <col min="8173" max="8173" width="31.5703125" bestFit="1" customWidth="1"/>
    <col min="8174" max="8175" width="13" customWidth="1"/>
    <col min="8176" max="8176" width="18.140625" bestFit="1" customWidth="1"/>
    <col min="8177" max="8177" width="38.140625" bestFit="1" customWidth="1"/>
    <col min="8178" max="8178" width="17.28515625" customWidth="1"/>
    <col min="8179" max="8179" width="10.85546875" bestFit="1" customWidth="1"/>
    <col min="8180" max="8180" width="13.140625" bestFit="1" customWidth="1"/>
    <col min="8181" max="8181" width="11.5703125" bestFit="1" customWidth="1"/>
    <col min="8423" max="8423" width="11.5703125" bestFit="1" customWidth="1"/>
    <col min="8424" max="8424" width="13.7109375" customWidth="1"/>
    <col min="8425" max="8425" width="15.7109375" bestFit="1" customWidth="1"/>
    <col min="8426" max="8426" width="52.28515625" bestFit="1" customWidth="1"/>
    <col min="8427" max="8427" width="36.28515625" customWidth="1"/>
    <col min="8428" max="8428" width="14.140625" bestFit="1" customWidth="1"/>
    <col min="8429" max="8429" width="31.5703125" bestFit="1" customWidth="1"/>
    <col min="8430" max="8431" width="13" customWidth="1"/>
    <col min="8432" max="8432" width="18.140625" bestFit="1" customWidth="1"/>
    <col min="8433" max="8433" width="38.140625" bestFit="1" customWidth="1"/>
    <col min="8434" max="8434" width="17.28515625" customWidth="1"/>
    <col min="8435" max="8435" width="10.85546875" bestFit="1" customWidth="1"/>
    <col min="8436" max="8436" width="13.140625" bestFit="1" customWidth="1"/>
    <col min="8437" max="8437" width="11.5703125" bestFit="1" customWidth="1"/>
    <col min="8679" max="8679" width="11.5703125" bestFit="1" customWidth="1"/>
    <col min="8680" max="8680" width="13.7109375" customWidth="1"/>
    <col min="8681" max="8681" width="15.7109375" bestFit="1" customWidth="1"/>
    <col min="8682" max="8682" width="52.28515625" bestFit="1" customWidth="1"/>
    <col min="8683" max="8683" width="36.28515625" customWidth="1"/>
    <col min="8684" max="8684" width="14.140625" bestFit="1" customWidth="1"/>
    <col min="8685" max="8685" width="31.5703125" bestFit="1" customWidth="1"/>
    <col min="8686" max="8687" width="13" customWidth="1"/>
    <col min="8688" max="8688" width="18.140625" bestFit="1" customWidth="1"/>
    <col min="8689" max="8689" width="38.140625" bestFit="1" customWidth="1"/>
    <col min="8690" max="8690" width="17.28515625" customWidth="1"/>
    <col min="8691" max="8691" width="10.85546875" bestFit="1" customWidth="1"/>
    <col min="8692" max="8692" width="13.140625" bestFit="1" customWidth="1"/>
    <col min="8693" max="8693" width="11.5703125" bestFit="1" customWidth="1"/>
    <col min="8935" max="8935" width="11.5703125" bestFit="1" customWidth="1"/>
    <col min="8936" max="8936" width="13.7109375" customWidth="1"/>
    <col min="8937" max="8937" width="15.7109375" bestFit="1" customWidth="1"/>
    <col min="8938" max="8938" width="52.28515625" bestFit="1" customWidth="1"/>
    <col min="8939" max="8939" width="36.28515625" customWidth="1"/>
    <col min="8940" max="8940" width="14.140625" bestFit="1" customWidth="1"/>
    <col min="8941" max="8941" width="31.5703125" bestFit="1" customWidth="1"/>
    <col min="8942" max="8943" width="13" customWidth="1"/>
    <col min="8944" max="8944" width="18.140625" bestFit="1" customWidth="1"/>
    <col min="8945" max="8945" width="38.140625" bestFit="1" customWidth="1"/>
    <col min="8946" max="8946" width="17.28515625" customWidth="1"/>
    <col min="8947" max="8947" width="10.85546875" bestFit="1" customWidth="1"/>
    <col min="8948" max="8948" width="13.140625" bestFit="1" customWidth="1"/>
    <col min="8949" max="8949" width="11.5703125" bestFit="1" customWidth="1"/>
    <col min="9191" max="9191" width="11.5703125" bestFit="1" customWidth="1"/>
    <col min="9192" max="9192" width="13.7109375" customWidth="1"/>
    <col min="9193" max="9193" width="15.7109375" bestFit="1" customWidth="1"/>
    <col min="9194" max="9194" width="52.28515625" bestFit="1" customWidth="1"/>
    <col min="9195" max="9195" width="36.28515625" customWidth="1"/>
    <col min="9196" max="9196" width="14.140625" bestFit="1" customWidth="1"/>
    <col min="9197" max="9197" width="31.5703125" bestFit="1" customWidth="1"/>
    <col min="9198" max="9199" width="13" customWidth="1"/>
    <col min="9200" max="9200" width="18.140625" bestFit="1" customWidth="1"/>
    <col min="9201" max="9201" width="38.140625" bestFit="1" customWidth="1"/>
    <col min="9202" max="9202" width="17.28515625" customWidth="1"/>
    <col min="9203" max="9203" width="10.85546875" bestFit="1" customWidth="1"/>
    <col min="9204" max="9204" width="13.140625" bestFit="1" customWidth="1"/>
    <col min="9205" max="9205" width="11.5703125" bestFit="1" customWidth="1"/>
    <col min="9447" max="9447" width="11.5703125" bestFit="1" customWidth="1"/>
    <col min="9448" max="9448" width="13.7109375" customWidth="1"/>
    <col min="9449" max="9449" width="15.7109375" bestFit="1" customWidth="1"/>
    <col min="9450" max="9450" width="52.28515625" bestFit="1" customWidth="1"/>
    <col min="9451" max="9451" width="36.28515625" customWidth="1"/>
    <col min="9452" max="9452" width="14.140625" bestFit="1" customWidth="1"/>
    <col min="9453" max="9453" width="31.5703125" bestFit="1" customWidth="1"/>
    <col min="9454" max="9455" width="13" customWidth="1"/>
    <col min="9456" max="9456" width="18.140625" bestFit="1" customWidth="1"/>
    <col min="9457" max="9457" width="38.140625" bestFit="1" customWidth="1"/>
    <col min="9458" max="9458" width="17.28515625" customWidth="1"/>
    <col min="9459" max="9459" width="10.85546875" bestFit="1" customWidth="1"/>
    <col min="9460" max="9460" width="13.140625" bestFit="1" customWidth="1"/>
    <col min="9461" max="9461" width="11.5703125" bestFit="1" customWidth="1"/>
    <col min="9703" max="9703" width="11.5703125" bestFit="1" customWidth="1"/>
    <col min="9704" max="9704" width="13.7109375" customWidth="1"/>
    <col min="9705" max="9705" width="15.7109375" bestFit="1" customWidth="1"/>
    <col min="9706" max="9706" width="52.28515625" bestFit="1" customWidth="1"/>
    <col min="9707" max="9707" width="36.28515625" customWidth="1"/>
    <col min="9708" max="9708" width="14.140625" bestFit="1" customWidth="1"/>
    <col min="9709" max="9709" width="31.5703125" bestFit="1" customWidth="1"/>
    <col min="9710" max="9711" width="13" customWidth="1"/>
    <col min="9712" max="9712" width="18.140625" bestFit="1" customWidth="1"/>
    <col min="9713" max="9713" width="38.140625" bestFit="1" customWidth="1"/>
    <col min="9714" max="9714" width="17.28515625" customWidth="1"/>
    <col min="9715" max="9715" width="10.85546875" bestFit="1" customWidth="1"/>
    <col min="9716" max="9716" width="13.140625" bestFit="1" customWidth="1"/>
    <col min="9717" max="9717" width="11.5703125" bestFit="1" customWidth="1"/>
    <col min="9959" max="9959" width="11.5703125" bestFit="1" customWidth="1"/>
    <col min="9960" max="9960" width="13.7109375" customWidth="1"/>
    <col min="9961" max="9961" width="15.7109375" bestFit="1" customWidth="1"/>
    <col min="9962" max="9962" width="52.28515625" bestFit="1" customWidth="1"/>
    <col min="9963" max="9963" width="36.28515625" customWidth="1"/>
    <col min="9964" max="9964" width="14.140625" bestFit="1" customWidth="1"/>
    <col min="9965" max="9965" width="31.5703125" bestFit="1" customWidth="1"/>
    <col min="9966" max="9967" width="13" customWidth="1"/>
    <col min="9968" max="9968" width="18.140625" bestFit="1" customWidth="1"/>
    <col min="9969" max="9969" width="38.140625" bestFit="1" customWidth="1"/>
    <col min="9970" max="9970" width="17.28515625" customWidth="1"/>
    <col min="9971" max="9971" width="10.85546875" bestFit="1" customWidth="1"/>
    <col min="9972" max="9972" width="13.140625" bestFit="1" customWidth="1"/>
    <col min="9973" max="9973" width="11.5703125" bestFit="1" customWidth="1"/>
    <col min="10215" max="10215" width="11.5703125" bestFit="1" customWidth="1"/>
    <col min="10216" max="10216" width="13.7109375" customWidth="1"/>
    <col min="10217" max="10217" width="15.7109375" bestFit="1" customWidth="1"/>
    <col min="10218" max="10218" width="52.28515625" bestFit="1" customWidth="1"/>
    <col min="10219" max="10219" width="36.28515625" customWidth="1"/>
    <col min="10220" max="10220" width="14.140625" bestFit="1" customWidth="1"/>
    <col min="10221" max="10221" width="31.5703125" bestFit="1" customWidth="1"/>
    <col min="10222" max="10223" width="13" customWidth="1"/>
    <col min="10224" max="10224" width="18.140625" bestFit="1" customWidth="1"/>
    <col min="10225" max="10225" width="38.140625" bestFit="1" customWidth="1"/>
    <col min="10226" max="10226" width="17.28515625" customWidth="1"/>
    <col min="10227" max="10227" width="10.85546875" bestFit="1" customWidth="1"/>
    <col min="10228" max="10228" width="13.140625" bestFit="1" customWidth="1"/>
    <col min="10229" max="10229" width="11.5703125" bestFit="1" customWidth="1"/>
    <col min="10471" max="10471" width="11.5703125" bestFit="1" customWidth="1"/>
    <col min="10472" max="10472" width="13.7109375" customWidth="1"/>
    <col min="10473" max="10473" width="15.7109375" bestFit="1" customWidth="1"/>
    <col min="10474" max="10474" width="52.28515625" bestFit="1" customWidth="1"/>
    <col min="10475" max="10475" width="36.28515625" customWidth="1"/>
    <col min="10476" max="10476" width="14.140625" bestFit="1" customWidth="1"/>
    <col min="10477" max="10477" width="31.5703125" bestFit="1" customWidth="1"/>
    <col min="10478" max="10479" width="13" customWidth="1"/>
    <col min="10480" max="10480" width="18.140625" bestFit="1" customWidth="1"/>
    <col min="10481" max="10481" width="38.140625" bestFit="1" customWidth="1"/>
    <col min="10482" max="10482" width="17.28515625" customWidth="1"/>
    <col min="10483" max="10483" width="10.85546875" bestFit="1" customWidth="1"/>
    <col min="10484" max="10484" width="13.140625" bestFit="1" customWidth="1"/>
    <col min="10485" max="10485" width="11.5703125" bestFit="1" customWidth="1"/>
    <col min="10727" max="10727" width="11.5703125" bestFit="1" customWidth="1"/>
    <col min="10728" max="10728" width="13.7109375" customWidth="1"/>
    <col min="10729" max="10729" width="15.7109375" bestFit="1" customWidth="1"/>
    <col min="10730" max="10730" width="52.28515625" bestFit="1" customWidth="1"/>
    <col min="10731" max="10731" width="36.28515625" customWidth="1"/>
    <col min="10732" max="10732" width="14.140625" bestFit="1" customWidth="1"/>
    <col min="10733" max="10733" width="31.5703125" bestFit="1" customWidth="1"/>
    <col min="10734" max="10735" width="13" customWidth="1"/>
    <col min="10736" max="10736" width="18.140625" bestFit="1" customWidth="1"/>
    <col min="10737" max="10737" width="38.140625" bestFit="1" customWidth="1"/>
    <col min="10738" max="10738" width="17.28515625" customWidth="1"/>
    <col min="10739" max="10739" width="10.85546875" bestFit="1" customWidth="1"/>
    <col min="10740" max="10740" width="13.140625" bestFit="1" customWidth="1"/>
    <col min="10741" max="10741" width="11.5703125" bestFit="1" customWidth="1"/>
    <col min="10983" max="10983" width="11.5703125" bestFit="1" customWidth="1"/>
    <col min="10984" max="10984" width="13.7109375" customWidth="1"/>
    <col min="10985" max="10985" width="15.7109375" bestFit="1" customWidth="1"/>
    <col min="10986" max="10986" width="52.28515625" bestFit="1" customWidth="1"/>
    <col min="10987" max="10987" width="36.28515625" customWidth="1"/>
    <col min="10988" max="10988" width="14.140625" bestFit="1" customWidth="1"/>
    <col min="10989" max="10989" width="31.5703125" bestFit="1" customWidth="1"/>
    <col min="10990" max="10991" width="13" customWidth="1"/>
    <col min="10992" max="10992" width="18.140625" bestFit="1" customWidth="1"/>
    <col min="10993" max="10993" width="38.140625" bestFit="1" customWidth="1"/>
    <col min="10994" max="10994" width="17.28515625" customWidth="1"/>
    <col min="10995" max="10995" width="10.85546875" bestFit="1" customWidth="1"/>
    <col min="10996" max="10996" width="13.140625" bestFit="1" customWidth="1"/>
    <col min="10997" max="10997" width="11.5703125" bestFit="1" customWidth="1"/>
    <col min="11239" max="11239" width="11.5703125" bestFit="1" customWidth="1"/>
    <col min="11240" max="11240" width="13.7109375" customWidth="1"/>
    <col min="11241" max="11241" width="15.7109375" bestFit="1" customWidth="1"/>
    <col min="11242" max="11242" width="52.28515625" bestFit="1" customWidth="1"/>
    <col min="11243" max="11243" width="36.28515625" customWidth="1"/>
    <col min="11244" max="11244" width="14.140625" bestFit="1" customWidth="1"/>
    <col min="11245" max="11245" width="31.5703125" bestFit="1" customWidth="1"/>
    <col min="11246" max="11247" width="13" customWidth="1"/>
    <col min="11248" max="11248" width="18.140625" bestFit="1" customWidth="1"/>
    <col min="11249" max="11249" width="38.140625" bestFit="1" customWidth="1"/>
    <col min="11250" max="11250" width="17.28515625" customWidth="1"/>
    <col min="11251" max="11251" width="10.85546875" bestFit="1" customWidth="1"/>
    <col min="11252" max="11252" width="13.140625" bestFit="1" customWidth="1"/>
    <col min="11253" max="11253" width="11.5703125" bestFit="1" customWidth="1"/>
    <col min="11495" max="11495" width="11.5703125" bestFit="1" customWidth="1"/>
    <col min="11496" max="11496" width="13.7109375" customWidth="1"/>
    <col min="11497" max="11497" width="15.7109375" bestFit="1" customWidth="1"/>
    <col min="11498" max="11498" width="52.28515625" bestFit="1" customWidth="1"/>
    <col min="11499" max="11499" width="36.28515625" customWidth="1"/>
    <col min="11500" max="11500" width="14.140625" bestFit="1" customWidth="1"/>
    <col min="11501" max="11501" width="31.5703125" bestFit="1" customWidth="1"/>
    <col min="11502" max="11503" width="13" customWidth="1"/>
    <col min="11504" max="11504" width="18.140625" bestFit="1" customWidth="1"/>
    <col min="11505" max="11505" width="38.140625" bestFit="1" customWidth="1"/>
    <col min="11506" max="11506" width="17.28515625" customWidth="1"/>
    <col min="11507" max="11507" width="10.85546875" bestFit="1" customWidth="1"/>
    <col min="11508" max="11508" width="13.140625" bestFit="1" customWidth="1"/>
    <col min="11509" max="11509" width="11.5703125" bestFit="1" customWidth="1"/>
    <col min="11751" max="11751" width="11.5703125" bestFit="1" customWidth="1"/>
    <col min="11752" max="11752" width="13.7109375" customWidth="1"/>
    <col min="11753" max="11753" width="15.7109375" bestFit="1" customWidth="1"/>
    <col min="11754" max="11754" width="52.28515625" bestFit="1" customWidth="1"/>
    <col min="11755" max="11755" width="36.28515625" customWidth="1"/>
    <col min="11756" max="11756" width="14.140625" bestFit="1" customWidth="1"/>
    <col min="11757" max="11757" width="31.5703125" bestFit="1" customWidth="1"/>
    <col min="11758" max="11759" width="13" customWidth="1"/>
    <col min="11760" max="11760" width="18.140625" bestFit="1" customWidth="1"/>
    <col min="11761" max="11761" width="38.140625" bestFit="1" customWidth="1"/>
    <col min="11762" max="11762" width="17.28515625" customWidth="1"/>
    <col min="11763" max="11763" width="10.85546875" bestFit="1" customWidth="1"/>
    <col min="11764" max="11764" width="13.140625" bestFit="1" customWidth="1"/>
    <col min="11765" max="11765" width="11.5703125" bestFit="1" customWidth="1"/>
    <col min="12007" max="12007" width="11.5703125" bestFit="1" customWidth="1"/>
    <col min="12008" max="12008" width="13.7109375" customWidth="1"/>
    <col min="12009" max="12009" width="15.7109375" bestFit="1" customWidth="1"/>
    <col min="12010" max="12010" width="52.28515625" bestFit="1" customWidth="1"/>
    <col min="12011" max="12011" width="36.28515625" customWidth="1"/>
    <col min="12012" max="12012" width="14.140625" bestFit="1" customWidth="1"/>
    <col min="12013" max="12013" width="31.5703125" bestFit="1" customWidth="1"/>
    <col min="12014" max="12015" width="13" customWidth="1"/>
    <col min="12016" max="12016" width="18.140625" bestFit="1" customWidth="1"/>
    <col min="12017" max="12017" width="38.140625" bestFit="1" customWidth="1"/>
    <col min="12018" max="12018" width="17.28515625" customWidth="1"/>
    <col min="12019" max="12019" width="10.85546875" bestFit="1" customWidth="1"/>
    <col min="12020" max="12020" width="13.140625" bestFit="1" customWidth="1"/>
    <col min="12021" max="12021" width="11.5703125" bestFit="1" customWidth="1"/>
    <col min="12263" max="12263" width="11.5703125" bestFit="1" customWidth="1"/>
    <col min="12264" max="12264" width="13.7109375" customWidth="1"/>
    <col min="12265" max="12265" width="15.7109375" bestFit="1" customWidth="1"/>
    <col min="12266" max="12266" width="52.28515625" bestFit="1" customWidth="1"/>
    <col min="12267" max="12267" width="36.28515625" customWidth="1"/>
    <col min="12268" max="12268" width="14.140625" bestFit="1" customWidth="1"/>
    <col min="12269" max="12269" width="31.5703125" bestFit="1" customWidth="1"/>
    <col min="12270" max="12271" width="13" customWidth="1"/>
    <col min="12272" max="12272" width="18.140625" bestFit="1" customWidth="1"/>
    <col min="12273" max="12273" width="38.140625" bestFit="1" customWidth="1"/>
    <col min="12274" max="12274" width="17.28515625" customWidth="1"/>
    <col min="12275" max="12275" width="10.85546875" bestFit="1" customWidth="1"/>
    <col min="12276" max="12276" width="13.140625" bestFit="1" customWidth="1"/>
    <col min="12277" max="12277" width="11.5703125" bestFit="1" customWidth="1"/>
    <col min="12519" max="12519" width="11.5703125" bestFit="1" customWidth="1"/>
    <col min="12520" max="12520" width="13.7109375" customWidth="1"/>
    <col min="12521" max="12521" width="15.7109375" bestFit="1" customWidth="1"/>
    <col min="12522" max="12522" width="52.28515625" bestFit="1" customWidth="1"/>
    <col min="12523" max="12523" width="36.28515625" customWidth="1"/>
    <col min="12524" max="12524" width="14.140625" bestFit="1" customWidth="1"/>
    <col min="12525" max="12525" width="31.5703125" bestFit="1" customWidth="1"/>
    <col min="12526" max="12527" width="13" customWidth="1"/>
    <col min="12528" max="12528" width="18.140625" bestFit="1" customWidth="1"/>
    <col min="12529" max="12529" width="38.140625" bestFit="1" customWidth="1"/>
    <col min="12530" max="12530" width="17.28515625" customWidth="1"/>
    <col min="12531" max="12531" width="10.85546875" bestFit="1" customWidth="1"/>
    <col min="12532" max="12532" width="13.140625" bestFit="1" customWidth="1"/>
    <col min="12533" max="12533" width="11.5703125" bestFit="1" customWidth="1"/>
    <col min="12775" max="12775" width="11.5703125" bestFit="1" customWidth="1"/>
    <col min="12776" max="12776" width="13.7109375" customWidth="1"/>
    <col min="12777" max="12777" width="15.7109375" bestFit="1" customWidth="1"/>
    <col min="12778" max="12778" width="52.28515625" bestFit="1" customWidth="1"/>
    <col min="12779" max="12779" width="36.28515625" customWidth="1"/>
    <col min="12780" max="12780" width="14.140625" bestFit="1" customWidth="1"/>
    <col min="12781" max="12781" width="31.5703125" bestFit="1" customWidth="1"/>
    <col min="12782" max="12783" width="13" customWidth="1"/>
    <col min="12784" max="12784" width="18.140625" bestFit="1" customWidth="1"/>
    <col min="12785" max="12785" width="38.140625" bestFit="1" customWidth="1"/>
    <col min="12786" max="12786" width="17.28515625" customWidth="1"/>
    <col min="12787" max="12787" width="10.85546875" bestFit="1" customWidth="1"/>
    <col min="12788" max="12788" width="13.140625" bestFit="1" customWidth="1"/>
    <col min="12789" max="12789" width="11.5703125" bestFit="1" customWidth="1"/>
    <col min="13031" max="13031" width="11.5703125" bestFit="1" customWidth="1"/>
    <col min="13032" max="13032" width="13.7109375" customWidth="1"/>
    <col min="13033" max="13033" width="15.7109375" bestFit="1" customWidth="1"/>
    <col min="13034" max="13034" width="52.28515625" bestFit="1" customWidth="1"/>
    <col min="13035" max="13035" width="36.28515625" customWidth="1"/>
    <col min="13036" max="13036" width="14.140625" bestFit="1" customWidth="1"/>
    <col min="13037" max="13037" width="31.5703125" bestFit="1" customWidth="1"/>
    <col min="13038" max="13039" width="13" customWidth="1"/>
    <col min="13040" max="13040" width="18.140625" bestFit="1" customWidth="1"/>
    <col min="13041" max="13041" width="38.140625" bestFit="1" customWidth="1"/>
    <col min="13042" max="13042" width="17.28515625" customWidth="1"/>
    <col min="13043" max="13043" width="10.85546875" bestFit="1" customWidth="1"/>
    <col min="13044" max="13044" width="13.140625" bestFit="1" customWidth="1"/>
    <col min="13045" max="13045" width="11.5703125" bestFit="1" customWidth="1"/>
    <col min="13287" max="13287" width="11.5703125" bestFit="1" customWidth="1"/>
    <col min="13288" max="13288" width="13.7109375" customWidth="1"/>
    <col min="13289" max="13289" width="15.7109375" bestFit="1" customWidth="1"/>
    <col min="13290" max="13290" width="52.28515625" bestFit="1" customWidth="1"/>
    <col min="13291" max="13291" width="36.28515625" customWidth="1"/>
    <col min="13292" max="13292" width="14.140625" bestFit="1" customWidth="1"/>
    <col min="13293" max="13293" width="31.5703125" bestFit="1" customWidth="1"/>
    <col min="13294" max="13295" width="13" customWidth="1"/>
    <col min="13296" max="13296" width="18.140625" bestFit="1" customWidth="1"/>
    <col min="13297" max="13297" width="38.140625" bestFit="1" customWidth="1"/>
    <col min="13298" max="13298" width="17.28515625" customWidth="1"/>
    <col min="13299" max="13299" width="10.85546875" bestFit="1" customWidth="1"/>
    <col min="13300" max="13300" width="13.140625" bestFit="1" customWidth="1"/>
    <col min="13301" max="13301" width="11.5703125" bestFit="1" customWidth="1"/>
    <col min="13543" max="13543" width="11.5703125" bestFit="1" customWidth="1"/>
    <col min="13544" max="13544" width="13.7109375" customWidth="1"/>
    <col min="13545" max="13545" width="15.7109375" bestFit="1" customWidth="1"/>
    <col min="13546" max="13546" width="52.28515625" bestFit="1" customWidth="1"/>
    <col min="13547" max="13547" width="36.28515625" customWidth="1"/>
    <col min="13548" max="13548" width="14.140625" bestFit="1" customWidth="1"/>
    <col min="13549" max="13549" width="31.5703125" bestFit="1" customWidth="1"/>
    <col min="13550" max="13551" width="13" customWidth="1"/>
    <col min="13552" max="13552" width="18.140625" bestFit="1" customWidth="1"/>
    <col min="13553" max="13553" width="38.140625" bestFit="1" customWidth="1"/>
    <col min="13554" max="13554" width="17.28515625" customWidth="1"/>
    <col min="13555" max="13555" width="10.85546875" bestFit="1" customWidth="1"/>
    <col min="13556" max="13556" width="13.140625" bestFit="1" customWidth="1"/>
    <col min="13557" max="13557" width="11.5703125" bestFit="1" customWidth="1"/>
    <col min="13799" max="13799" width="11.5703125" bestFit="1" customWidth="1"/>
    <col min="13800" max="13800" width="13.7109375" customWidth="1"/>
    <col min="13801" max="13801" width="15.7109375" bestFit="1" customWidth="1"/>
    <col min="13802" max="13802" width="52.28515625" bestFit="1" customWidth="1"/>
    <col min="13803" max="13803" width="36.28515625" customWidth="1"/>
    <col min="13804" max="13804" width="14.140625" bestFit="1" customWidth="1"/>
    <col min="13805" max="13805" width="31.5703125" bestFit="1" customWidth="1"/>
    <col min="13806" max="13807" width="13" customWidth="1"/>
    <col min="13808" max="13808" width="18.140625" bestFit="1" customWidth="1"/>
    <col min="13809" max="13809" width="38.140625" bestFit="1" customWidth="1"/>
    <col min="13810" max="13810" width="17.28515625" customWidth="1"/>
    <col min="13811" max="13811" width="10.85546875" bestFit="1" customWidth="1"/>
    <col min="13812" max="13812" width="13.140625" bestFit="1" customWidth="1"/>
    <col min="13813" max="13813" width="11.5703125" bestFit="1" customWidth="1"/>
    <col min="14055" max="14055" width="11.5703125" bestFit="1" customWidth="1"/>
    <col min="14056" max="14056" width="13.7109375" customWidth="1"/>
    <col min="14057" max="14057" width="15.7109375" bestFit="1" customWidth="1"/>
    <col min="14058" max="14058" width="52.28515625" bestFit="1" customWidth="1"/>
    <col min="14059" max="14059" width="36.28515625" customWidth="1"/>
    <col min="14060" max="14060" width="14.140625" bestFit="1" customWidth="1"/>
    <col min="14061" max="14061" width="31.5703125" bestFit="1" customWidth="1"/>
    <col min="14062" max="14063" width="13" customWidth="1"/>
    <col min="14064" max="14064" width="18.140625" bestFit="1" customWidth="1"/>
    <col min="14065" max="14065" width="38.140625" bestFit="1" customWidth="1"/>
    <col min="14066" max="14066" width="17.28515625" customWidth="1"/>
    <col min="14067" max="14067" width="10.85546875" bestFit="1" customWidth="1"/>
    <col min="14068" max="14068" width="13.140625" bestFit="1" customWidth="1"/>
    <col min="14069" max="14069" width="11.5703125" bestFit="1" customWidth="1"/>
    <col min="14311" max="14311" width="11.5703125" bestFit="1" customWidth="1"/>
    <col min="14312" max="14312" width="13.7109375" customWidth="1"/>
    <col min="14313" max="14313" width="15.7109375" bestFit="1" customWidth="1"/>
    <col min="14314" max="14314" width="52.28515625" bestFit="1" customWidth="1"/>
    <col min="14315" max="14315" width="36.28515625" customWidth="1"/>
    <col min="14316" max="14316" width="14.140625" bestFit="1" customWidth="1"/>
    <col min="14317" max="14317" width="31.5703125" bestFit="1" customWidth="1"/>
    <col min="14318" max="14319" width="13" customWidth="1"/>
    <col min="14320" max="14320" width="18.140625" bestFit="1" customWidth="1"/>
    <col min="14321" max="14321" width="38.140625" bestFit="1" customWidth="1"/>
    <col min="14322" max="14322" width="17.28515625" customWidth="1"/>
    <col min="14323" max="14323" width="10.85546875" bestFit="1" customWidth="1"/>
    <col min="14324" max="14324" width="13.140625" bestFit="1" customWidth="1"/>
    <col min="14325" max="14325" width="11.5703125" bestFit="1" customWidth="1"/>
    <col min="14567" max="14567" width="11.5703125" bestFit="1" customWidth="1"/>
    <col min="14568" max="14568" width="13.7109375" customWidth="1"/>
    <col min="14569" max="14569" width="15.7109375" bestFit="1" customWidth="1"/>
    <col min="14570" max="14570" width="52.28515625" bestFit="1" customWidth="1"/>
    <col min="14571" max="14571" width="36.28515625" customWidth="1"/>
    <col min="14572" max="14572" width="14.140625" bestFit="1" customWidth="1"/>
    <col min="14573" max="14573" width="31.5703125" bestFit="1" customWidth="1"/>
    <col min="14574" max="14575" width="13" customWidth="1"/>
    <col min="14576" max="14576" width="18.140625" bestFit="1" customWidth="1"/>
    <col min="14577" max="14577" width="38.140625" bestFit="1" customWidth="1"/>
    <col min="14578" max="14578" width="17.28515625" customWidth="1"/>
    <col min="14579" max="14579" width="10.85546875" bestFit="1" customWidth="1"/>
    <col min="14580" max="14580" width="13.140625" bestFit="1" customWidth="1"/>
    <col min="14581" max="14581" width="11.5703125" bestFit="1" customWidth="1"/>
    <col min="14823" max="14823" width="11.5703125" bestFit="1" customWidth="1"/>
    <col min="14824" max="14824" width="13.7109375" customWidth="1"/>
    <col min="14825" max="14825" width="15.7109375" bestFit="1" customWidth="1"/>
    <col min="14826" max="14826" width="52.28515625" bestFit="1" customWidth="1"/>
    <col min="14827" max="14827" width="36.28515625" customWidth="1"/>
    <col min="14828" max="14828" width="14.140625" bestFit="1" customWidth="1"/>
    <col min="14829" max="14829" width="31.5703125" bestFit="1" customWidth="1"/>
    <col min="14830" max="14831" width="13" customWidth="1"/>
    <col min="14832" max="14832" width="18.140625" bestFit="1" customWidth="1"/>
    <col min="14833" max="14833" width="38.140625" bestFit="1" customWidth="1"/>
    <col min="14834" max="14834" width="17.28515625" customWidth="1"/>
    <col min="14835" max="14835" width="10.85546875" bestFit="1" customWidth="1"/>
    <col min="14836" max="14836" width="13.140625" bestFit="1" customWidth="1"/>
    <col min="14837" max="14837" width="11.5703125" bestFit="1" customWidth="1"/>
    <col min="15079" max="15079" width="11.5703125" bestFit="1" customWidth="1"/>
    <col min="15080" max="15080" width="13.7109375" customWidth="1"/>
    <col min="15081" max="15081" width="15.7109375" bestFit="1" customWidth="1"/>
    <col min="15082" max="15082" width="52.28515625" bestFit="1" customWidth="1"/>
    <col min="15083" max="15083" width="36.28515625" customWidth="1"/>
    <col min="15084" max="15084" width="14.140625" bestFit="1" customWidth="1"/>
    <col min="15085" max="15085" width="31.5703125" bestFit="1" customWidth="1"/>
    <col min="15086" max="15087" width="13" customWidth="1"/>
    <col min="15088" max="15088" width="18.140625" bestFit="1" customWidth="1"/>
    <col min="15089" max="15089" width="38.140625" bestFit="1" customWidth="1"/>
    <col min="15090" max="15090" width="17.28515625" customWidth="1"/>
    <col min="15091" max="15091" width="10.85546875" bestFit="1" customWidth="1"/>
    <col min="15092" max="15092" width="13.140625" bestFit="1" customWidth="1"/>
    <col min="15093" max="15093" width="11.5703125" bestFit="1" customWidth="1"/>
    <col min="15335" max="15335" width="11.5703125" bestFit="1" customWidth="1"/>
    <col min="15336" max="15336" width="13.7109375" customWidth="1"/>
    <col min="15337" max="15337" width="15.7109375" bestFit="1" customWidth="1"/>
    <col min="15338" max="15338" width="52.28515625" bestFit="1" customWidth="1"/>
    <col min="15339" max="15339" width="36.28515625" customWidth="1"/>
    <col min="15340" max="15340" width="14.140625" bestFit="1" customWidth="1"/>
    <col min="15341" max="15341" width="31.5703125" bestFit="1" customWidth="1"/>
    <col min="15342" max="15343" width="13" customWidth="1"/>
    <col min="15344" max="15344" width="18.140625" bestFit="1" customWidth="1"/>
    <col min="15345" max="15345" width="38.140625" bestFit="1" customWidth="1"/>
    <col min="15346" max="15346" width="17.28515625" customWidth="1"/>
    <col min="15347" max="15347" width="10.85546875" bestFit="1" customWidth="1"/>
    <col min="15348" max="15348" width="13.140625" bestFit="1" customWidth="1"/>
    <col min="15349" max="15349" width="11.5703125" bestFit="1" customWidth="1"/>
    <col min="15591" max="15591" width="11.5703125" bestFit="1" customWidth="1"/>
    <col min="15592" max="15592" width="13.7109375" customWidth="1"/>
    <col min="15593" max="15593" width="15.7109375" bestFit="1" customWidth="1"/>
    <col min="15594" max="15594" width="52.28515625" bestFit="1" customWidth="1"/>
    <col min="15595" max="15595" width="36.28515625" customWidth="1"/>
    <col min="15596" max="15596" width="14.140625" bestFit="1" customWidth="1"/>
    <col min="15597" max="15597" width="31.5703125" bestFit="1" customWidth="1"/>
    <col min="15598" max="15599" width="13" customWidth="1"/>
    <col min="15600" max="15600" width="18.140625" bestFit="1" customWidth="1"/>
    <col min="15601" max="15601" width="38.140625" bestFit="1" customWidth="1"/>
    <col min="15602" max="15602" width="17.28515625" customWidth="1"/>
    <col min="15603" max="15603" width="10.85546875" bestFit="1" customWidth="1"/>
    <col min="15604" max="15604" width="13.140625" bestFit="1" customWidth="1"/>
    <col min="15605" max="15605" width="11.5703125" bestFit="1" customWidth="1"/>
    <col min="15847" max="15847" width="11.5703125" bestFit="1" customWidth="1"/>
    <col min="15848" max="15848" width="13.7109375" customWidth="1"/>
    <col min="15849" max="15849" width="15.7109375" bestFit="1" customWidth="1"/>
    <col min="15850" max="15850" width="52.28515625" bestFit="1" customWidth="1"/>
    <col min="15851" max="15851" width="36.28515625" customWidth="1"/>
    <col min="15852" max="15852" width="14.140625" bestFit="1" customWidth="1"/>
    <col min="15853" max="15853" width="31.5703125" bestFit="1" customWidth="1"/>
    <col min="15854" max="15855" width="13" customWidth="1"/>
    <col min="15856" max="15856" width="18.140625" bestFit="1" customWidth="1"/>
    <col min="15857" max="15857" width="38.140625" bestFit="1" customWidth="1"/>
    <col min="15858" max="15858" width="17.28515625" customWidth="1"/>
    <col min="15859" max="15859" width="10.85546875" bestFit="1" customWidth="1"/>
    <col min="15860" max="15860" width="13.140625" bestFit="1" customWidth="1"/>
    <col min="15861" max="15861" width="11.5703125" bestFit="1" customWidth="1"/>
    <col min="16103" max="16103" width="11.5703125" bestFit="1" customWidth="1"/>
    <col min="16104" max="16104" width="13.7109375" customWidth="1"/>
    <col min="16105" max="16105" width="15.7109375" bestFit="1" customWidth="1"/>
    <col min="16106" max="16106" width="52.28515625" bestFit="1" customWidth="1"/>
    <col min="16107" max="16107" width="36.28515625" customWidth="1"/>
    <col min="16108" max="16108" width="14.140625" bestFit="1" customWidth="1"/>
    <col min="16109" max="16109" width="31.5703125" bestFit="1" customWidth="1"/>
    <col min="16110" max="16111" width="13" customWidth="1"/>
    <col min="16112" max="16112" width="18.140625" bestFit="1" customWidth="1"/>
    <col min="16113" max="16113" width="38.140625" bestFit="1" customWidth="1"/>
    <col min="16114" max="16114" width="17.28515625" customWidth="1"/>
    <col min="16115" max="16115" width="10.85546875" bestFit="1" customWidth="1"/>
    <col min="16116" max="16116" width="13.140625" bestFit="1" customWidth="1"/>
    <col min="16117" max="16117" width="11.5703125" bestFit="1" customWidth="1"/>
  </cols>
  <sheetData>
    <row r="1" spans="1:11" x14ac:dyDescent="0.25">
      <c r="C1" s="3"/>
      <c r="D1" s="4"/>
      <c r="F1" s="6"/>
    </row>
    <row r="2" spans="1:11" x14ac:dyDescent="0.25">
      <c r="C2" s="3"/>
      <c r="D2" s="4"/>
      <c r="F2" s="6"/>
    </row>
    <row r="3" spans="1:11" x14ac:dyDescent="0.25">
      <c r="C3" s="3"/>
      <c r="D3" s="4"/>
      <c r="F3" s="6"/>
    </row>
    <row r="4" spans="1:11" x14ac:dyDescent="0.25">
      <c r="C4" s="3"/>
      <c r="D4" s="4"/>
      <c r="F4" s="6"/>
    </row>
    <row r="5" spans="1:11" x14ac:dyDescent="0.25">
      <c r="C5" s="3"/>
      <c r="D5" s="4"/>
      <c r="F5" s="6"/>
    </row>
    <row r="6" spans="1:11" x14ac:dyDescent="0.25">
      <c r="C6" s="3"/>
      <c r="D6" s="4"/>
      <c r="F6" s="6"/>
    </row>
    <row r="7" spans="1:11" x14ac:dyDescent="0.25">
      <c r="C7" s="3"/>
      <c r="D7" s="4"/>
      <c r="F7" s="6"/>
    </row>
    <row r="8" spans="1:11" x14ac:dyDescent="0.25">
      <c r="C8" s="3"/>
      <c r="D8" s="4"/>
      <c r="F8" s="6"/>
    </row>
    <row r="9" spans="1:11" x14ac:dyDescent="0.25">
      <c r="C9" s="3"/>
      <c r="D9" s="4"/>
      <c r="F9" s="6"/>
    </row>
    <row r="10" spans="1:11" ht="20.25" x14ac:dyDescent="0.25">
      <c r="A10" s="46" t="s">
        <v>1386</v>
      </c>
      <c r="B10" s="46"/>
      <c r="C10" s="46"/>
      <c r="D10" s="46"/>
      <c r="E10" s="46"/>
      <c r="F10" s="46"/>
      <c r="G10" s="46"/>
      <c r="H10" s="46"/>
      <c r="I10" s="46"/>
      <c r="J10" s="46"/>
    </row>
    <row r="11" spans="1:11" ht="18.75" customHeight="1" x14ac:dyDescent="0.25">
      <c r="A11" s="47" t="s">
        <v>1385</v>
      </c>
      <c r="B11" s="47"/>
      <c r="C11" s="47"/>
      <c r="D11" s="47"/>
      <c r="E11" s="47"/>
      <c r="F11" s="47"/>
      <c r="G11" s="47"/>
      <c r="H11" s="47"/>
      <c r="I11" s="47"/>
      <c r="J11" s="47"/>
    </row>
    <row r="12" spans="1:11" ht="18.75" customHeight="1" x14ac:dyDescent="0.25">
      <c r="A12" s="48" t="s">
        <v>0</v>
      </c>
      <c r="B12" s="48"/>
      <c r="C12" s="48"/>
      <c r="D12" s="48"/>
      <c r="E12" s="48"/>
      <c r="F12" s="48"/>
      <c r="G12" s="48"/>
      <c r="H12" s="48"/>
      <c r="I12" s="48"/>
      <c r="J12" s="48"/>
    </row>
    <row r="13" spans="1:11" ht="3.75" customHeight="1" x14ac:dyDescent="0.25"/>
    <row r="14" spans="1:11" s="17" customFormat="1" ht="31.5" x14ac:dyDescent="0.25">
      <c r="A14" s="13" t="s">
        <v>1</v>
      </c>
      <c r="B14" s="14" t="s">
        <v>2</v>
      </c>
      <c r="C14" s="14" t="s">
        <v>3</v>
      </c>
      <c r="D14" s="14" t="s">
        <v>4</v>
      </c>
      <c r="E14" s="14" t="s">
        <v>5</v>
      </c>
      <c r="F14" s="14" t="s">
        <v>6</v>
      </c>
      <c r="G14" s="15" t="s">
        <v>7</v>
      </c>
      <c r="H14" s="16" t="s">
        <v>8</v>
      </c>
      <c r="I14" s="16" t="s">
        <v>9</v>
      </c>
      <c r="J14" s="14" t="s">
        <v>10</v>
      </c>
      <c r="K14" s="18"/>
    </row>
    <row r="15" spans="1:11" s="26" customFormat="1" ht="12.75" x14ac:dyDescent="0.2">
      <c r="A15" s="19">
        <v>45261</v>
      </c>
      <c r="B15" s="20" t="s">
        <v>11</v>
      </c>
      <c r="C15" s="21" t="s">
        <v>12</v>
      </c>
      <c r="D15" s="22" t="s">
        <v>13</v>
      </c>
      <c r="E15" s="23">
        <v>2221</v>
      </c>
      <c r="F15" s="24">
        <v>47200</v>
      </c>
      <c r="G15" s="25">
        <v>45261</v>
      </c>
      <c r="H15" s="24">
        <v>0</v>
      </c>
      <c r="I15" s="24">
        <v>47200</v>
      </c>
      <c r="J15" s="24" t="str">
        <f>IF(I15&gt;0,"ATRASADO","")</f>
        <v>ATRASADO</v>
      </c>
      <c r="K15" s="27"/>
    </row>
    <row r="16" spans="1:11" s="26" customFormat="1" ht="12.75" x14ac:dyDescent="0.2">
      <c r="A16" s="19"/>
      <c r="B16" s="20"/>
      <c r="C16" s="21"/>
      <c r="D16" s="22"/>
      <c r="E16" s="23"/>
      <c r="F16" s="24"/>
      <c r="G16" s="25"/>
      <c r="H16" s="24"/>
      <c r="I16" s="24"/>
      <c r="J16" s="24"/>
      <c r="K16" s="27"/>
    </row>
    <row r="17" spans="1:11" s="26" customFormat="1" ht="12.75" x14ac:dyDescent="0.2">
      <c r="A17" s="19">
        <v>45352</v>
      </c>
      <c r="B17" s="20" t="s">
        <v>14</v>
      </c>
      <c r="C17" s="21" t="s">
        <v>15</v>
      </c>
      <c r="D17" s="22" t="s">
        <v>13</v>
      </c>
      <c r="E17" s="23">
        <v>2221</v>
      </c>
      <c r="F17" s="24">
        <v>29500</v>
      </c>
      <c r="G17" s="25">
        <v>45352</v>
      </c>
      <c r="H17" s="24">
        <v>0</v>
      </c>
      <c r="I17" s="24">
        <v>29500</v>
      </c>
      <c r="J17" s="24" t="str">
        <f>IF(I17&gt;0,"ATRASADO","")</f>
        <v>ATRASADO</v>
      </c>
      <c r="K17" s="27"/>
    </row>
    <row r="18" spans="1:11" s="26" customFormat="1" ht="12.75" x14ac:dyDescent="0.2">
      <c r="A18" s="19">
        <v>45352</v>
      </c>
      <c r="B18" s="20" t="s">
        <v>16</v>
      </c>
      <c r="C18" s="21" t="s">
        <v>15</v>
      </c>
      <c r="D18" s="22" t="s">
        <v>13</v>
      </c>
      <c r="E18" s="23">
        <v>2221</v>
      </c>
      <c r="F18" s="24">
        <v>29500</v>
      </c>
      <c r="G18" s="25">
        <v>45352</v>
      </c>
      <c r="H18" s="24">
        <v>0</v>
      </c>
      <c r="I18" s="24">
        <v>29500</v>
      </c>
      <c r="J18" s="24" t="str">
        <f>IF(I18&gt;0,"ATRASADO","")</f>
        <v>ATRASADO</v>
      </c>
      <c r="K18" s="27"/>
    </row>
    <row r="19" spans="1:11" s="26" customFormat="1" ht="12.75" x14ac:dyDescent="0.2">
      <c r="A19" s="19"/>
      <c r="B19" s="20"/>
      <c r="C19" s="21"/>
      <c r="D19" s="22"/>
      <c r="E19" s="23"/>
      <c r="F19" s="24"/>
      <c r="G19" s="25"/>
      <c r="H19" s="24"/>
      <c r="I19" s="24"/>
      <c r="J19" s="24"/>
      <c r="K19" s="27"/>
    </row>
    <row r="20" spans="1:11" s="26" customFormat="1" ht="12.75" x14ac:dyDescent="0.2">
      <c r="A20" s="19">
        <v>40543</v>
      </c>
      <c r="B20" s="20" t="s">
        <v>17</v>
      </c>
      <c r="C20" s="21" t="s">
        <v>18</v>
      </c>
      <c r="D20" s="22" t="s">
        <v>19</v>
      </c>
      <c r="E20" s="23">
        <v>2671</v>
      </c>
      <c r="F20" s="24">
        <v>5875000</v>
      </c>
      <c r="G20" s="25">
        <v>40543</v>
      </c>
      <c r="H20" s="24">
        <f>IF(F20&gt;0,0,"")</f>
        <v>0</v>
      </c>
      <c r="I20" s="24">
        <v>5875000</v>
      </c>
      <c r="J20" s="24" t="str">
        <f>IF(I20&gt;0,"ATRASADO","")</f>
        <v>ATRASADO</v>
      </c>
      <c r="K20" s="27"/>
    </row>
    <row r="21" spans="1:11" s="26" customFormat="1" ht="12.75" x14ac:dyDescent="0.2">
      <c r="A21" s="19"/>
      <c r="B21" s="20"/>
      <c r="C21" s="21"/>
      <c r="D21" s="22"/>
      <c r="E21" s="23"/>
      <c r="F21" s="24"/>
      <c r="G21" s="25"/>
      <c r="H21" s="24"/>
      <c r="I21" s="24"/>
      <c r="J21" s="24"/>
      <c r="K21" s="27"/>
    </row>
    <row r="22" spans="1:11" s="26" customFormat="1" ht="12.75" x14ac:dyDescent="0.2">
      <c r="A22" s="19">
        <v>45413</v>
      </c>
      <c r="B22" s="20" t="s">
        <v>20</v>
      </c>
      <c r="C22" s="21" t="s">
        <v>21</v>
      </c>
      <c r="D22" s="22" t="s">
        <v>22</v>
      </c>
      <c r="E22" s="23">
        <v>2311</v>
      </c>
      <c r="F22" s="24">
        <v>522457.62</v>
      </c>
      <c r="G22" s="25">
        <v>45413</v>
      </c>
      <c r="H22" s="24">
        <v>0</v>
      </c>
      <c r="I22" s="24">
        <v>522457.62</v>
      </c>
      <c r="J22" s="24" t="str">
        <f>IF(I22&gt;0,"ATRASADO","")</f>
        <v>ATRASADO</v>
      </c>
      <c r="K22" s="27"/>
    </row>
    <row r="23" spans="1:11" s="26" customFormat="1" ht="12.75" x14ac:dyDescent="0.2">
      <c r="A23" s="19"/>
      <c r="B23" s="20"/>
      <c r="C23" s="21"/>
      <c r="D23" s="22"/>
      <c r="E23" s="23"/>
      <c r="F23" s="24"/>
      <c r="G23" s="25"/>
      <c r="H23" s="24"/>
      <c r="I23" s="24"/>
      <c r="J23" s="24"/>
      <c r="K23" s="27"/>
    </row>
    <row r="24" spans="1:11" s="26" customFormat="1" ht="12.75" x14ac:dyDescent="0.2">
      <c r="A24" s="19">
        <v>45957</v>
      </c>
      <c r="B24" s="20" t="s">
        <v>23</v>
      </c>
      <c r="C24" s="21" t="s">
        <v>24</v>
      </c>
      <c r="D24" s="22" t="s">
        <v>25</v>
      </c>
      <c r="E24" s="23">
        <v>2286</v>
      </c>
      <c r="F24" s="24">
        <v>60180</v>
      </c>
      <c r="G24" s="25">
        <v>45957</v>
      </c>
      <c r="H24" s="24">
        <v>0</v>
      </c>
      <c r="I24" s="24">
        <v>60180</v>
      </c>
      <c r="J24" s="24" t="s">
        <v>26</v>
      </c>
      <c r="K24" s="27"/>
    </row>
    <row r="25" spans="1:11" s="26" customFormat="1" ht="12.75" x14ac:dyDescent="0.2">
      <c r="A25" s="19">
        <v>46008</v>
      </c>
      <c r="B25" s="20" t="s">
        <v>27</v>
      </c>
      <c r="C25" s="21" t="s">
        <v>28</v>
      </c>
      <c r="D25" s="22" t="s">
        <v>29</v>
      </c>
      <c r="E25" s="23">
        <v>2686</v>
      </c>
      <c r="F25" s="24">
        <v>60180</v>
      </c>
      <c r="G25" s="25">
        <v>46008</v>
      </c>
      <c r="H25" s="24">
        <v>0</v>
      </c>
      <c r="I25" s="24">
        <v>60180</v>
      </c>
      <c r="J25" s="24" t="s">
        <v>26</v>
      </c>
      <c r="K25" s="27"/>
    </row>
    <row r="26" spans="1:11" s="26" customFormat="1" ht="12.75" x14ac:dyDescent="0.2">
      <c r="A26" s="19"/>
      <c r="B26" s="20"/>
      <c r="C26" s="21"/>
      <c r="D26" s="22"/>
      <c r="E26" s="23"/>
      <c r="F26" s="24"/>
      <c r="G26" s="25"/>
      <c r="H26" s="24"/>
      <c r="I26" s="24"/>
      <c r="J26" s="24"/>
      <c r="K26" s="27"/>
    </row>
    <row r="27" spans="1:11" s="26" customFormat="1" ht="12.75" x14ac:dyDescent="0.2">
      <c r="A27" s="19">
        <v>45474</v>
      </c>
      <c r="B27" s="20" t="s">
        <v>30</v>
      </c>
      <c r="C27" s="21" t="s">
        <v>31</v>
      </c>
      <c r="D27" s="22" t="s">
        <v>13</v>
      </c>
      <c r="E27" s="23">
        <v>2221</v>
      </c>
      <c r="F27" s="24">
        <v>35400</v>
      </c>
      <c r="G27" s="25">
        <v>45474</v>
      </c>
      <c r="H27" s="24">
        <v>0</v>
      </c>
      <c r="I27" s="24">
        <v>35400</v>
      </c>
      <c r="J27" s="24" t="str">
        <f>IF(I27&gt;0,"ATRASADO","")</f>
        <v>ATRASADO</v>
      </c>
      <c r="K27" s="27"/>
    </row>
    <row r="28" spans="1:11" s="26" customFormat="1" ht="12.75" x14ac:dyDescent="0.2">
      <c r="A28" s="19">
        <v>45474</v>
      </c>
      <c r="B28" s="20" t="s">
        <v>32</v>
      </c>
      <c r="C28" s="21" t="s">
        <v>31</v>
      </c>
      <c r="D28" s="22" t="s">
        <v>13</v>
      </c>
      <c r="E28" s="23">
        <v>2221</v>
      </c>
      <c r="F28" s="24">
        <v>35400</v>
      </c>
      <c r="G28" s="25">
        <v>45474</v>
      </c>
      <c r="H28" s="24">
        <v>0</v>
      </c>
      <c r="I28" s="24">
        <v>35400</v>
      </c>
      <c r="J28" s="24" t="str">
        <f>IF(I28&gt;0,"ATRASADO","")</f>
        <v>ATRASADO</v>
      </c>
      <c r="K28" s="27"/>
    </row>
    <row r="29" spans="1:11" s="26" customFormat="1" ht="12.75" x14ac:dyDescent="0.2">
      <c r="A29" s="19">
        <v>45474</v>
      </c>
      <c r="B29" s="20" t="s">
        <v>33</v>
      </c>
      <c r="C29" s="21" t="s">
        <v>31</v>
      </c>
      <c r="D29" s="22" t="s">
        <v>13</v>
      </c>
      <c r="E29" s="23">
        <v>2221</v>
      </c>
      <c r="F29" s="24">
        <v>35400</v>
      </c>
      <c r="G29" s="25">
        <v>45474</v>
      </c>
      <c r="H29" s="24">
        <v>0</v>
      </c>
      <c r="I29" s="24">
        <v>35400</v>
      </c>
      <c r="J29" s="24" t="str">
        <f>IF(I29&gt;0,"ATRASADO","")</f>
        <v>ATRASADO</v>
      </c>
      <c r="K29" s="27"/>
    </row>
    <row r="30" spans="1:11" s="26" customFormat="1" ht="12.75" x14ac:dyDescent="0.2">
      <c r="A30" s="19">
        <v>45474</v>
      </c>
      <c r="B30" s="20" t="s">
        <v>34</v>
      </c>
      <c r="C30" s="21" t="s">
        <v>31</v>
      </c>
      <c r="D30" s="22" t="s">
        <v>13</v>
      </c>
      <c r="E30" s="23">
        <v>2221</v>
      </c>
      <c r="F30" s="24">
        <v>35400</v>
      </c>
      <c r="G30" s="25">
        <v>45474</v>
      </c>
      <c r="H30" s="24">
        <v>0</v>
      </c>
      <c r="I30" s="24">
        <v>35400</v>
      </c>
      <c r="J30" s="24" t="str">
        <f>IF(I30&gt;0,"ATRASADO","")</f>
        <v>ATRASADO</v>
      </c>
      <c r="K30" s="27"/>
    </row>
    <row r="31" spans="1:11" s="26" customFormat="1" ht="12.75" x14ac:dyDescent="0.2">
      <c r="A31" s="19"/>
      <c r="B31" s="20"/>
      <c r="C31" s="21"/>
      <c r="D31" s="22"/>
      <c r="E31" s="23"/>
      <c r="F31" s="24"/>
      <c r="G31" s="25"/>
      <c r="H31" s="24"/>
      <c r="I31" s="24"/>
      <c r="J31" s="24"/>
      <c r="K31" s="27"/>
    </row>
    <row r="32" spans="1:11" s="26" customFormat="1" ht="12.75" x14ac:dyDescent="0.2">
      <c r="A32" s="19">
        <v>40298</v>
      </c>
      <c r="B32" s="20" t="s">
        <v>35</v>
      </c>
      <c r="C32" s="21" t="s">
        <v>36</v>
      </c>
      <c r="D32" s="22" t="s">
        <v>37</v>
      </c>
      <c r="E32" s="23">
        <v>2254</v>
      </c>
      <c r="F32" s="24">
        <v>57750</v>
      </c>
      <c r="G32" s="25">
        <v>40298</v>
      </c>
      <c r="H32" s="24">
        <f>IF(F32&gt;0,0,"")</f>
        <v>0</v>
      </c>
      <c r="I32" s="24">
        <v>57750</v>
      </c>
      <c r="J32" s="24" t="str">
        <f>IF(I32&gt;0,"ATRASADO","")</f>
        <v>ATRASADO</v>
      </c>
      <c r="K32" s="27"/>
    </row>
    <row r="33" spans="1:11" s="26" customFormat="1" ht="12.75" x14ac:dyDescent="0.2">
      <c r="A33" s="19">
        <v>40329</v>
      </c>
      <c r="B33" s="20" t="s">
        <v>38</v>
      </c>
      <c r="C33" s="21" t="s">
        <v>36</v>
      </c>
      <c r="D33" s="22" t="s">
        <v>37</v>
      </c>
      <c r="E33" s="23">
        <v>2254</v>
      </c>
      <c r="F33" s="24">
        <v>55000</v>
      </c>
      <c r="G33" s="25">
        <v>40329</v>
      </c>
      <c r="H33" s="24">
        <f>IF(F33&gt;0,0,"")</f>
        <v>0</v>
      </c>
      <c r="I33" s="24">
        <v>55000</v>
      </c>
      <c r="J33" s="24" t="str">
        <f>IF(I33&gt;0,"ATRASADO","")</f>
        <v>ATRASADO</v>
      </c>
      <c r="K33" s="27"/>
    </row>
    <row r="34" spans="1:11" s="26" customFormat="1" ht="12.75" x14ac:dyDescent="0.2">
      <c r="A34" s="19">
        <v>40359</v>
      </c>
      <c r="B34" s="20" t="s">
        <v>39</v>
      </c>
      <c r="C34" s="21" t="s">
        <v>36</v>
      </c>
      <c r="D34" s="22" t="s">
        <v>37</v>
      </c>
      <c r="E34" s="23">
        <v>2254</v>
      </c>
      <c r="F34" s="24">
        <v>60500</v>
      </c>
      <c r="G34" s="25">
        <v>40359</v>
      </c>
      <c r="H34" s="24">
        <f>IF(F34&gt;0,0,"")</f>
        <v>0</v>
      </c>
      <c r="I34" s="24">
        <v>60500</v>
      </c>
      <c r="J34" s="24" t="str">
        <f>IF(I34&gt;0,"ATRASADO","")</f>
        <v>ATRASADO</v>
      </c>
      <c r="K34" s="27"/>
    </row>
    <row r="35" spans="1:11" s="26" customFormat="1" ht="12.75" x14ac:dyDescent="0.2">
      <c r="A35" s="19">
        <v>40390</v>
      </c>
      <c r="B35" s="20" t="s">
        <v>40</v>
      </c>
      <c r="C35" s="21" t="s">
        <v>36</v>
      </c>
      <c r="D35" s="22" t="s">
        <v>37</v>
      </c>
      <c r="E35" s="23">
        <v>2254</v>
      </c>
      <c r="F35" s="24">
        <v>22000</v>
      </c>
      <c r="G35" s="25">
        <v>40390</v>
      </c>
      <c r="H35" s="24">
        <f>IF(F35&gt;0,0,"")</f>
        <v>0</v>
      </c>
      <c r="I35" s="24">
        <v>22000</v>
      </c>
      <c r="J35" s="24" t="str">
        <f>IF(I35&gt;0,"ATRASADO","")</f>
        <v>ATRASADO</v>
      </c>
      <c r="K35" s="27"/>
    </row>
    <row r="36" spans="1:11" s="26" customFormat="1" ht="12.75" x14ac:dyDescent="0.2">
      <c r="A36" s="19"/>
      <c r="B36" s="20"/>
      <c r="C36" s="21"/>
      <c r="D36" s="22"/>
      <c r="E36" s="23"/>
      <c r="F36" s="24"/>
      <c r="G36" s="25"/>
      <c r="H36" s="24"/>
      <c r="I36" s="24"/>
      <c r="J36" s="24"/>
      <c r="K36" s="27"/>
    </row>
    <row r="37" spans="1:11" s="26" customFormat="1" ht="12.75" x14ac:dyDescent="0.2">
      <c r="A37" s="19">
        <v>44292</v>
      </c>
      <c r="B37" s="20" t="s">
        <v>41</v>
      </c>
      <c r="C37" s="21" t="s">
        <v>42</v>
      </c>
      <c r="D37" s="22" t="s">
        <v>43</v>
      </c>
      <c r="E37" s="23">
        <v>2323</v>
      </c>
      <c r="F37" s="24">
        <v>58233</v>
      </c>
      <c r="G37" s="25">
        <v>44292</v>
      </c>
      <c r="H37" s="24">
        <f>IF(F37&gt;0,0,"")</f>
        <v>0</v>
      </c>
      <c r="I37" s="24">
        <v>58233</v>
      </c>
      <c r="J37" s="24" t="str">
        <f>IF(I37&gt;0,"ATRASADO","")</f>
        <v>ATRASADO</v>
      </c>
      <c r="K37" s="27"/>
    </row>
    <row r="38" spans="1:11" s="26" customFormat="1" ht="12.75" x14ac:dyDescent="0.2">
      <c r="A38" s="19"/>
      <c r="B38" s="20"/>
      <c r="C38" s="21"/>
      <c r="D38" s="22"/>
      <c r="E38" s="23"/>
      <c r="F38" s="24"/>
      <c r="G38" s="25"/>
      <c r="H38" s="24"/>
      <c r="I38" s="24"/>
      <c r="J38" s="24"/>
      <c r="K38" s="27"/>
    </row>
    <row r="39" spans="1:11" s="26" customFormat="1" ht="12.75" x14ac:dyDescent="0.2">
      <c r="A39" s="19">
        <v>46045</v>
      </c>
      <c r="B39" s="20" t="s">
        <v>44</v>
      </c>
      <c r="C39" s="21" t="s">
        <v>45</v>
      </c>
      <c r="D39" s="22" t="s">
        <v>46</v>
      </c>
      <c r="E39" s="23">
        <v>2614</v>
      </c>
      <c r="F39" s="24">
        <v>1327500</v>
      </c>
      <c r="G39" s="25">
        <v>46045</v>
      </c>
      <c r="H39" s="24">
        <v>0</v>
      </c>
      <c r="I39" s="24">
        <v>1327500</v>
      </c>
      <c r="J39" s="24" t="s">
        <v>26</v>
      </c>
      <c r="K39" s="27"/>
    </row>
    <row r="40" spans="1:11" s="26" customFormat="1" ht="12.75" x14ac:dyDescent="0.2">
      <c r="A40" s="19"/>
      <c r="B40" s="20"/>
      <c r="C40" s="21"/>
      <c r="D40" s="22"/>
      <c r="E40" s="23"/>
      <c r="F40" s="24"/>
      <c r="G40" s="25"/>
      <c r="H40" s="24"/>
      <c r="I40" s="24"/>
      <c r="J40" s="24"/>
      <c r="K40" s="27"/>
    </row>
    <row r="41" spans="1:11" s="26" customFormat="1" ht="12.75" x14ac:dyDescent="0.2">
      <c r="A41" s="19">
        <v>44208</v>
      </c>
      <c r="B41" s="20" t="s">
        <v>47</v>
      </c>
      <c r="C41" s="21" t="s">
        <v>48</v>
      </c>
      <c r="D41" s="22" t="s">
        <v>13</v>
      </c>
      <c r="E41" s="23">
        <v>2221</v>
      </c>
      <c r="F41" s="24">
        <v>23600</v>
      </c>
      <c r="G41" s="25">
        <v>44208</v>
      </c>
      <c r="H41" s="24">
        <f>IF(F41&gt;0,0,"")</f>
        <v>0</v>
      </c>
      <c r="I41" s="24">
        <v>23600</v>
      </c>
      <c r="J41" s="24" t="str">
        <f>IF(I41&gt;0,"ATRASADO","")</f>
        <v>ATRASADO</v>
      </c>
      <c r="K41" s="27"/>
    </row>
    <row r="42" spans="1:11" s="26" customFormat="1" ht="12.75" x14ac:dyDescent="0.2">
      <c r="A42" s="19"/>
      <c r="B42" s="20"/>
      <c r="C42" s="21"/>
      <c r="D42" s="22"/>
      <c r="E42" s="23"/>
      <c r="F42" s="24"/>
      <c r="G42" s="25"/>
      <c r="H42" s="24"/>
      <c r="I42" s="24"/>
      <c r="J42" s="24"/>
      <c r="K42" s="27"/>
    </row>
    <row r="43" spans="1:11" s="26" customFormat="1" ht="12.75" x14ac:dyDescent="0.2">
      <c r="A43" s="19">
        <v>45666</v>
      </c>
      <c r="B43" s="20" t="s">
        <v>49</v>
      </c>
      <c r="C43" s="21" t="s">
        <v>50</v>
      </c>
      <c r="D43" s="22" t="s">
        <v>22</v>
      </c>
      <c r="E43" s="23">
        <v>2311</v>
      </c>
      <c r="F43" s="24">
        <v>4275000</v>
      </c>
      <c r="G43" s="25">
        <v>45666</v>
      </c>
      <c r="H43" s="24">
        <v>0</v>
      </c>
      <c r="I43" s="24">
        <v>4275000</v>
      </c>
      <c r="J43" s="24" t="s">
        <v>26</v>
      </c>
      <c r="K43" s="27"/>
    </row>
    <row r="44" spans="1:11" s="26" customFormat="1" ht="12.75" x14ac:dyDescent="0.2">
      <c r="A44" s="19">
        <v>45992</v>
      </c>
      <c r="B44" s="20" t="s">
        <v>51</v>
      </c>
      <c r="C44" s="21" t="s">
        <v>50</v>
      </c>
      <c r="D44" s="22" t="s">
        <v>22</v>
      </c>
      <c r="E44" s="23">
        <v>2311</v>
      </c>
      <c r="F44" s="24">
        <v>3937500</v>
      </c>
      <c r="G44" s="25">
        <v>45992</v>
      </c>
      <c r="H44" s="24">
        <v>0</v>
      </c>
      <c r="I44" s="24">
        <v>3937500</v>
      </c>
      <c r="J44" s="24" t="s">
        <v>26</v>
      </c>
      <c r="K44" s="27"/>
    </row>
    <row r="45" spans="1:11" s="26" customFormat="1" ht="12.75" x14ac:dyDescent="0.2">
      <c r="A45" s="19"/>
      <c r="B45" s="20"/>
      <c r="C45" s="21"/>
      <c r="D45" s="22"/>
      <c r="E45" s="23"/>
      <c r="F45" s="24"/>
      <c r="G45" s="25"/>
      <c r="H45" s="24"/>
      <c r="I45" s="24"/>
      <c r="J45" s="24"/>
      <c r="K45" s="27"/>
    </row>
    <row r="46" spans="1:11" s="26" customFormat="1" ht="12.75" x14ac:dyDescent="0.2">
      <c r="A46" s="19">
        <v>39987</v>
      </c>
      <c r="B46" s="20" t="s">
        <v>52</v>
      </c>
      <c r="C46" s="21" t="s">
        <v>53</v>
      </c>
      <c r="D46" s="22" t="s">
        <v>54</v>
      </c>
      <c r="E46" s="23">
        <v>2311</v>
      </c>
      <c r="F46" s="24">
        <v>220440</v>
      </c>
      <c r="G46" s="25">
        <v>39987</v>
      </c>
      <c r="H46" s="24">
        <f>IF(F46&gt;0,0,"")</f>
        <v>0</v>
      </c>
      <c r="I46" s="24">
        <v>220440</v>
      </c>
      <c r="J46" s="24" t="str">
        <f>IF(I46&gt;0,"ATRASADO","")</f>
        <v>ATRASADO</v>
      </c>
      <c r="K46" s="27"/>
    </row>
    <row r="47" spans="1:11" s="26" customFormat="1" ht="12.75" x14ac:dyDescent="0.2">
      <c r="A47" s="19"/>
      <c r="B47" s="20"/>
      <c r="C47" s="21"/>
      <c r="D47" s="22"/>
      <c r="E47" s="23"/>
      <c r="F47" s="24"/>
      <c r="G47" s="25"/>
      <c r="H47" s="24"/>
      <c r="I47" s="24"/>
      <c r="J47" s="24"/>
      <c r="K47" s="27"/>
    </row>
    <row r="48" spans="1:11" s="26" customFormat="1" ht="12.75" x14ac:dyDescent="0.2">
      <c r="A48" s="19">
        <v>41345</v>
      </c>
      <c r="B48" s="20">
        <v>100000531</v>
      </c>
      <c r="C48" s="21" t="s">
        <v>55</v>
      </c>
      <c r="D48" s="22" t="s">
        <v>56</v>
      </c>
      <c r="E48" s="23">
        <v>2323</v>
      </c>
      <c r="F48" s="24">
        <v>43630.5</v>
      </c>
      <c r="G48" s="25">
        <v>41345</v>
      </c>
      <c r="H48" s="24">
        <f>IF(F48&gt;0,0,"")</f>
        <v>0</v>
      </c>
      <c r="I48" s="24">
        <v>43630.5</v>
      </c>
      <c r="J48" s="24" t="str">
        <f>IF(I48&gt;0,"ATRASADO","")</f>
        <v>ATRASADO</v>
      </c>
      <c r="K48" s="27"/>
    </row>
    <row r="49" spans="1:11" s="26" customFormat="1" ht="12.75" x14ac:dyDescent="0.2">
      <c r="A49" s="19"/>
      <c r="B49" s="20"/>
      <c r="C49" s="21"/>
      <c r="D49" s="22"/>
      <c r="E49" s="23"/>
      <c r="F49" s="24"/>
      <c r="G49" s="25"/>
      <c r="H49" s="24"/>
      <c r="I49" s="24"/>
      <c r="J49" s="24"/>
      <c r="K49" s="27"/>
    </row>
    <row r="50" spans="1:11" s="26" customFormat="1" ht="12.75" x14ac:dyDescent="0.2">
      <c r="A50" s="19">
        <v>46017</v>
      </c>
      <c r="B50" s="20" t="s">
        <v>57</v>
      </c>
      <c r="C50" s="21" t="s">
        <v>58</v>
      </c>
      <c r="D50" s="22" t="s">
        <v>59</v>
      </c>
      <c r="E50" s="23">
        <v>2311</v>
      </c>
      <c r="F50" s="24">
        <v>11200000</v>
      </c>
      <c r="G50" s="25">
        <v>46017</v>
      </c>
      <c r="H50" s="24">
        <v>0</v>
      </c>
      <c r="I50" s="24">
        <v>11200000</v>
      </c>
      <c r="J50" s="24" t="s">
        <v>26</v>
      </c>
      <c r="K50" s="27"/>
    </row>
    <row r="51" spans="1:11" s="26" customFormat="1" ht="12.75" x14ac:dyDescent="0.2">
      <c r="A51" s="19"/>
      <c r="B51" s="20"/>
      <c r="C51" s="21"/>
      <c r="D51" s="22"/>
      <c r="E51" s="23"/>
      <c r="F51" s="24"/>
      <c r="G51" s="25"/>
      <c r="H51" s="24"/>
      <c r="I51" s="24"/>
      <c r="J51" s="24"/>
      <c r="K51" s="27"/>
    </row>
    <row r="52" spans="1:11" s="26" customFormat="1" ht="12.75" x14ac:dyDescent="0.2">
      <c r="A52" s="19">
        <v>45352</v>
      </c>
      <c r="B52" s="20" t="s">
        <v>60</v>
      </c>
      <c r="C52" s="21" t="s">
        <v>61</v>
      </c>
      <c r="D52" s="22" t="s">
        <v>22</v>
      </c>
      <c r="E52" s="23">
        <v>2311</v>
      </c>
      <c r="F52" s="24">
        <v>204600</v>
      </c>
      <c r="G52" s="25">
        <v>45384</v>
      </c>
      <c r="H52" s="24">
        <f>IF(F52&gt;0,0,"")</f>
        <v>0</v>
      </c>
      <c r="I52" s="24">
        <v>204600</v>
      </c>
      <c r="J52" s="24" t="str">
        <f>IF(I52&gt;0,"ATRASADO","")</f>
        <v>ATRASADO</v>
      </c>
      <c r="K52" s="27"/>
    </row>
    <row r="53" spans="1:11" s="26" customFormat="1" ht="12.75" x14ac:dyDescent="0.2">
      <c r="A53" s="19"/>
      <c r="B53" s="20"/>
      <c r="C53" s="21"/>
      <c r="D53" s="22"/>
      <c r="E53" s="23"/>
      <c r="F53" s="24"/>
      <c r="G53" s="25"/>
      <c r="H53" s="24"/>
      <c r="I53" s="24"/>
      <c r="J53" s="24"/>
      <c r="K53" s="27"/>
    </row>
    <row r="54" spans="1:11" s="26" customFormat="1" ht="12.75" x14ac:dyDescent="0.2">
      <c r="A54" s="19">
        <v>45204</v>
      </c>
      <c r="B54" s="20" t="s">
        <v>62</v>
      </c>
      <c r="C54" s="21" t="s">
        <v>63</v>
      </c>
      <c r="D54" s="22" t="s">
        <v>22</v>
      </c>
      <c r="E54" s="23">
        <v>2311</v>
      </c>
      <c r="F54" s="24">
        <v>395020.51</v>
      </c>
      <c r="G54" s="25">
        <v>45204</v>
      </c>
      <c r="H54" s="24">
        <f>IF(F54&gt;0,0,"")</f>
        <v>0</v>
      </c>
      <c r="I54" s="24">
        <v>395020.51</v>
      </c>
      <c r="J54" s="24" t="str">
        <f>IF(I54&gt;0,"ATRASADO","")</f>
        <v>ATRASADO</v>
      </c>
      <c r="K54" s="27"/>
    </row>
    <row r="55" spans="1:11" s="26" customFormat="1" ht="12.75" x14ac:dyDescent="0.2">
      <c r="A55" s="19">
        <v>45204</v>
      </c>
      <c r="B55" s="20" t="s">
        <v>64</v>
      </c>
      <c r="C55" s="21" t="s">
        <v>63</v>
      </c>
      <c r="D55" s="22" t="s">
        <v>22</v>
      </c>
      <c r="E55" s="23">
        <v>2311</v>
      </c>
      <c r="F55" s="24">
        <v>216520.2</v>
      </c>
      <c r="G55" s="25">
        <v>45204</v>
      </c>
      <c r="H55" s="24">
        <f>IF(F55&gt;0,0,"")</f>
        <v>0</v>
      </c>
      <c r="I55" s="24">
        <v>216520.2</v>
      </c>
      <c r="J55" s="24" t="str">
        <f>IF(I55&gt;0,"ATRASADO","")</f>
        <v>ATRASADO</v>
      </c>
      <c r="K55" s="27"/>
    </row>
    <row r="56" spans="1:11" s="26" customFormat="1" ht="12.75" x14ac:dyDescent="0.2">
      <c r="A56" s="19"/>
      <c r="B56" s="20"/>
      <c r="C56" s="21"/>
      <c r="D56" s="22"/>
      <c r="E56" s="23"/>
      <c r="F56" s="24"/>
      <c r="G56" s="25"/>
      <c r="H56" s="24"/>
      <c r="I56" s="24"/>
      <c r="J56" s="24"/>
      <c r="K56" s="27"/>
    </row>
    <row r="57" spans="1:11" s="26" customFormat="1" ht="12.75" x14ac:dyDescent="0.2">
      <c r="A57" s="19">
        <v>45200</v>
      </c>
      <c r="B57" s="20" t="s">
        <v>65</v>
      </c>
      <c r="C57" s="21" t="s">
        <v>66</v>
      </c>
      <c r="D57" s="22" t="s">
        <v>67</v>
      </c>
      <c r="E57" s="23">
        <v>2332</v>
      </c>
      <c r="F57" s="24">
        <v>1260004</v>
      </c>
      <c r="G57" s="25">
        <v>45200</v>
      </c>
      <c r="H57" s="24">
        <v>0</v>
      </c>
      <c r="I57" s="24">
        <v>1260004</v>
      </c>
      <c r="J57" s="24" t="str">
        <f t="shared" ref="J57:J64" si="0">IF(I57&gt;0,"ATRASADO","")</f>
        <v>ATRASADO</v>
      </c>
      <c r="K57" s="27"/>
    </row>
    <row r="58" spans="1:11" s="26" customFormat="1" ht="12.75" x14ac:dyDescent="0.2">
      <c r="A58" s="19">
        <v>45231</v>
      </c>
      <c r="B58" s="20" t="s">
        <v>68</v>
      </c>
      <c r="C58" s="21" t="s">
        <v>66</v>
      </c>
      <c r="D58" s="22" t="s">
        <v>67</v>
      </c>
      <c r="E58" s="23">
        <v>2332</v>
      </c>
      <c r="F58" s="24">
        <v>2520008</v>
      </c>
      <c r="G58" s="25">
        <v>45231</v>
      </c>
      <c r="H58" s="24">
        <v>0</v>
      </c>
      <c r="I58" s="24">
        <v>2520008</v>
      </c>
      <c r="J58" s="24" t="str">
        <f t="shared" si="0"/>
        <v>ATRASADO</v>
      </c>
      <c r="K58" s="27"/>
    </row>
    <row r="59" spans="1:11" s="26" customFormat="1" ht="12.75" x14ac:dyDescent="0.2">
      <c r="A59" s="19" t="s">
        <v>69</v>
      </c>
      <c r="B59" s="20" t="s">
        <v>70</v>
      </c>
      <c r="C59" s="21" t="s">
        <v>66</v>
      </c>
      <c r="D59" s="22" t="s">
        <v>67</v>
      </c>
      <c r="E59" s="23">
        <v>2332</v>
      </c>
      <c r="F59" s="24">
        <v>1638005.2</v>
      </c>
      <c r="G59" s="25" t="s">
        <v>69</v>
      </c>
      <c r="H59" s="24">
        <v>0</v>
      </c>
      <c r="I59" s="24">
        <v>1638005.2</v>
      </c>
      <c r="J59" s="24" t="str">
        <f t="shared" si="0"/>
        <v>ATRASADO</v>
      </c>
      <c r="K59" s="27"/>
    </row>
    <row r="60" spans="1:11" s="26" customFormat="1" ht="12.75" x14ac:dyDescent="0.2">
      <c r="A60" s="19">
        <v>45293</v>
      </c>
      <c r="B60" s="20" t="s">
        <v>71</v>
      </c>
      <c r="C60" s="21" t="s">
        <v>66</v>
      </c>
      <c r="D60" s="22" t="s">
        <v>67</v>
      </c>
      <c r="E60" s="23">
        <v>2332</v>
      </c>
      <c r="F60" s="24">
        <v>1260004</v>
      </c>
      <c r="G60" s="25">
        <v>45293</v>
      </c>
      <c r="H60" s="24">
        <v>0</v>
      </c>
      <c r="I60" s="24">
        <v>1260004</v>
      </c>
      <c r="J60" s="24" t="str">
        <f t="shared" si="0"/>
        <v>ATRASADO</v>
      </c>
      <c r="K60" s="27"/>
    </row>
    <row r="61" spans="1:11" s="26" customFormat="1" ht="12.75" x14ac:dyDescent="0.2">
      <c r="A61" s="19">
        <v>45293</v>
      </c>
      <c r="B61" s="20" t="s">
        <v>72</v>
      </c>
      <c r="C61" s="21" t="s">
        <v>66</v>
      </c>
      <c r="D61" s="22" t="s">
        <v>67</v>
      </c>
      <c r="E61" s="23">
        <v>2332</v>
      </c>
      <c r="F61" s="24">
        <v>1512004.8</v>
      </c>
      <c r="G61" s="25">
        <v>45293</v>
      </c>
      <c r="H61" s="24">
        <v>0</v>
      </c>
      <c r="I61" s="24">
        <v>1512004.8</v>
      </c>
      <c r="J61" s="24" t="str">
        <f t="shared" si="0"/>
        <v>ATRASADO</v>
      </c>
      <c r="K61" s="27"/>
    </row>
    <row r="62" spans="1:11" s="26" customFormat="1" ht="12.75" x14ac:dyDescent="0.2">
      <c r="A62" s="19">
        <v>45296</v>
      </c>
      <c r="B62" s="20" t="s">
        <v>73</v>
      </c>
      <c r="C62" s="21" t="s">
        <v>66</v>
      </c>
      <c r="D62" s="22" t="s">
        <v>67</v>
      </c>
      <c r="E62" s="23">
        <v>2332</v>
      </c>
      <c r="F62" s="24">
        <v>1159203.68</v>
      </c>
      <c r="G62" s="25">
        <v>45296</v>
      </c>
      <c r="H62" s="24">
        <v>0</v>
      </c>
      <c r="I62" s="24">
        <v>1159203.68</v>
      </c>
      <c r="J62" s="24" t="str">
        <f t="shared" si="0"/>
        <v>ATRASADO</v>
      </c>
      <c r="K62" s="27"/>
    </row>
    <row r="63" spans="1:11" s="26" customFormat="1" ht="12.75" x14ac:dyDescent="0.2">
      <c r="A63" s="19">
        <v>45302</v>
      </c>
      <c r="B63" s="20" t="s">
        <v>74</v>
      </c>
      <c r="C63" s="21" t="s">
        <v>66</v>
      </c>
      <c r="D63" s="22" t="s">
        <v>67</v>
      </c>
      <c r="E63" s="23">
        <v>2332</v>
      </c>
      <c r="F63" s="24">
        <v>982803.12</v>
      </c>
      <c r="G63" s="25">
        <v>45302</v>
      </c>
      <c r="H63" s="24">
        <v>0</v>
      </c>
      <c r="I63" s="24">
        <v>982803.12</v>
      </c>
      <c r="J63" s="24" t="str">
        <f t="shared" si="0"/>
        <v>ATRASADO</v>
      </c>
      <c r="K63" s="27"/>
    </row>
    <row r="64" spans="1:11" s="26" customFormat="1" ht="12.75" x14ac:dyDescent="0.2">
      <c r="A64" s="19">
        <v>45417</v>
      </c>
      <c r="B64" s="20" t="s">
        <v>75</v>
      </c>
      <c r="C64" s="21" t="s">
        <v>66</v>
      </c>
      <c r="D64" s="22" t="s">
        <v>67</v>
      </c>
      <c r="E64" s="23">
        <v>2332</v>
      </c>
      <c r="F64" s="24">
        <v>453601.44</v>
      </c>
      <c r="G64" s="25">
        <v>45417</v>
      </c>
      <c r="H64" s="24">
        <v>0</v>
      </c>
      <c r="I64" s="24">
        <v>453601.44</v>
      </c>
      <c r="J64" s="24" t="str">
        <f t="shared" si="0"/>
        <v>ATRASADO</v>
      </c>
      <c r="K64" s="27"/>
    </row>
    <row r="65" spans="1:11" s="26" customFormat="1" ht="12.75" x14ac:dyDescent="0.2">
      <c r="A65" s="19"/>
      <c r="B65" s="20"/>
      <c r="C65" s="21"/>
      <c r="D65" s="22"/>
      <c r="E65" s="23"/>
      <c r="F65" s="24"/>
      <c r="G65" s="25"/>
      <c r="H65" s="24"/>
      <c r="I65" s="24"/>
      <c r="J65" s="24"/>
      <c r="K65" s="27"/>
    </row>
    <row r="66" spans="1:11" s="26" customFormat="1" ht="12.75" x14ac:dyDescent="0.2">
      <c r="A66" s="19">
        <v>45323</v>
      </c>
      <c r="B66" s="20" t="s">
        <v>76</v>
      </c>
      <c r="C66" s="21" t="s">
        <v>77</v>
      </c>
      <c r="D66" s="22" t="s">
        <v>25</v>
      </c>
      <c r="E66" s="23">
        <v>2286</v>
      </c>
      <c r="F66" s="24">
        <v>52008.5</v>
      </c>
      <c r="G66" s="25">
        <v>44986</v>
      </c>
      <c r="H66" s="24">
        <f>IF(F66&gt;0,0,"")</f>
        <v>0</v>
      </c>
      <c r="I66" s="24">
        <v>52008.5</v>
      </c>
      <c r="J66" s="24" t="str">
        <f>IF(I66&gt;0,"ATRASADO","")</f>
        <v>ATRASADO</v>
      </c>
      <c r="K66" s="27"/>
    </row>
    <row r="67" spans="1:11" s="26" customFormat="1" ht="12.75" x14ac:dyDescent="0.2">
      <c r="A67" s="19">
        <v>45323</v>
      </c>
      <c r="B67" s="20" t="s">
        <v>78</v>
      </c>
      <c r="C67" s="21" t="s">
        <v>77</v>
      </c>
      <c r="D67" s="22" t="s">
        <v>25</v>
      </c>
      <c r="E67" s="23">
        <v>2286</v>
      </c>
      <c r="F67" s="24">
        <v>39736.5</v>
      </c>
      <c r="G67" s="25">
        <v>44986</v>
      </c>
      <c r="H67" s="24">
        <f>IF(F67&gt;0,0,"")</f>
        <v>0</v>
      </c>
      <c r="I67" s="24">
        <v>39736.5</v>
      </c>
      <c r="J67" s="24" t="str">
        <f>IF(I67&gt;0,"ATRASADO","")</f>
        <v>ATRASADO</v>
      </c>
      <c r="K67" s="27"/>
    </row>
    <row r="68" spans="1:11" s="26" customFormat="1" ht="12.75" x14ac:dyDescent="0.2">
      <c r="A68" s="19"/>
      <c r="B68" s="20"/>
      <c r="C68" s="21"/>
      <c r="D68" s="22"/>
      <c r="E68" s="23"/>
      <c r="F68" s="24"/>
      <c r="G68" s="25"/>
      <c r="H68" s="24"/>
      <c r="I68" s="24"/>
      <c r="J68" s="24"/>
      <c r="K68" s="27"/>
    </row>
    <row r="69" spans="1:11" s="26" customFormat="1" ht="12.75" x14ac:dyDescent="0.2">
      <c r="A69" s="19" t="s">
        <v>79</v>
      </c>
      <c r="B69" s="20" t="s">
        <v>80</v>
      </c>
      <c r="C69" s="21" t="s">
        <v>81</v>
      </c>
      <c r="D69" s="22" t="s">
        <v>22</v>
      </c>
      <c r="E69" s="23">
        <v>2311</v>
      </c>
      <c r="F69" s="24">
        <v>227600</v>
      </c>
      <c r="G69" s="25" t="s">
        <v>79</v>
      </c>
      <c r="H69" s="24">
        <f>IF(F69&gt;0,0,"")</f>
        <v>0</v>
      </c>
      <c r="I69" s="24">
        <v>227600</v>
      </c>
      <c r="J69" s="24" t="str">
        <f>IF(I69&gt;0,"ATRASADO","")</f>
        <v>ATRASADO</v>
      </c>
      <c r="K69" s="27"/>
    </row>
    <row r="70" spans="1:11" s="26" customFormat="1" ht="12.75" x14ac:dyDescent="0.2">
      <c r="A70" s="19">
        <v>45170</v>
      </c>
      <c r="B70" s="20" t="s">
        <v>82</v>
      </c>
      <c r="C70" s="21" t="s">
        <v>81</v>
      </c>
      <c r="D70" s="22" t="s">
        <v>22</v>
      </c>
      <c r="E70" s="23">
        <v>2311</v>
      </c>
      <c r="F70" s="24">
        <v>163564.74</v>
      </c>
      <c r="G70" s="25">
        <v>45170</v>
      </c>
      <c r="H70" s="24">
        <f>IF(F70&gt;0,0,"")</f>
        <v>0</v>
      </c>
      <c r="I70" s="24">
        <v>163564.74</v>
      </c>
      <c r="J70" s="24" t="str">
        <f>IF(I70&gt;0,"ATRASADO","")</f>
        <v>ATRASADO</v>
      </c>
      <c r="K70" s="27"/>
    </row>
    <row r="71" spans="1:11" s="26" customFormat="1" ht="12.75" x14ac:dyDescent="0.2">
      <c r="A71" s="19">
        <v>45444</v>
      </c>
      <c r="B71" s="20" t="s">
        <v>83</v>
      </c>
      <c r="C71" s="21" t="s">
        <v>81</v>
      </c>
      <c r="D71" s="22" t="s">
        <v>84</v>
      </c>
      <c r="E71" s="23">
        <v>2263</v>
      </c>
      <c r="F71" s="24">
        <v>813918</v>
      </c>
      <c r="G71" s="25">
        <v>45444</v>
      </c>
      <c r="H71" s="24">
        <f>IF(F71&gt;0,0,"")</f>
        <v>0</v>
      </c>
      <c r="I71" s="24">
        <v>813918</v>
      </c>
      <c r="J71" s="24" t="str">
        <f>IF(I71&gt;0,"ATRASADO","")</f>
        <v>ATRASADO</v>
      </c>
      <c r="K71" s="27"/>
    </row>
    <row r="72" spans="1:11" s="26" customFormat="1" ht="12.75" x14ac:dyDescent="0.2">
      <c r="A72" s="19"/>
      <c r="B72" s="20"/>
      <c r="C72" s="21"/>
      <c r="D72" s="22"/>
      <c r="E72" s="23"/>
      <c r="F72" s="24"/>
      <c r="G72" s="25"/>
      <c r="H72" s="24"/>
      <c r="I72" s="24"/>
      <c r="J72" s="24"/>
      <c r="K72" s="27"/>
    </row>
    <row r="73" spans="1:11" s="26" customFormat="1" ht="12.75" x14ac:dyDescent="0.2">
      <c r="A73" s="19">
        <v>40633</v>
      </c>
      <c r="B73" s="20">
        <v>127193</v>
      </c>
      <c r="C73" s="21" t="s">
        <v>85</v>
      </c>
      <c r="D73" s="22" t="s">
        <v>86</v>
      </c>
      <c r="E73" s="23">
        <v>2243</v>
      </c>
      <c r="F73" s="24">
        <v>285304.7</v>
      </c>
      <c r="G73" s="25">
        <v>40633</v>
      </c>
      <c r="H73" s="24">
        <f t="shared" ref="H73:H78" si="1">IF(F73&gt;0,0,"")</f>
        <v>0</v>
      </c>
      <c r="I73" s="24">
        <v>285304.7</v>
      </c>
      <c r="J73" s="24" t="str">
        <f t="shared" ref="J73:J78" si="2">IF(I73&gt;0,"ATRASADO","")</f>
        <v>ATRASADO</v>
      </c>
      <c r="K73" s="27"/>
    </row>
    <row r="74" spans="1:11" s="26" customFormat="1" ht="12.75" x14ac:dyDescent="0.2">
      <c r="A74" s="19">
        <v>40651</v>
      </c>
      <c r="B74" s="20" t="s">
        <v>87</v>
      </c>
      <c r="C74" s="21" t="s">
        <v>85</v>
      </c>
      <c r="D74" s="22" t="s">
        <v>86</v>
      </c>
      <c r="E74" s="23">
        <v>2243</v>
      </c>
      <c r="F74" s="24">
        <v>13273.82</v>
      </c>
      <c r="G74" s="25">
        <v>40651</v>
      </c>
      <c r="H74" s="24">
        <f t="shared" si="1"/>
        <v>0</v>
      </c>
      <c r="I74" s="24">
        <v>13273.82</v>
      </c>
      <c r="J74" s="24" t="str">
        <f t="shared" si="2"/>
        <v>ATRASADO</v>
      </c>
      <c r="K74" s="27"/>
    </row>
    <row r="75" spans="1:11" s="26" customFormat="1" ht="12.75" x14ac:dyDescent="0.2">
      <c r="A75" s="19">
        <v>40651</v>
      </c>
      <c r="B75" s="20">
        <v>127304</v>
      </c>
      <c r="C75" s="21" t="s">
        <v>85</v>
      </c>
      <c r="D75" s="22" t="s">
        <v>86</v>
      </c>
      <c r="E75" s="23">
        <v>2243</v>
      </c>
      <c r="F75" s="24">
        <v>276101.34000000003</v>
      </c>
      <c r="G75" s="25">
        <v>40651</v>
      </c>
      <c r="H75" s="24">
        <f t="shared" si="1"/>
        <v>0</v>
      </c>
      <c r="I75" s="24">
        <v>276101.34000000003</v>
      </c>
      <c r="J75" s="24" t="str">
        <f t="shared" si="2"/>
        <v>ATRASADO</v>
      </c>
      <c r="K75" s="27"/>
    </row>
    <row r="76" spans="1:11" s="26" customFormat="1" ht="12.75" x14ac:dyDescent="0.2">
      <c r="A76" s="19">
        <v>40663</v>
      </c>
      <c r="B76" s="20">
        <v>127058</v>
      </c>
      <c r="C76" s="21" t="s">
        <v>85</v>
      </c>
      <c r="D76" s="22" t="s">
        <v>86</v>
      </c>
      <c r="E76" s="23">
        <v>2243</v>
      </c>
      <c r="F76" s="24">
        <v>276101.33</v>
      </c>
      <c r="G76" s="25">
        <v>40663</v>
      </c>
      <c r="H76" s="24">
        <f t="shared" si="1"/>
        <v>0</v>
      </c>
      <c r="I76" s="24">
        <v>276101.33</v>
      </c>
      <c r="J76" s="24" t="str">
        <f t="shared" si="2"/>
        <v>ATRASADO</v>
      </c>
      <c r="K76" s="27"/>
    </row>
    <row r="77" spans="1:11" s="26" customFormat="1" ht="12.75" x14ac:dyDescent="0.2">
      <c r="A77" s="19">
        <v>40683</v>
      </c>
      <c r="B77" s="20" t="s">
        <v>88</v>
      </c>
      <c r="C77" s="21" t="s">
        <v>85</v>
      </c>
      <c r="D77" s="22" t="s">
        <v>86</v>
      </c>
      <c r="E77" s="23">
        <v>2243</v>
      </c>
      <c r="F77" s="24">
        <f>6624.54+399.99</f>
        <v>7024.53</v>
      </c>
      <c r="G77" s="25">
        <v>40683</v>
      </c>
      <c r="H77" s="24">
        <f t="shared" si="1"/>
        <v>0</v>
      </c>
      <c r="I77" s="24">
        <v>7024.53</v>
      </c>
      <c r="J77" s="24" t="str">
        <f t="shared" si="2"/>
        <v>ATRASADO</v>
      </c>
      <c r="K77" s="27"/>
    </row>
    <row r="78" spans="1:11" s="26" customFormat="1" ht="12.75" x14ac:dyDescent="0.2">
      <c r="A78" s="19">
        <v>40724</v>
      </c>
      <c r="B78" s="20" t="s">
        <v>89</v>
      </c>
      <c r="C78" s="21" t="s">
        <v>85</v>
      </c>
      <c r="D78" s="22" t="s">
        <v>86</v>
      </c>
      <c r="E78" s="23">
        <v>2243</v>
      </c>
      <c r="F78" s="24">
        <v>1160</v>
      </c>
      <c r="G78" s="25">
        <v>40724</v>
      </c>
      <c r="H78" s="24">
        <f t="shared" si="1"/>
        <v>0</v>
      </c>
      <c r="I78" s="24">
        <v>1160</v>
      </c>
      <c r="J78" s="24" t="str">
        <f t="shared" si="2"/>
        <v>ATRASADO</v>
      </c>
      <c r="K78" s="27"/>
    </row>
    <row r="79" spans="1:11" s="26" customFormat="1" ht="12.75" x14ac:dyDescent="0.2">
      <c r="A79" s="19"/>
      <c r="B79" s="20"/>
      <c r="C79" s="21"/>
      <c r="D79" s="22"/>
      <c r="E79" s="23"/>
      <c r="F79" s="24"/>
      <c r="G79" s="25"/>
      <c r="H79" s="24"/>
      <c r="I79" s="24"/>
      <c r="J79" s="24"/>
      <c r="K79" s="27"/>
    </row>
    <row r="80" spans="1:11" s="26" customFormat="1" ht="12.75" x14ac:dyDescent="0.2">
      <c r="A80" s="19">
        <v>42545</v>
      </c>
      <c r="B80" s="20" t="s">
        <v>90</v>
      </c>
      <c r="C80" s="21" t="s">
        <v>91</v>
      </c>
      <c r="D80" s="22" t="s">
        <v>92</v>
      </c>
      <c r="E80" s="23">
        <v>2332</v>
      </c>
      <c r="F80" s="24">
        <v>169235.39</v>
      </c>
      <c r="G80" s="25">
        <v>42545</v>
      </c>
      <c r="H80" s="24">
        <f>IF(F80&gt;0,0,"")</f>
        <v>0</v>
      </c>
      <c r="I80" s="24">
        <v>169235.39</v>
      </c>
      <c r="J80" s="24" t="str">
        <f>IF(I80&gt;0,"ATRASADO","")</f>
        <v>ATRASADO</v>
      </c>
      <c r="K80" s="27"/>
    </row>
    <row r="81" spans="1:11" s="26" customFormat="1" ht="12.75" x14ac:dyDescent="0.2">
      <c r="A81" s="19">
        <v>42545</v>
      </c>
      <c r="B81" s="20" t="s">
        <v>93</v>
      </c>
      <c r="C81" s="21" t="s">
        <v>91</v>
      </c>
      <c r="D81" s="22" t="s">
        <v>92</v>
      </c>
      <c r="E81" s="23">
        <v>2332</v>
      </c>
      <c r="F81" s="24">
        <v>119551.7</v>
      </c>
      <c r="G81" s="25">
        <v>42545</v>
      </c>
      <c r="H81" s="24">
        <f>IF(F81&gt;0,0,"")</f>
        <v>0</v>
      </c>
      <c r="I81" s="24">
        <v>119551.7</v>
      </c>
      <c r="J81" s="24" t="str">
        <f>IF(I81&gt;0,"ATRASADO","")</f>
        <v>ATRASADO</v>
      </c>
      <c r="K81" s="27"/>
    </row>
    <row r="82" spans="1:11" s="26" customFormat="1" ht="12.75" x14ac:dyDescent="0.2">
      <c r="A82" s="19"/>
      <c r="B82" s="20"/>
      <c r="C82" s="21"/>
      <c r="D82" s="22"/>
      <c r="E82" s="23"/>
      <c r="F82" s="24"/>
      <c r="G82" s="25"/>
      <c r="H82" s="24"/>
      <c r="I82" s="24"/>
      <c r="J82" s="24"/>
      <c r="K82" s="27"/>
    </row>
    <row r="83" spans="1:11" s="26" customFormat="1" ht="12.75" x14ac:dyDescent="0.2">
      <c r="A83" s="19">
        <v>43470</v>
      </c>
      <c r="B83" s="20" t="s">
        <v>94</v>
      </c>
      <c r="C83" s="21" t="s">
        <v>95</v>
      </c>
      <c r="D83" s="22" t="s">
        <v>96</v>
      </c>
      <c r="E83" s="23">
        <v>2213</v>
      </c>
      <c r="F83" s="24">
        <v>16972.2</v>
      </c>
      <c r="G83" s="25">
        <v>43470</v>
      </c>
      <c r="H83" s="24">
        <f>IF(F83&gt;0,0,"")</f>
        <v>0</v>
      </c>
      <c r="I83" s="24">
        <v>16972.2</v>
      </c>
      <c r="J83" s="24" t="str">
        <f>IF(I83&gt;0,"ATRASADO","")</f>
        <v>ATRASADO</v>
      </c>
      <c r="K83" s="27"/>
    </row>
    <row r="84" spans="1:11" s="26" customFormat="1" ht="12.75" x14ac:dyDescent="0.2">
      <c r="A84" s="19">
        <v>43501</v>
      </c>
      <c r="B84" s="20" t="s">
        <v>97</v>
      </c>
      <c r="C84" s="21" t="s">
        <v>95</v>
      </c>
      <c r="D84" s="22" t="s">
        <v>96</v>
      </c>
      <c r="E84" s="23">
        <v>2213</v>
      </c>
      <c r="F84" s="24">
        <v>5945.08</v>
      </c>
      <c r="G84" s="25">
        <v>43501</v>
      </c>
      <c r="H84" s="24">
        <f>IF(F84&gt;0,0,"")</f>
        <v>0</v>
      </c>
      <c r="I84" s="24">
        <v>5945.08</v>
      </c>
      <c r="J84" s="24" t="str">
        <f>IF(I84&gt;0,"ATRASADO","")</f>
        <v>ATRASADO</v>
      </c>
      <c r="K84" s="27"/>
    </row>
    <row r="85" spans="1:11" s="26" customFormat="1" ht="12.75" x14ac:dyDescent="0.2">
      <c r="A85" s="19">
        <v>43529</v>
      </c>
      <c r="B85" s="20" t="s">
        <v>98</v>
      </c>
      <c r="C85" s="21" t="s">
        <v>95</v>
      </c>
      <c r="D85" s="22" t="s">
        <v>96</v>
      </c>
      <c r="E85" s="23">
        <v>2213</v>
      </c>
      <c r="F85" s="24">
        <v>6224.29</v>
      </c>
      <c r="G85" s="25">
        <v>43529</v>
      </c>
      <c r="H85" s="24">
        <f>IF(F85&gt;0,0,"")</f>
        <v>0</v>
      </c>
      <c r="I85" s="24">
        <v>6224.29</v>
      </c>
      <c r="J85" s="24" t="str">
        <f>IF(I85&gt;0,"ATRASADO","")</f>
        <v>ATRASADO</v>
      </c>
      <c r="K85" s="27"/>
    </row>
    <row r="86" spans="1:11" s="26" customFormat="1" ht="12.75" x14ac:dyDescent="0.2">
      <c r="A86" s="19">
        <v>43560</v>
      </c>
      <c r="B86" s="20" t="s">
        <v>99</v>
      </c>
      <c r="C86" s="21" t="s">
        <v>95</v>
      </c>
      <c r="D86" s="22" t="s">
        <v>96</v>
      </c>
      <c r="E86" s="23">
        <v>2213</v>
      </c>
      <c r="F86" s="24">
        <v>6001.8</v>
      </c>
      <c r="G86" s="25">
        <v>43560</v>
      </c>
      <c r="H86" s="24">
        <f>IF(F86&gt;0,0,"")</f>
        <v>0</v>
      </c>
      <c r="I86" s="24">
        <v>6001.8</v>
      </c>
      <c r="J86" s="24" t="str">
        <f>IF(I86&gt;0,"ATRASADO","")</f>
        <v>ATRASADO</v>
      </c>
      <c r="K86" s="27"/>
    </row>
    <row r="87" spans="1:11" s="26" customFormat="1" ht="12.75" x14ac:dyDescent="0.2">
      <c r="A87" s="19"/>
      <c r="B87" s="20"/>
      <c r="C87" s="21"/>
      <c r="D87" s="22"/>
      <c r="E87" s="23"/>
      <c r="F87" s="24"/>
      <c r="G87" s="25"/>
      <c r="H87" s="24"/>
      <c r="I87" s="24"/>
      <c r="J87" s="24"/>
      <c r="K87" s="27"/>
    </row>
    <row r="88" spans="1:11" s="26" customFormat="1" ht="12.75" x14ac:dyDescent="0.2">
      <c r="A88" s="19">
        <v>40440</v>
      </c>
      <c r="B88" s="20">
        <v>1500892235</v>
      </c>
      <c r="C88" s="21" t="s">
        <v>100</v>
      </c>
      <c r="D88" s="22" t="s">
        <v>101</v>
      </c>
      <c r="E88" s="23">
        <v>2221</v>
      </c>
      <c r="F88" s="24">
        <v>87000</v>
      </c>
      <c r="G88" s="25">
        <v>40440</v>
      </c>
      <c r="H88" s="24">
        <f>IF(F88&gt;0,0,"")</f>
        <v>0</v>
      </c>
      <c r="I88" s="24">
        <v>87000</v>
      </c>
      <c r="J88" s="24" t="str">
        <f>IF(I88&gt;0,"ATRASADO","")</f>
        <v>ATRASADO</v>
      </c>
      <c r="K88" s="27"/>
    </row>
    <row r="89" spans="1:11" s="26" customFormat="1" ht="12.75" x14ac:dyDescent="0.2">
      <c r="A89" s="19"/>
      <c r="B89" s="20"/>
      <c r="C89" s="21"/>
      <c r="D89" s="22"/>
      <c r="E89" s="23"/>
      <c r="F89" s="24"/>
      <c r="G89" s="25"/>
      <c r="H89" s="24"/>
      <c r="I89" s="24"/>
      <c r="J89" s="24"/>
      <c r="K89" s="27"/>
    </row>
    <row r="90" spans="1:11" s="26" customFormat="1" ht="12.75" x14ac:dyDescent="0.2">
      <c r="A90" s="19">
        <v>40544</v>
      </c>
      <c r="B90" s="20" t="s">
        <v>102</v>
      </c>
      <c r="C90" s="21" t="s">
        <v>103</v>
      </c>
      <c r="D90" s="22" t="s">
        <v>104</v>
      </c>
      <c r="E90" s="23">
        <v>2251</v>
      </c>
      <c r="F90" s="24">
        <v>41863.230000000003</v>
      </c>
      <c r="G90" s="25">
        <v>40544</v>
      </c>
      <c r="H90" s="24">
        <f>IF(F90&gt;0,0,"")</f>
        <v>0</v>
      </c>
      <c r="I90" s="24">
        <v>41863.230000000003</v>
      </c>
      <c r="J90" s="24" t="str">
        <f>IF(I90&gt;0,"ATRASADO","")</f>
        <v>ATRASADO</v>
      </c>
      <c r="K90" s="27"/>
    </row>
    <row r="91" spans="1:11" s="26" customFormat="1" ht="12.75" x14ac:dyDescent="0.2">
      <c r="A91" s="19"/>
      <c r="B91" s="20"/>
      <c r="C91" s="21"/>
      <c r="D91" s="22"/>
      <c r="E91" s="23"/>
      <c r="F91" s="24"/>
      <c r="G91" s="25"/>
      <c r="H91" s="24"/>
      <c r="I91" s="24"/>
      <c r="J91" s="24"/>
      <c r="K91" s="27"/>
    </row>
    <row r="92" spans="1:11" s="26" customFormat="1" ht="12.75" x14ac:dyDescent="0.2">
      <c r="A92" s="19">
        <v>45992</v>
      </c>
      <c r="B92" s="20" t="s">
        <v>105</v>
      </c>
      <c r="C92" s="21" t="s">
        <v>106</v>
      </c>
      <c r="D92" s="22" t="s">
        <v>13</v>
      </c>
      <c r="E92" s="23">
        <v>2221</v>
      </c>
      <c r="F92" s="24">
        <v>196352</v>
      </c>
      <c r="G92" s="25">
        <v>45992</v>
      </c>
      <c r="H92" s="24">
        <v>0</v>
      </c>
      <c r="I92" s="24">
        <v>196352</v>
      </c>
      <c r="J92" s="24" t="s">
        <v>26</v>
      </c>
      <c r="K92" s="27"/>
    </row>
    <row r="93" spans="1:11" s="26" customFormat="1" ht="12.75" x14ac:dyDescent="0.2">
      <c r="A93" s="19"/>
      <c r="B93" s="20"/>
      <c r="C93" s="21"/>
      <c r="D93" s="22"/>
      <c r="E93" s="23"/>
      <c r="F93" s="24"/>
      <c r="G93" s="25"/>
      <c r="H93" s="24"/>
      <c r="I93" s="24"/>
      <c r="J93" s="24"/>
      <c r="K93" s="27"/>
    </row>
    <row r="94" spans="1:11" s="26" customFormat="1" ht="12.75" x14ac:dyDescent="0.2">
      <c r="A94" s="19">
        <v>39955</v>
      </c>
      <c r="B94" s="20" t="s">
        <v>107</v>
      </c>
      <c r="C94" s="21" t="s">
        <v>108</v>
      </c>
      <c r="D94" s="22" t="s">
        <v>54</v>
      </c>
      <c r="E94" s="23">
        <v>2311</v>
      </c>
      <c r="F94" s="24">
        <v>40000</v>
      </c>
      <c r="G94" s="25">
        <v>39955</v>
      </c>
      <c r="H94" s="24">
        <f>IF(F94&gt;0,0,"")</f>
        <v>0</v>
      </c>
      <c r="I94" s="24">
        <v>40000</v>
      </c>
      <c r="J94" s="24" t="str">
        <f>IF(I94&gt;0,"ATRASADO","")</f>
        <v>ATRASADO</v>
      </c>
      <c r="K94" s="27"/>
    </row>
    <row r="95" spans="1:11" s="26" customFormat="1" ht="12.75" x14ac:dyDescent="0.2">
      <c r="A95" s="19"/>
      <c r="B95" s="20"/>
      <c r="C95" s="21"/>
      <c r="D95" s="22"/>
      <c r="E95" s="23"/>
      <c r="F95" s="24"/>
      <c r="G95" s="25"/>
      <c r="H95" s="24"/>
      <c r="I95" s="24"/>
      <c r="J95" s="24"/>
      <c r="K95" s="27"/>
    </row>
    <row r="96" spans="1:11" s="26" customFormat="1" ht="12.75" x14ac:dyDescent="0.2">
      <c r="A96" s="19">
        <v>43838</v>
      </c>
      <c r="B96" s="20" t="s">
        <v>109</v>
      </c>
      <c r="C96" s="21" t="s">
        <v>110</v>
      </c>
      <c r="D96" s="22" t="s">
        <v>13</v>
      </c>
      <c r="E96" s="23">
        <v>2221</v>
      </c>
      <c r="F96" s="24">
        <v>23600</v>
      </c>
      <c r="G96" s="25">
        <v>43838</v>
      </c>
      <c r="H96" s="24">
        <f>IF(F96&gt;0,0,"")</f>
        <v>0</v>
      </c>
      <c r="I96" s="24">
        <v>23600</v>
      </c>
      <c r="J96" s="24" t="str">
        <f>IF(I96&gt;0,"ATRASADO","")</f>
        <v>ATRASADO</v>
      </c>
      <c r="K96" s="27"/>
    </row>
    <row r="97" spans="1:11" s="26" customFormat="1" ht="12.75" x14ac:dyDescent="0.2">
      <c r="A97" s="19"/>
      <c r="B97" s="20"/>
      <c r="C97" s="21"/>
      <c r="D97" s="22"/>
      <c r="E97" s="23"/>
      <c r="F97" s="24"/>
      <c r="G97" s="25"/>
      <c r="H97" s="24"/>
      <c r="I97" s="24"/>
      <c r="J97" s="24"/>
      <c r="K97" s="27"/>
    </row>
    <row r="98" spans="1:11" s="26" customFormat="1" ht="12.75" x14ac:dyDescent="0.2">
      <c r="A98" s="19">
        <v>44652</v>
      </c>
      <c r="B98" s="20" t="s">
        <v>111</v>
      </c>
      <c r="C98" s="21" t="s">
        <v>112</v>
      </c>
      <c r="D98" s="22" t="s">
        <v>13</v>
      </c>
      <c r="E98" s="23">
        <v>2221</v>
      </c>
      <c r="F98" s="24">
        <v>59000</v>
      </c>
      <c r="G98" s="25">
        <v>44652</v>
      </c>
      <c r="H98" s="24">
        <f>IF(F98&gt;0,0,"")</f>
        <v>0</v>
      </c>
      <c r="I98" s="24">
        <v>59000</v>
      </c>
      <c r="J98" s="24" t="str">
        <f>IF(I98&gt;0,"ATRASADO","")</f>
        <v>ATRASADO</v>
      </c>
      <c r="K98" s="27"/>
    </row>
    <row r="99" spans="1:11" s="26" customFormat="1" ht="12.75" x14ac:dyDescent="0.2">
      <c r="A99" s="19"/>
      <c r="B99" s="20"/>
      <c r="C99" s="21"/>
      <c r="D99" s="22"/>
      <c r="E99" s="23"/>
      <c r="F99" s="24"/>
      <c r="G99" s="25"/>
      <c r="H99" s="24"/>
      <c r="I99" s="24"/>
      <c r="J99" s="24"/>
      <c r="K99" s="27"/>
    </row>
    <row r="100" spans="1:11" s="26" customFormat="1" ht="12.75" x14ac:dyDescent="0.2">
      <c r="A100" s="19">
        <v>45413</v>
      </c>
      <c r="B100" s="20" t="s">
        <v>113</v>
      </c>
      <c r="C100" s="21" t="s">
        <v>114</v>
      </c>
      <c r="D100" s="22" t="s">
        <v>13</v>
      </c>
      <c r="E100" s="23">
        <v>2221</v>
      </c>
      <c r="F100" s="24">
        <v>29500</v>
      </c>
      <c r="G100" s="25">
        <v>45413</v>
      </c>
      <c r="H100" s="24">
        <f>IF(F100&gt;0,0,"")</f>
        <v>0</v>
      </c>
      <c r="I100" s="24">
        <v>29500</v>
      </c>
      <c r="J100" s="24" t="str">
        <f>IF(I100&gt;0,"ATRASADO","")</f>
        <v>ATRASADO</v>
      </c>
      <c r="K100" s="27"/>
    </row>
    <row r="101" spans="1:11" s="26" customFormat="1" ht="12.75" x14ac:dyDescent="0.2">
      <c r="A101" s="19"/>
      <c r="B101" s="20"/>
      <c r="C101" s="21"/>
      <c r="D101" s="22"/>
      <c r="E101" s="23"/>
      <c r="F101" s="24"/>
      <c r="G101" s="25"/>
      <c r="H101" s="24"/>
      <c r="I101" s="24"/>
      <c r="J101" s="24"/>
      <c r="K101" s="27"/>
    </row>
    <row r="102" spans="1:11" s="26" customFormat="1" ht="12.75" x14ac:dyDescent="0.2">
      <c r="A102" s="19">
        <v>40196</v>
      </c>
      <c r="B102" s="20" t="s">
        <v>115</v>
      </c>
      <c r="C102" s="21" t="s">
        <v>116</v>
      </c>
      <c r="D102" s="22" t="s">
        <v>101</v>
      </c>
      <c r="E102" s="23">
        <v>2221</v>
      </c>
      <c r="F102" s="24">
        <v>20000</v>
      </c>
      <c r="G102" s="25">
        <v>40196</v>
      </c>
      <c r="H102" s="24">
        <f>IF(F102&gt;0,0,"")</f>
        <v>0</v>
      </c>
      <c r="I102" s="24">
        <v>20000</v>
      </c>
      <c r="J102" s="24" t="str">
        <f>IF(I102&gt;0,"ATRASADO","")</f>
        <v>ATRASADO</v>
      </c>
      <c r="K102" s="27"/>
    </row>
    <row r="103" spans="1:11" s="26" customFormat="1" ht="12.75" x14ac:dyDescent="0.2">
      <c r="A103" s="19"/>
      <c r="B103" s="20"/>
      <c r="C103" s="21"/>
      <c r="D103" s="22"/>
      <c r="E103" s="23"/>
      <c r="F103" s="24"/>
      <c r="G103" s="25"/>
      <c r="H103" s="24"/>
      <c r="I103" s="24"/>
      <c r="J103" s="24"/>
      <c r="K103" s="27"/>
    </row>
    <row r="104" spans="1:11" s="26" customFormat="1" ht="12.75" x14ac:dyDescent="0.2">
      <c r="A104" s="19">
        <v>41470</v>
      </c>
      <c r="B104" s="20" t="s">
        <v>117</v>
      </c>
      <c r="C104" s="21" t="s">
        <v>118</v>
      </c>
      <c r="D104" s="22" t="s">
        <v>119</v>
      </c>
      <c r="E104" s="23">
        <v>2311</v>
      </c>
      <c r="F104" s="24">
        <v>213626</v>
      </c>
      <c r="G104" s="25">
        <v>41470</v>
      </c>
      <c r="H104" s="24">
        <f>IF(F104&gt;0,0,"")</f>
        <v>0</v>
      </c>
      <c r="I104" s="24">
        <v>213626</v>
      </c>
      <c r="J104" s="24" t="str">
        <f>IF(I104&gt;0,"ATRASADO","")</f>
        <v>ATRASADO</v>
      </c>
      <c r="K104" s="27"/>
    </row>
    <row r="105" spans="1:11" s="26" customFormat="1" ht="12.75" x14ac:dyDescent="0.2">
      <c r="A105" s="19"/>
      <c r="B105" s="20"/>
      <c r="C105" s="21"/>
      <c r="D105" s="22"/>
      <c r="E105" s="23"/>
      <c r="F105" s="24"/>
      <c r="G105" s="25"/>
      <c r="H105" s="24"/>
      <c r="I105" s="24"/>
      <c r="J105" s="24"/>
      <c r="K105" s="27"/>
    </row>
    <row r="106" spans="1:11" s="26" customFormat="1" ht="12.75" x14ac:dyDescent="0.2">
      <c r="A106" s="19">
        <v>45293</v>
      </c>
      <c r="B106" s="20" t="s">
        <v>120</v>
      </c>
      <c r="C106" s="21" t="s">
        <v>121</v>
      </c>
      <c r="D106" s="22" t="s">
        <v>122</v>
      </c>
      <c r="E106" s="23">
        <v>2611</v>
      </c>
      <c r="F106" s="24">
        <v>1177640</v>
      </c>
      <c r="G106" s="25">
        <v>45293</v>
      </c>
      <c r="H106" s="24">
        <f>IF(F106&gt;0,0,"")</f>
        <v>0</v>
      </c>
      <c r="I106" s="24">
        <v>1177640</v>
      </c>
      <c r="J106" s="24" t="str">
        <f>IF(I106&gt;0,"ATRASADO","")</f>
        <v>ATRASADO</v>
      </c>
      <c r="K106" s="27"/>
    </row>
    <row r="107" spans="1:11" s="26" customFormat="1" ht="12.75" x14ac:dyDescent="0.2">
      <c r="A107" s="19">
        <v>45483</v>
      </c>
      <c r="B107" s="20" t="s">
        <v>123</v>
      </c>
      <c r="C107" s="21" t="s">
        <v>121</v>
      </c>
      <c r="D107" s="22" t="s">
        <v>67</v>
      </c>
      <c r="E107" s="23">
        <v>2355</v>
      </c>
      <c r="F107" s="24">
        <v>233640</v>
      </c>
      <c r="G107" s="25">
        <v>45483</v>
      </c>
      <c r="H107" s="24">
        <f>IF(F107&gt;0,0,"")</f>
        <v>0</v>
      </c>
      <c r="I107" s="24">
        <v>233640</v>
      </c>
      <c r="J107" s="24" t="str">
        <f>IF(I107&gt;0,"ATRASADO","")</f>
        <v>ATRASADO</v>
      </c>
      <c r="K107" s="27"/>
    </row>
    <row r="108" spans="1:11" s="26" customFormat="1" ht="12.75" x14ac:dyDescent="0.2">
      <c r="A108" s="19"/>
      <c r="B108" s="20"/>
      <c r="C108" s="21"/>
      <c r="D108" s="22"/>
      <c r="E108" s="23"/>
      <c r="F108" s="24"/>
      <c r="G108" s="25"/>
      <c r="H108" s="24"/>
      <c r="I108" s="24"/>
      <c r="J108" s="24"/>
      <c r="K108" s="27"/>
    </row>
    <row r="109" spans="1:11" s="26" customFormat="1" ht="12.75" x14ac:dyDescent="0.2">
      <c r="A109" s="19">
        <v>45536</v>
      </c>
      <c r="B109" s="20" t="s">
        <v>124</v>
      </c>
      <c r="C109" s="21" t="s">
        <v>125</v>
      </c>
      <c r="D109" s="22" t="s">
        <v>126</v>
      </c>
      <c r="E109" s="23">
        <v>2218</v>
      </c>
      <c r="F109" s="24">
        <v>5000</v>
      </c>
      <c r="G109" s="25">
        <v>45536</v>
      </c>
      <c r="H109" s="24">
        <f t="shared" ref="H109:H114" si="3">IF(F109&gt;0,0,"")</f>
        <v>0</v>
      </c>
      <c r="I109" s="24">
        <v>5000</v>
      </c>
      <c r="J109" s="24" t="str">
        <f t="shared" ref="J109:J114" si="4">IF(I109&gt;0,"ATRASADO","")</f>
        <v>ATRASADO</v>
      </c>
      <c r="K109" s="27"/>
    </row>
    <row r="110" spans="1:11" s="26" customFormat="1" ht="12.75" x14ac:dyDescent="0.2">
      <c r="A110" s="19">
        <v>45536</v>
      </c>
      <c r="B110" s="20" t="s">
        <v>127</v>
      </c>
      <c r="C110" s="21" t="s">
        <v>125</v>
      </c>
      <c r="D110" s="22" t="s">
        <v>126</v>
      </c>
      <c r="E110" s="23">
        <v>2218</v>
      </c>
      <c r="F110" s="24">
        <v>5000</v>
      </c>
      <c r="G110" s="25">
        <v>45536</v>
      </c>
      <c r="H110" s="24">
        <f t="shared" si="3"/>
        <v>0</v>
      </c>
      <c r="I110" s="24">
        <v>5000</v>
      </c>
      <c r="J110" s="24" t="str">
        <f t="shared" si="4"/>
        <v>ATRASADO</v>
      </c>
      <c r="K110" s="27"/>
    </row>
    <row r="111" spans="1:11" s="26" customFormat="1" ht="12.75" x14ac:dyDescent="0.2">
      <c r="A111" s="19">
        <v>45546</v>
      </c>
      <c r="B111" s="20" t="s">
        <v>128</v>
      </c>
      <c r="C111" s="21" t="s">
        <v>125</v>
      </c>
      <c r="D111" s="22" t="s">
        <v>126</v>
      </c>
      <c r="E111" s="23">
        <v>2218</v>
      </c>
      <c r="F111" s="24">
        <v>5000</v>
      </c>
      <c r="G111" s="25">
        <v>45546</v>
      </c>
      <c r="H111" s="24">
        <f t="shared" si="3"/>
        <v>0</v>
      </c>
      <c r="I111" s="24">
        <v>5000</v>
      </c>
      <c r="J111" s="24" t="str">
        <f t="shared" si="4"/>
        <v>ATRASADO</v>
      </c>
      <c r="K111" s="27"/>
    </row>
    <row r="112" spans="1:11" s="26" customFormat="1" ht="12.75" x14ac:dyDescent="0.2">
      <c r="A112" s="19">
        <v>45597</v>
      </c>
      <c r="B112" s="20" t="s">
        <v>129</v>
      </c>
      <c r="C112" s="21" t="s">
        <v>125</v>
      </c>
      <c r="D112" s="22" t="s">
        <v>126</v>
      </c>
      <c r="E112" s="23">
        <v>2218</v>
      </c>
      <c r="F112" s="24">
        <v>5000</v>
      </c>
      <c r="G112" s="25">
        <v>45597</v>
      </c>
      <c r="H112" s="24">
        <f t="shared" si="3"/>
        <v>0</v>
      </c>
      <c r="I112" s="24">
        <v>5000</v>
      </c>
      <c r="J112" s="24" t="str">
        <f t="shared" si="4"/>
        <v>ATRASADO</v>
      </c>
      <c r="K112" s="27"/>
    </row>
    <row r="113" spans="1:11" s="26" customFormat="1" ht="12.75" x14ac:dyDescent="0.2">
      <c r="A113" s="19">
        <v>45627</v>
      </c>
      <c r="B113" s="20" t="s">
        <v>130</v>
      </c>
      <c r="C113" s="21" t="s">
        <v>125</v>
      </c>
      <c r="D113" s="22" t="s">
        <v>126</v>
      </c>
      <c r="E113" s="23">
        <v>2218</v>
      </c>
      <c r="F113" s="24">
        <v>5000</v>
      </c>
      <c r="G113" s="25">
        <v>45627</v>
      </c>
      <c r="H113" s="24">
        <f t="shared" si="3"/>
        <v>0</v>
      </c>
      <c r="I113" s="24">
        <v>5000</v>
      </c>
      <c r="J113" s="24" t="str">
        <f t="shared" si="4"/>
        <v>ATRASADO</v>
      </c>
      <c r="K113" s="27"/>
    </row>
    <row r="114" spans="1:11" s="26" customFormat="1" ht="12.75" x14ac:dyDescent="0.2">
      <c r="A114" s="19">
        <v>45635</v>
      </c>
      <c r="B114" s="20" t="s">
        <v>131</v>
      </c>
      <c r="C114" s="21" t="s">
        <v>125</v>
      </c>
      <c r="D114" s="22" t="s">
        <v>126</v>
      </c>
      <c r="E114" s="23">
        <v>2218</v>
      </c>
      <c r="F114" s="24">
        <v>5000</v>
      </c>
      <c r="G114" s="25">
        <v>45635</v>
      </c>
      <c r="H114" s="24">
        <f t="shared" si="3"/>
        <v>0</v>
      </c>
      <c r="I114" s="24">
        <v>5000</v>
      </c>
      <c r="J114" s="24" t="str">
        <f t="shared" si="4"/>
        <v>ATRASADO</v>
      </c>
      <c r="K114" s="27"/>
    </row>
    <row r="115" spans="1:11" s="26" customFormat="1" ht="12.75" x14ac:dyDescent="0.2">
      <c r="A115" s="19"/>
      <c r="B115" s="20"/>
      <c r="C115" s="21"/>
      <c r="D115" s="22"/>
      <c r="E115" s="23"/>
      <c r="F115" s="24"/>
      <c r="G115" s="25"/>
      <c r="H115" s="24"/>
      <c r="I115" s="24"/>
      <c r="J115" s="24"/>
      <c r="K115" s="27"/>
    </row>
    <row r="116" spans="1:11" s="26" customFormat="1" ht="12.75" x14ac:dyDescent="0.2">
      <c r="A116" s="19">
        <v>40968</v>
      </c>
      <c r="B116" s="20">
        <v>723870002</v>
      </c>
      <c r="C116" s="21" t="s">
        <v>133</v>
      </c>
      <c r="D116" s="22" t="s">
        <v>126</v>
      </c>
      <c r="E116" s="23">
        <v>2218</v>
      </c>
      <c r="F116" s="24">
        <v>30000</v>
      </c>
      <c r="G116" s="25">
        <v>40968</v>
      </c>
      <c r="H116" s="24">
        <f>IF(F116&gt;0,0,"")</f>
        <v>0</v>
      </c>
      <c r="I116" s="24">
        <v>30000</v>
      </c>
      <c r="J116" s="24" t="str">
        <f>IF(I116&gt;0,"ATRASADO","")</f>
        <v>ATRASADO</v>
      </c>
      <c r="K116" s="27"/>
    </row>
    <row r="117" spans="1:11" s="26" customFormat="1" ht="12.75" x14ac:dyDescent="0.2">
      <c r="A117" s="19">
        <v>40999</v>
      </c>
      <c r="B117" s="20">
        <v>12310523</v>
      </c>
      <c r="C117" s="21" t="s">
        <v>133</v>
      </c>
      <c r="D117" s="22" t="s">
        <v>126</v>
      </c>
      <c r="E117" s="23">
        <v>2218</v>
      </c>
      <c r="F117" s="24">
        <v>13150</v>
      </c>
      <c r="G117" s="25">
        <v>40999</v>
      </c>
      <c r="H117" s="24">
        <f>IF(F117&gt;0,0,"")</f>
        <v>0</v>
      </c>
      <c r="I117" s="24">
        <v>13150</v>
      </c>
      <c r="J117" s="24" t="str">
        <f>IF(I117&gt;0,"ATRASADO","")</f>
        <v>ATRASADO</v>
      </c>
      <c r="K117" s="27"/>
    </row>
    <row r="118" spans="1:11" s="26" customFormat="1" ht="12.75" x14ac:dyDescent="0.2">
      <c r="A118" s="19">
        <v>41060</v>
      </c>
      <c r="B118" s="20">
        <v>13319967</v>
      </c>
      <c r="C118" s="21" t="s">
        <v>133</v>
      </c>
      <c r="D118" s="22" t="s">
        <v>126</v>
      </c>
      <c r="E118" s="23">
        <v>2218</v>
      </c>
      <c r="F118" s="24">
        <v>4681</v>
      </c>
      <c r="G118" s="25">
        <v>41060</v>
      </c>
      <c r="H118" s="24">
        <f>IF(F118&gt;0,0,"")</f>
        <v>0</v>
      </c>
      <c r="I118" s="24">
        <v>4681</v>
      </c>
      <c r="J118" s="24" t="str">
        <f>IF(I118&gt;0,"ATRASADO","")</f>
        <v>ATRASADO</v>
      </c>
      <c r="K118" s="27"/>
    </row>
    <row r="119" spans="1:11" s="26" customFormat="1" ht="12.75" x14ac:dyDescent="0.2">
      <c r="A119" s="19">
        <v>41676</v>
      </c>
      <c r="B119" s="20">
        <v>12145594</v>
      </c>
      <c r="C119" s="21" t="s">
        <v>133</v>
      </c>
      <c r="D119" s="22" t="s">
        <v>126</v>
      </c>
      <c r="E119" s="23">
        <v>2218</v>
      </c>
      <c r="F119" s="24">
        <v>1200</v>
      </c>
      <c r="G119" s="25">
        <v>41676</v>
      </c>
      <c r="H119" s="24">
        <f>IF(F119&gt;0,0,"")</f>
        <v>0</v>
      </c>
      <c r="I119" s="24">
        <v>1200</v>
      </c>
      <c r="J119" s="24" t="str">
        <f>IF(I119&gt;0,"ATRASADO","")</f>
        <v>ATRASADO</v>
      </c>
      <c r="K119" s="27"/>
    </row>
    <row r="120" spans="1:11" s="26" customFormat="1" ht="12.75" x14ac:dyDescent="0.2">
      <c r="A120" s="19"/>
      <c r="B120" s="20"/>
      <c r="C120" s="21"/>
      <c r="D120" s="22"/>
      <c r="E120" s="23"/>
      <c r="F120" s="24"/>
      <c r="G120" s="25"/>
      <c r="H120" s="24"/>
      <c r="I120" s="24"/>
      <c r="J120" s="24"/>
      <c r="K120" s="27"/>
    </row>
    <row r="121" spans="1:11" s="26" customFormat="1" ht="12.75" x14ac:dyDescent="0.2">
      <c r="A121" s="19">
        <v>41579</v>
      </c>
      <c r="B121" s="20" t="s">
        <v>134</v>
      </c>
      <c r="C121" s="21" t="s">
        <v>135</v>
      </c>
      <c r="D121" s="22" t="s">
        <v>126</v>
      </c>
      <c r="E121" s="23">
        <v>2218</v>
      </c>
      <c r="F121" s="24">
        <v>3000</v>
      </c>
      <c r="G121" s="25">
        <v>41579</v>
      </c>
      <c r="H121" s="24">
        <f>IF(F121&gt;0,0,"")</f>
        <v>0</v>
      </c>
      <c r="I121" s="24">
        <v>3000</v>
      </c>
      <c r="J121" s="24" t="str">
        <f>IF(I121&gt;0,"ATRASADO","")</f>
        <v>ATRASADO</v>
      </c>
      <c r="K121" s="27"/>
    </row>
    <row r="122" spans="1:11" s="26" customFormat="1" ht="12.75" x14ac:dyDescent="0.2">
      <c r="A122" s="19">
        <v>41609</v>
      </c>
      <c r="B122" s="20" t="s">
        <v>136</v>
      </c>
      <c r="C122" s="21" t="s">
        <v>135</v>
      </c>
      <c r="D122" s="22" t="s">
        <v>126</v>
      </c>
      <c r="E122" s="23">
        <v>2218</v>
      </c>
      <c r="F122" s="24">
        <v>3000</v>
      </c>
      <c r="G122" s="25">
        <v>41609</v>
      </c>
      <c r="H122" s="24">
        <f>IF(F122&gt;0,0,"")</f>
        <v>0</v>
      </c>
      <c r="I122" s="24">
        <v>3000</v>
      </c>
      <c r="J122" s="24" t="str">
        <f>IF(I122&gt;0,"ATRASADO","")</f>
        <v>ATRASADO</v>
      </c>
      <c r="K122" s="27"/>
    </row>
    <row r="123" spans="1:11" s="26" customFormat="1" ht="12.75" x14ac:dyDescent="0.2">
      <c r="A123" s="19">
        <v>41684</v>
      </c>
      <c r="B123" s="20" t="s">
        <v>137</v>
      </c>
      <c r="C123" s="21" t="s">
        <v>135</v>
      </c>
      <c r="D123" s="22" t="s">
        <v>126</v>
      </c>
      <c r="E123" s="23">
        <v>2218</v>
      </c>
      <c r="F123" s="24">
        <v>3145</v>
      </c>
      <c r="G123" s="25">
        <v>41684</v>
      </c>
      <c r="H123" s="24">
        <f>IF(F123&gt;0,0,"")</f>
        <v>0</v>
      </c>
      <c r="I123" s="24">
        <v>3145</v>
      </c>
      <c r="J123" s="24" t="str">
        <f>IF(I123&gt;0,"ATRASADO","")</f>
        <v>ATRASADO</v>
      </c>
      <c r="K123" s="27"/>
    </row>
    <row r="124" spans="1:11" s="26" customFormat="1" ht="12.75" x14ac:dyDescent="0.2">
      <c r="A124" s="19"/>
      <c r="B124" s="20"/>
      <c r="C124" s="21"/>
      <c r="D124" s="22"/>
      <c r="E124" s="23"/>
      <c r="F124" s="24"/>
      <c r="G124" s="25"/>
      <c r="H124" s="24"/>
      <c r="I124" s="24"/>
      <c r="J124" s="24"/>
      <c r="K124" s="27"/>
    </row>
    <row r="125" spans="1:11" s="26" customFormat="1" ht="12.75" x14ac:dyDescent="0.2">
      <c r="A125" s="19">
        <v>46009</v>
      </c>
      <c r="B125" s="20" t="s">
        <v>138</v>
      </c>
      <c r="C125" s="21" t="s">
        <v>139</v>
      </c>
      <c r="D125" s="22" t="s">
        <v>59</v>
      </c>
      <c r="E125" s="23">
        <v>2311</v>
      </c>
      <c r="F125" s="24">
        <v>1532889</v>
      </c>
      <c r="G125" s="25">
        <v>46009</v>
      </c>
      <c r="H125" s="24">
        <v>0</v>
      </c>
      <c r="I125" s="24">
        <v>1532889</v>
      </c>
      <c r="J125" s="24" t="s">
        <v>26</v>
      </c>
      <c r="K125" s="27"/>
    </row>
    <row r="126" spans="1:11" s="26" customFormat="1" ht="12.75" x14ac:dyDescent="0.2">
      <c r="A126" s="19"/>
      <c r="B126" s="20"/>
      <c r="C126" s="21"/>
      <c r="D126" s="22"/>
      <c r="E126" s="23"/>
      <c r="F126" s="24"/>
      <c r="G126" s="25"/>
      <c r="H126" s="24"/>
      <c r="I126" s="24"/>
      <c r="J126" s="24"/>
      <c r="K126" s="27"/>
    </row>
    <row r="127" spans="1:11" s="26" customFormat="1" ht="12.75" x14ac:dyDescent="0.2">
      <c r="A127" s="19" t="s">
        <v>140</v>
      </c>
      <c r="B127" s="20" t="s">
        <v>141</v>
      </c>
      <c r="C127" s="21" t="s">
        <v>142</v>
      </c>
      <c r="D127" s="22" t="s">
        <v>22</v>
      </c>
      <c r="E127" s="23">
        <v>2311</v>
      </c>
      <c r="F127" s="24">
        <v>592760</v>
      </c>
      <c r="G127" s="25" t="s">
        <v>140</v>
      </c>
      <c r="H127" s="24">
        <f>IF(F127&gt;0,0,"")</f>
        <v>0</v>
      </c>
      <c r="I127" s="24">
        <v>592760</v>
      </c>
      <c r="J127" s="24" t="str">
        <f>IF(I127&gt;0,"ATRASADO","")</f>
        <v>ATRASADO</v>
      </c>
      <c r="K127" s="27"/>
    </row>
    <row r="128" spans="1:11" s="26" customFormat="1" ht="12.75" x14ac:dyDescent="0.2">
      <c r="A128" s="19"/>
      <c r="B128" s="20"/>
      <c r="C128" s="21"/>
      <c r="D128" s="22"/>
      <c r="E128" s="23"/>
      <c r="F128" s="24"/>
      <c r="G128" s="25"/>
      <c r="H128" s="24"/>
      <c r="I128" s="24"/>
      <c r="J128" s="24"/>
      <c r="K128" s="27"/>
    </row>
    <row r="129" spans="1:11" s="26" customFormat="1" ht="12.75" x14ac:dyDescent="0.2">
      <c r="A129" s="19">
        <v>45505</v>
      </c>
      <c r="B129" s="20" t="s">
        <v>143</v>
      </c>
      <c r="C129" s="21" t="s">
        <v>144</v>
      </c>
      <c r="D129" s="22" t="s">
        <v>145</v>
      </c>
      <c r="E129" s="23">
        <v>2611</v>
      </c>
      <c r="F129" s="24">
        <v>307767.59999999998</v>
      </c>
      <c r="G129" s="25">
        <v>45505</v>
      </c>
      <c r="H129" s="24">
        <f>IF(F129&gt;0,0,"")</f>
        <v>0</v>
      </c>
      <c r="I129" s="24">
        <v>307767.59999999998</v>
      </c>
      <c r="J129" s="24" t="str">
        <f>IF(I129&gt;0,"ATRASADO","")</f>
        <v>ATRASADO</v>
      </c>
      <c r="K129" s="27"/>
    </row>
    <row r="130" spans="1:11" s="26" customFormat="1" ht="12.75" x14ac:dyDescent="0.2">
      <c r="A130" s="19"/>
      <c r="B130" s="20"/>
      <c r="C130" s="21"/>
      <c r="D130" s="22"/>
      <c r="E130" s="23"/>
      <c r="F130" s="24"/>
      <c r="G130" s="25"/>
      <c r="H130" s="24"/>
      <c r="I130" s="24"/>
      <c r="J130" s="24"/>
      <c r="K130" s="27"/>
    </row>
    <row r="131" spans="1:11" s="26" customFormat="1" ht="12.75" x14ac:dyDescent="0.2">
      <c r="A131" s="19">
        <v>46020</v>
      </c>
      <c r="B131" s="20" t="s">
        <v>146</v>
      </c>
      <c r="C131" s="21" t="s">
        <v>147</v>
      </c>
      <c r="D131" s="22" t="s">
        <v>22</v>
      </c>
      <c r="E131" s="23">
        <v>2311</v>
      </c>
      <c r="F131" s="24">
        <v>20625000</v>
      </c>
      <c r="G131" s="25">
        <v>46020</v>
      </c>
      <c r="H131" s="24">
        <v>0</v>
      </c>
      <c r="I131" s="24">
        <v>20625000</v>
      </c>
      <c r="J131" s="24" t="s">
        <v>26</v>
      </c>
      <c r="K131" s="27"/>
    </row>
    <row r="132" spans="1:11" s="26" customFormat="1" ht="12.75" x14ac:dyDescent="0.2">
      <c r="A132" s="19"/>
      <c r="B132" s="20"/>
      <c r="C132" s="21"/>
      <c r="D132" s="22"/>
      <c r="E132" s="23"/>
      <c r="F132" s="24"/>
      <c r="G132" s="25"/>
      <c r="H132" s="24"/>
      <c r="I132" s="24"/>
      <c r="J132" s="24"/>
      <c r="K132" s="27"/>
    </row>
    <row r="133" spans="1:11" s="26" customFormat="1" ht="12.75" x14ac:dyDescent="0.2">
      <c r="A133" s="19">
        <v>45413</v>
      </c>
      <c r="B133" s="20" t="s">
        <v>148</v>
      </c>
      <c r="C133" s="21" t="s">
        <v>149</v>
      </c>
      <c r="D133" s="22" t="s">
        <v>150</v>
      </c>
      <c r="E133" s="23">
        <v>2396</v>
      </c>
      <c r="F133" s="24">
        <v>234117.9</v>
      </c>
      <c r="G133" s="25">
        <v>45413</v>
      </c>
      <c r="H133" s="24">
        <f>IF(F133&gt;0,0,"")</f>
        <v>0</v>
      </c>
      <c r="I133" s="24">
        <v>234117.9</v>
      </c>
      <c r="J133" s="24" t="str">
        <f>IF(I133&gt;0,"ATRASADO","")</f>
        <v>ATRASADO</v>
      </c>
      <c r="K133" s="27"/>
    </row>
    <row r="134" spans="1:11" s="26" customFormat="1" ht="12.75" x14ac:dyDescent="0.2">
      <c r="A134" s="19"/>
      <c r="B134" s="20"/>
      <c r="C134" s="21"/>
      <c r="D134" s="22"/>
      <c r="E134" s="23"/>
      <c r="F134" s="24"/>
      <c r="G134" s="25"/>
      <c r="H134" s="24"/>
      <c r="I134" s="24"/>
      <c r="J134" s="24"/>
      <c r="K134" s="27"/>
    </row>
    <row r="135" spans="1:11" s="26" customFormat="1" ht="12.75" x14ac:dyDescent="0.2">
      <c r="A135" s="19">
        <v>45118</v>
      </c>
      <c r="B135" s="20" t="s">
        <v>151</v>
      </c>
      <c r="C135" s="21" t="s">
        <v>152</v>
      </c>
      <c r="D135" s="22" t="s">
        <v>101</v>
      </c>
      <c r="E135" s="23">
        <v>2221</v>
      </c>
      <c r="F135" s="24">
        <v>29500</v>
      </c>
      <c r="G135" s="25">
        <v>45118</v>
      </c>
      <c r="H135" s="24">
        <f>IF(F135&gt;0,0,"")</f>
        <v>0</v>
      </c>
      <c r="I135" s="24">
        <v>29500</v>
      </c>
      <c r="J135" s="24" t="str">
        <f>IF(I135&gt;0,"ATRASADO","")</f>
        <v>ATRASADO</v>
      </c>
      <c r="K135" s="27"/>
    </row>
    <row r="136" spans="1:11" s="26" customFormat="1" ht="12.75" x14ac:dyDescent="0.2">
      <c r="A136" s="19"/>
      <c r="B136" s="20"/>
      <c r="C136" s="21"/>
      <c r="D136" s="22"/>
      <c r="E136" s="23"/>
      <c r="F136" s="24"/>
      <c r="G136" s="25"/>
      <c r="H136" s="24"/>
      <c r="I136" s="24"/>
      <c r="J136" s="24"/>
      <c r="K136" s="27"/>
    </row>
    <row r="137" spans="1:11" s="26" customFormat="1" ht="12.75" x14ac:dyDescent="0.2">
      <c r="A137" s="19">
        <v>45506</v>
      </c>
      <c r="B137" s="20" t="s">
        <v>143</v>
      </c>
      <c r="C137" s="21" t="s">
        <v>153</v>
      </c>
      <c r="D137" s="22" t="s">
        <v>154</v>
      </c>
      <c r="E137" s="23">
        <v>2242</v>
      </c>
      <c r="F137" s="24">
        <v>2771633.97</v>
      </c>
      <c r="G137" s="25">
        <v>45506</v>
      </c>
      <c r="H137" s="24">
        <v>0</v>
      </c>
      <c r="I137" s="24">
        <v>2771633.97</v>
      </c>
      <c r="J137" s="24" t="str">
        <f t="shared" ref="J137:J144" si="5">IF(I137&gt;0,"ATRASADO","")</f>
        <v>ATRASADO</v>
      </c>
      <c r="K137" s="27"/>
    </row>
    <row r="138" spans="1:11" s="26" customFormat="1" ht="12.75" x14ac:dyDescent="0.2">
      <c r="A138" s="19">
        <v>45538</v>
      </c>
      <c r="B138" s="20" t="s">
        <v>155</v>
      </c>
      <c r="C138" s="21" t="s">
        <v>153</v>
      </c>
      <c r="D138" s="22" t="s">
        <v>154</v>
      </c>
      <c r="E138" s="23">
        <v>2242</v>
      </c>
      <c r="F138" s="24">
        <v>2771633.97</v>
      </c>
      <c r="G138" s="25">
        <v>45538</v>
      </c>
      <c r="H138" s="24">
        <v>0</v>
      </c>
      <c r="I138" s="24">
        <v>2771633.97</v>
      </c>
      <c r="J138" s="24" t="str">
        <f t="shared" si="5"/>
        <v>ATRASADO</v>
      </c>
      <c r="K138" s="27"/>
    </row>
    <row r="139" spans="1:11" s="26" customFormat="1" ht="12.75" x14ac:dyDescent="0.2">
      <c r="A139" s="19" t="s">
        <v>156</v>
      </c>
      <c r="B139" s="20" t="s">
        <v>157</v>
      </c>
      <c r="C139" s="21" t="s">
        <v>153</v>
      </c>
      <c r="D139" s="22" t="s">
        <v>154</v>
      </c>
      <c r="E139" s="23">
        <v>2242</v>
      </c>
      <c r="F139" s="24">
        <v>1293429.19</v>
      </c>
      <c r="G139" s="25" t="s">
        <v>156</v>
      </c>
      <c r="H139" s="24">
        <v>0</v>
      </c>
      <c r="I139" s="24">
        <v>1293429.19</v>
      </c>
      <c r="J139" s="24" t="str">
        <f t="shared" si="5"/>
        <v>ATRASADO</v>
      </c>
      <c r="K139" s="27"/>
    </row>
    <row r="140" spans="1:11" s="26" customFormat="1" ht="12.75" x14ac:dyDescent="0.2">
      <c r="A140" s="19" t="s">
        <v>158</v>
      </c>
      <c r="B140" s="20" t="s">
        <v>120</v>
      </c>
      <c r="C140" s="21" t="s">
        <v>153</v>
      </c>
      <c r="D140" s="22" t="s">
        <v>154</v>
      </c>
      <c r="E140" s="23">
        <v>2242</v>
      </c>
      <c r="F140" s="24">
        <v>1478204.78</v>
      </c>
      <c r="G140" s="25" t="s">
        <v>158</v>
      </c>
      <c r="H140" s="24">
        <v>0</v>
      </c>
      <c r="I140" s="24">
        <v>1478204.78</v>
      </c>
      <c r="J140" s="24" t="str">
        <f t="shared" si="5"/>
        <v>ATRASADO</v>
      </c>
      <c r="K140" s="27"/>
    </row>
    <row r="141" spans="1:11" s="26" customFormat="1" ht="12.75" x14ac:dyDescent="0.2">
      <c r="A141" s="19">
        <v>45627</v>
      </c>
      <c r="B141" s="20" t="s">
        <v>159</v>
      </c>
      <c r="C141" s="21" t="s">
        <v>153</v>
      </c>
      <c r="D141" s="22" t="s">
        <v>154</v>
      </c>
      <c r="E141" s="23">
        <v>2242</v>
      </c>
      <c r="F141" s="24">
        <v>2771633.97</v>
      </c>
      <c r="G141" s="25">
        <v>45627</v>
      </c>
      <c r="H141" s="24">
        <v>0</v>
      </c>
      <c r="I141" s="24">
        <v>2771633.97</v>
      </c>
      <c r="J141" s="24" t="str">
        <f t="shared" si="5"/>
        <v>ATRASADO</v>
      </c>
      <c r="K141" s="27"/>
    </row>
    <row r="142" spans="1:11" s="26" customFormat="1" ht="12.75" x14ac:dyDescent="0.2">
      <c r="A142" s="19">
        <v>45628</v>
      </c>
      <c r="B142" s="20" t="s">
        <v>123</v>
      </c>
      <c r="C142" s="21" t="s">
        <v>153</v>
      </c>
      <c r="D142" s="22" t="s">
        <v>154</v>
      </c>
      <c r="E142" s="23">
        <v>2242</v>
      </c>
      <c r="F142" s="24">
        <v>2771633.97</v>
      </c>
      <c r="G142" s="25">
        <v>45628</v>
      </c>
      <c r="H142" s="24">
        <v>0</v>
      </c>
      <c r="I142" s="24">
        <v>2771633.97</v>
      </c>
      <c r="J142" s="24" t="str">
        <f t="shared" si="5"/>
        <v>ATRASADO</v>
      </c>
      <c r="K142" s="27"/>
    </row>
    <row r="143" spans="1:11" s="26" customFormat="1" ht="12.75" x14ac:dyDescent="0.2">
      <c r="A143" s="19" t="s">
        <v>160</v>
      </c>
      <c r="B143" s="20" t="s">
        <v>161</v>
      </c>
      <c r="C143" s="21" t="s">
        <v>153</v>
      </c>
      <c r="D143" s="22" t="s">
        <v>154</v>
      </c>
      <c r="E143" s="23">
        <v>2242</v>
      </c>
      <c r="F143" s="24">
        <v>1293429.19</v>
      </c>
      <c r="G143" s="25" t="s">
        <v>160</v>
      </c>
      <c r="H143" s="24">
        <v>0</v>
      </c>
      <c r="I143" s="24">
        <v>1293429.19</v>
      </c>
      <c r="J143" s="24" t="str">
        <f t="shared" si="5"/>
        <v>ATRASADO</v>
      </c>
      <c r="K143" s="27"/>
    </row>
    <row r="144" spans="1:11" s="26" customFormat="1" ht="12.75" x14ac:dyDescent="0.2">
      <c r="A144" s="19" t="s">
        <v>162</v>
      </c>
      <c r="B144" s="20" t="s">
        <v>163</v>
      </c>
      <c r="C144" s="21" t="s">
        <v>153</v>
      </c>
      <c r="D144" s="22" t="s">
        <v>154</v>
      </c>
      <c r="E144" s="23">
        <v>2242</v>
      </c>
      <c r="F144" s="24">
        <v>295640.96000000002</v>
      </c>
      <c r="G144" s="25" t="s">
        <v>162</v>
      </c>
      <c r="H144" s="24">
        <v>0</v>
      </c>
      <c r="I144" s="24">
        <v>295640.96000000002</v>
      </c>
      <c r="J144" s="24" t="str">
        <f t="shared" si="5"/>
        <v>ATRASADO</v>
      </c>
      <c r="K144" s="27"/>
    </row>
    <row r="145" spans="1:11" s="26" customFormat="1" ht="12.75" x14ac:dyDescent="0.2">
      <c r="A145" s="19"/>
      <c r="B145" s="20"/>
      <c r="C145" s="21"/>
      <c r="D145" s="22"/>
      <c r="E145" s="23"/>
      <c r="F145" s="24"/>
      <c r="G145" s="25"/>
      <c r="H145" s="24"/>
      <c r="I145" s="24"/>
      <c r="J145" s="24"/>
      <c r="K145" s="27"/>
    </row>
    <row r="146" spans="1:11" s="26" customFormat="1" ht="12.75" x14ac:dyDescent="0.2">
      <c r="A146" s="19">
        <v>40679</v>
      </c>
      <c r="B146" s="20" t="s">
        <v>164</v>
      </c>
      <c r="C146" s="21" t="s">
        <v>165</v>
      </c>
      <c r="D146" s="22" t="s">
        <v>54</v>
      </c>
      <c r="E146" s="23">
        <v>2311</v>
      </c>
      <c r="F146" s="24">
        <v>5340</v>
      </c>
      <c r="G146" s="25">
        <v>40679</v>
      </c>
      <c r="H146" s="24">
        <f t="shared" ref="H146:H158" si="6">IF(F146&gt;0,0,"")</f>
        <v>0</v>
      </c>
      <c r="I146" s="24">
        <v>5340</v>
      </c>
      <c r="J146" s="24" t="str">
        <f t="shared" ref="J146:J158" si="7">IF(I146&gt;0,"ATRASADO","")</f>
        <v>ATRASADO</v>
      </c>
      <c r="K146" s="27"/>
    </row>
    <row r="147" spans="1:11" s="26" customFormat="1" ht="12.75" x14ac:dyDescent="0.2">
      <c r="A147" s="19">
        <v>40679</v>
      </c>
      <c r="B147" s="20" t="s">
        <v>166</v>
      </c>
      <c r="C147" s="21" t="s">
        <v>165</v>
      </c>
      <c r="D147" s="22" t="s">
        <v>54</v>
      </c>
      <c r="E147" s="23">
        <v>2311</v>
      </c>
      <c r="F147" s="24">
        <v>5340</v>
      </c>
      <c r="G147" s="25">
        <v>40679</v>
      </c>
      <c r="H147" s="24">
        <f t="shared" si="6"/>
        <v>0</v>
      </c>
      <c r="I147" s="24">
        <v>5340</v>
      </c>
      <c r="J147" s="24" t="str">
        <f t="shared" si="7"/>
        <v>ATRASADO</v>
      </c>
      <c r="K147" s="27"/>
    </row>
    <row r="148" spans="1:11" s="26" customFormat="1" ht="12.75" x14ac:dyDescent="0.2">
      <c r="A148" s="19">
        <v>40679</v>
      </c>
      <c r="B148" s="20" t="s">
        <v>167</v>
      </c>
      <c r="C148" s="21" t="s">
        <v>165</v>
      </c>
      <c r="D148" s="22" t="s">
        <v>54</v>
      </c>
      <c r="E148" s="23">
        <v>2311</v>
      </c>
      <c r="F148" s="24">
        <v>5340</v>
      </c>
      <c r="G148" s="25">
        <v>40679</v>
      </c>
      <c r="H148" s="24">
        <f t="shared" si="6"/>
        <v>0</v>
      </c>
      <c r="I148" s="24">
        <v>5340</v>
      </c>
      <c r="J148" s="24" t="str">
        <f t="shared" si="7"/>
        <v>ATRASADO</v>
      </c>
      <c r="K148" s="27"/>
    </row>
    <row r="149" spans="1:11" s="26" customFormat="1" ht="12.75" x14ac:dyDescent="0.2">
      <c r="A149" s="19">
        <v>40679</v>
      </c>
      <c r="B149" s="20" t="s">
        <v>168</v>
      </c>
      <c r="C149" s="21" t="s">
        <v>165</v>
      </c>
      <c r="D149" s="22" t="s">
        <v>54</v>
      </c>
      <c r="E149" s="23">
        <v>2311</v>
      </c>
      <c r="F149" s="24">
        <v>5340</v>
      </c>
      <c r="G149" s="25">
        <v>40679</v>
      </c>
      <c r="H149" s="24">
        <f t="shared" si="6"/>
        <v>0</v>
      </c>
      <c r="I149" s="24">
        <v>5340</v>
      </c>
      <c r="J149" s="24" t="str">
        <f t="shared" si="7"/>
        <v>ATRASADO</v>
      </c>
      <c r="K149" s="27"/>
    </row>
    <row r="150" spans="1:11" s="26" customFormat="1" ht="12.75" x14ac:dyDescent="0.2">
      <c r="A150" s="19">
        <v>40679</v>
      </c>
      <c r="B150" s="20" t="s">
        <v>169</v>
      </c>
      <c r="C150" s="21" t="s">
        <v>165</v>
      </c>
      <c r="D150" s="22" t="s">
        <v>54</v>
      </c>
      <c r="E150" s="23">
        <v>2311</v>
      </c>
      <c r="F150" s="24">
        <v>5550</v>
      </c>
      <c r="G150" s="25">
        <v>40679</v>
      </c>
      <c r="H150" s="24">
        <f t="shared" si="6"/>
        <v>0</v>
      </c>
      <c r="I150" s="24">
        <v>5550</v>
      </c>
      <c r="J150" s="24" t="str">
        <f t="shared" si="7"/>
        <v>ATRASADO</v>
      </c>
      <c r="K150" s="27"/>
    </row>
    <row r="151" spans="1:11" s="26" customFormat="1" ht="12.75" x14ac:dyDescent="0.2">
      <c r="A151" s="19">
        <v>40809</v>
      </c>
      <c r="B151" s="20" t="s">
        <v>170</v>
      </c>
      <c r="C151" s="21" t="s">
        <v>165</v>
      </c>
      <c r="D151" s="22" t="s">
        <v>54</v>
      </c>
      <c r="E151" s="23">
        <v>2311</v>
      </c>
      <c r="F151" s="24">
        <v>5250</v>
      </c>
      <c r="G151" s="25">
        <v>40809</v>
      </c>
      <c r="H151" s="24">
        <f t="shared" si="6"/>
        <v>0</v>
      </c>
      <c r="I151" s="24">
        <v>5250</v>
      </c>
      <c r="J151" s="24" t="str">
        <f t="shared" si="7"/>
        <v>ATRASADO</v>
      </c>
      <c r="K151" s="27"/>
    </row>
    <row r="152" spans="1:11" s="26" customFormat="1" ht="12.75" x14ac:dyDescent="0.2">
      <c r="A152" s="19">
        <v>40809</v>
      </c>
      <c r="B152" s="20" t="s">
        <v>171</v>
      </c>
      <c r="C152" s="21" t="s">
        <v>165</v>
      </c>
      <c r="D152" s="22" t="s">
        <v>54</v>
      </c>
      <c r="E152" s="23">
        <v>2311</v>
      </c>
      <c r="F152" s="24">
        <v>5250</v>
      </c>
      <c r="G152" s="25">
        <v>40809</v>
      </c>
      <c r="H152" s="24">
        <f t="shared" si="6"/>
        <v>0</v>
      </c>
      <c r="I152" s="24">
        <v>5250</v>
      </c>
      <c r="J152" s="24" t="str">
        <f t="shared" si="7"/>
        <v>ATRASADO</v>
      </c>
      <c r="K152" s="27"/>
    </row>
    <row r="153" spans="1:11" s="26" customFormat="1" ht="12.75" x14ac:dyDescent="0.2">
      <c r="A153" s="19">
        <v>40809</v>
      </c>
      <c r="B153" s="20" t="s">
        <v>172</v>
      </c>
      <c r="C153" s="21" t="s">
        <v>165</v>
      </c>
      <c r="D153" s="22" t="s">
        <v>54</v>
      </c>
      <c r="E153" s="23">
        <v>2311</v>
      </c>
      <c r="F153" s="24">
        <v>5250</v>
      </c>
      <c r="G153" s="25">
        <v>40809</v>
      </c>
      <c r="H153" s="24">
        <f t="shared" si="6"/>
        <v>0</v>
      </c>
      <c r="I153" s="24">
        <v>5250</v>
      </c>
      <c r="J153" s="24" t="str">
        <f t="shared" si="7"/>
        <v>ATRASADO</v>
      </c>
      <c r="K153" s="27"/>
    </row>
    <row r="154" spans="1:11" s="26" customFormat="1" ht="12.75" x14ac:dyDescent="0.2">
      <c r="A154" s="19">
        <v>40809</v>
      </c>
      <c r="B154" s="20" t="s">
        <v>173</v>
      </c>
      <c r="C154" s="21" t="s">
        <v>165</v>
      </c>
      <c r="D154" s="22" t="s">
        <v>54</v>
      </c>
      <c r="E154" s="23">
        <v>2311</v>
      </c>
      <c r="F154" s="24">
        <v>5250</v>
      </c>
      <c r="G154" s="25">
        <v>40809</v>
      </c>
      <c r="H154" s="24">
        <f t="shared" si="6"/>
        <v>0</v>
      </c>
      <c r="I154" s="24">
        <v>5250</v>
      </c>
      <c r="J154" s="24" t="str">
        <f t="shared" si="7"/>
        <v>ATRASADO</v>
      </c>
      <c r="K154" s="27"/>
    </row>
    <row r="155" spans="1:11" s="26" customFormat="1" ht="12.75" x14ac:dyDescent="0.2">
      <c r="A155" s="19">
        <v>40833</v>
      </c>
      <c r="B155" s="20" t="s">
        <v>174</v>
      </c>
      <c r="C155" s="21" t="s">
        <v>165</v>
      </c>
      <c r="D155" s="22" t="s">
        <v>54</v>
      </c>
      <c r="E155" s="23">
        <v>2311</v>
      </c>
      <c r="F155" s="24">
        <v>5250</v>
      </c>
      <c r="G155" s="25">
        <v>40833</v>
      </c>
      <c r="H155" s="24">
        <f t="shared" si="6"/>
        <v>0</v>
      </c>
      <c r="I155" s="24">
        <v>5250</v>
      </c>
      <c r="J155" s="24" t="str">
        <f t="shared" si="7"/>
        <v>ATRASADO</v>
      </c>
      <c r="K155" s="27"/>
    </row>
    <row r="156" spans="1:11" s="26" customFormat="1" ht="12.75" x14ac:dyDescent="0.2">
      <c r="A156" s="19">
        <v>40833</v>
      </c>
      <c r="B156" s="20" t="s">
        <v>175</v>
      </c>
      <c r="C156" s="21" t="s">
        <v>165</v>
      </c>
      <c r="D156" s="22" t="s">
        <v>54</v>
      </c>
      <c r="E156" s="23">
        <v>2311</v>
      </c>
      <c r="F156" s="24">
        <v>5250</v>
      </c>
      <c r="G156" s="25">
        <v>40833</v>
      </c>
      <c r="H156" s="24">
        <f t="shared" si="6"/>
        <v>0</v>
      </c>
      <c r="I156" s="24">
        <v>5250</v>
      </c>
      <c r="J156" s="24" t="str">
        <f t="shared" si="7"/>
        <v>ATRASADO</v>
      </c>
      <c r="K156" s="27"/>
    </row>
    <row r="157" spans="1:11" s="26" customFormat="1" ht="12.75" x14ac:dyDescent="0.2">
      <c r="A157" s="19">
        <v>40833</v>
      </c>
      <c r="B157" s="20" t="s">
        <v>176</v>
      </c>
      <c r="C157" s="21" t="s">
        <v>165</v>
      </c>
      <c r="D157" s="22" t="s">
        <v>54</v>
      </c>
      <c r="E157" s="23">
        <v>2311</v>
      </c>
      <c r="F157" s="24">
        <v>4200</v>
      </c>
      <c r="G157" s="25">
        <v>40833</v>
      </c>
      <c r="H157" s="24">
        <f t="shared" si="6"/>
        <v>0</v>
      </c>
      <c r="I157" s="24">
        <v>4200</v>
      </c>
      <c r="J157" s="24" t="str">
        <f t="shared" si="7"/>
        <v>ATRASADO</v>
      </c>
      <c r="K157" s="27"/>
    </row>
    <row r="158" spans="1:11" s="26" customFormat="1" ht="12.75" x14ac:dyDescent="0.2">
      <c r="A158" s="19">
        <v>40833</v>
      </c>
      <c r="B158" s="20" t="s">
        <v>177</v>
      </c>
      <c r="C158" s="21" t="s">
        <v>165</v>
      </c>
      <c r="D158" s="22" t="s">
        <v>54</v>
      </c>
      <c r="E158" s="23">
        <v>2311</v>
      </c>
      <c r="F158" s="24">
        <v>4322.1499999999996</v>
      </c>
      <c r="G158" s="25">
        <v>40833</v>
      </c>
      <c r="H158" s="24">
        <f t="shared" si="6"/>
        <v>0</v>
      </c>
      <c r="I158" s="24">
        <v>4322.1499999999996</v>
      </c>
      <c r="J158" s="24" t="str">
        <f t="shared" si="7"/>
        <v>ATRASADO</v>
      </c>
      <c r="K158" s="27"/>
    </row>
    <row r="159" spans="1:11" s="26" customFormat="1" ht="12.75" x14ac:dyDescent="0.2">
      <c r="A159" s="19"/>
      <c r="B159" s="20"/>
      <c r="C159" s="21"/>
      <c r="D159" s="22"/>
      <c r="E159" s="23"/>
      <c r="F159" s="24"/>
      <c r="G159" s="25"/>
      <c r="H159" s="24"/>
      <c r="I159" s="24"/>
      <c r="J159" s="24"/>
      <c r="K159" s="27"/>
    </row>
    <row r="160" spans="1:11" s="26" customFormat="1" ht="12.75" x14ac:dyDescent="0.2">
      <c r="A160" s="19">
        <v>41415</v>
      </c>
      <c r="B160" s="20" t="s">
        <v>178</v>
      </c>
      <c r="C160" s="21" t="s">
        <v>179</v>
      </c>
      <c r="D160" s="22" t="s">
        <v>180</v>
      </c>
      <c r="E160" s="23">
        <v>2251</v>
      </c>
      <c r="F160" s="24">
        <v>550463.34</v>
      </c>
      <c r="G160" s="25">
        <v>41415</v>
      </c>
      <c r="H160" s="24">
        <f>IF(F160&gt;0,0,"")</f>
        <v>0</v>
      </c>
      <c r="I160" s="24">
        <v>550463.34</v>
      </c>
      <c r="J160" s="24" t="str">
        <f>IF(I160&gt;0,"ATRASADO","")</f>
        <v>ATRASADO</v>
      </c>
      <c r="K160" s="27"/>
    </row>
    <row r="161" spans="1:11" s="26" customFormat="1" ht="12.75" x14ac:dyDescent="0.2">
      <c r="A161" s="19"/>
      <c r="B161" s="20"/>
      <c r="C161" s="21"/>
      <c r="D161" s="22"/>
      <c r="E161" s="23"/>
      <c r="F161" s="24"/>
      <c r="G161" s="25"/>
      <c r="H161" s="24"/>
      <c r="I161" s="24"/>
      <c r="J161" s="24"/>
      <c r="K161" s="27"/>
    </row>
    <row r="162" spans="1:11" s="26" customFormat="1" ht="12.75" x14ac:dyDescent="0.2">
      <c r="A162" s="19">
        <v>41286</v>
      </c>
      <c r="B162" s="20" t="s">
        <v>181</v>
      </c>
      <c r="C162" s="21" t="s">
        <v>182</v>
      </c>
      <c r="D162" s="22" t="s">
        <v>101</v>
      </c>
      <c r="E162" s="23">
        <v>2221</v>
      </c>
      <c r="F162" s="24">
        <v>67454.7</v>
      </c>
      <c r="G162" s="25">
        <v>41286</v>
      </c>
      <c r="H162" s="24">
        <f>IF(F162&gt;0,0,"")</f>
        <v>0</v>
      </c>
      <c r="I162" s="24">
        <v>67454.7</v>
      </c>
      <c r="J162" s="24" t="str">
        <f>IF(I162&gt;0,"ATRASADO","")</f>
        <v>ATRASADO</v>
      </c>
      <c r="K162" s="27"/>
    </row>
    <row r="163" spans="1:11" s="26" customFormat="1" ht="12.75" x14ac:dyDescent="0.2">
      <c r="A163" s="19"/>
      <c r="B163" s="20"/>
      <c r="C163" s="21"/>
      <c r="D163" s="22"/>
      <c r="E163" s="23"/>
      <c r="F163" s="24"/>
      <c r="G163" s="25"/>
      <c r="H163" s="24"/>
      <c r="I163" s="24"/>
      <c r="J163" s="24"/>
      <c r="K163" s="27"/>
    </row>
    <row r="164" spans="1:11" s="26" customFormat="1" ht="12.75" x14ac:dyDescent="0.2">
      <c r="A164" s="19">
        <v>41444</v>
      </c>
      <c r="B164" s="20">
        <v>1500000011</v>
      </c>
      <c r="C164" s="21" t="s">
        <v>183</v>
      </c>
      <c r="D164" s="22" t="s">
        <v>184</v>
      </c>
      <c r="E164" s="23">
        <v>2272</v>
      </c>
      <c r="F164" s="24">
        <v>9270</v>
      </c>
      <c r="G164" s="25">
        <v>41444</v>
      </c>
      <c r="H164" s="24">
        <f>IF(F164&gt;0,0,"")</f>
        <v>0</v>
      </c>
      <c r="I164" s="24">
        <v>9270</v>
      </c>
      <c r="J164" s="24" t="str">
        <f>IF(I164&gt;0,"ATRASADO","")</f>
        <v>ATRASADO</v>
      </c>
      <c r="K164" s="27"/>
    </row>
    <row r="165" spans="1:11" s="26" customFormat="1" ht="12.75" x14ac:dyDescent="0.2">
      <c r="A165" s="19">
        <v>41451</v>
      </c>
      <c r="B165" s="20">
        <v>1500000012</v>
      </c>
      <c r="C165" s="21" t="s">
        <v>183</v>
      </c>
      <c r="D165" s="22" t="s">
        <v>184</v>
      </c>
      <c r="E165" s="23">
        <v>2272</v>
      </c>
      <c r="F165" s="24">
        <v>4500</v>
      </c>
      <c r="G165" s="25">
        <v>41451</v>
      </c>
      <c r="H165" s="24">
        <f>IF(F165&gt;0,0,"")</f>
        <v>0</v>
      </c>
      <c r="I165" s="24">
        <v>4500</v>
      </c>
      <c r="J165" s="24" t="str">
        <f>IF(I165&gt;0,"ATRASADO","")</f>
        <v>ATRASADO</v>
      </c>
      <c r="K165" s="27"/>
    </row>
    <row r="166" spans="1:11" s="26" customFormat="1" ht="12.75" x14ac:dyDescent="0.2">
      <c r="A166" s="19"/>
      <c r="B166" s="20"/>
      <c r="C166" s="21"/>
      <c r="D166" s="22"/>
      <c r="E166" s="23"/>
      <c r="F166" s="24"/>
      <c r="G166" s="25"/>
      <c r="H166" s="24"/>
      <c r="I166" s="24"/>
      <c r="J166" s="24"/>
      <c r="K166" s="27"/>
    </row>
    <row r="167" spans="1:11" s="26" customFormat="1" ht="12.75" x14ac:dyDescent="0.2">
      <c r="A167" s="19">
        <v>43101</v>
      </c>
      <c r="B167" s="20">
        <v>1500000089</v>
      </c>
      <c r="C167" s="21" t="s">
        <v>185</v>
      </c>
      <c r="D167" s="22" t="s">
        <v>22</v>
      </c>
      <c r="E167" s="23">
        <v>2311</v>
      </c>
      <c r="F167" s="24">
        <v>87000</v>
      </c>
      <c r="G167" s="25">
        <v>43101</v>
      </c>
      <c r="H167" s="24">
        <f>IF(F167&gt;0,0,"")</f>
        <v>0</v>
      </c>
      <c r="I167" s="24">
        <v>87000</v>
      </c>
      <c r="J167" s="24" t="str">
        <f>IF(I167&gt;0,"ATRASADO","")</f>
        <v>ATRASADO</v>
      </c>
      <c r="K167" s="27"/>
    </row>
    <row r="168" spans="1:11" s="26" customFormat="1" ht="12.75" x14ac:dyDescent="0.2">
      <c r="A168" s="19">
        <v>43101</v>
      </c>
      <c r="B168" s="20">
        <v>1500000092</v>
      </c>
      <c r="C168" s="21" t="s">
        <v>185</v>
      </c>
      <c r="D168" s="22" t="s">
        <v>22</v>
      </c>
      <c r="E168" s="23">
        <v>2311</v>
      </c>
      <c r="F168" s="24">
        <v>3000</v>
      </c>
      <c r="G168" s="25">
        <v>43101</v>
      </c>
      <c r="H168" s="24">
        <f>IF(F168&gt;0,0,"")</f>
        <v>0</v>
      </c>
      <c r="I168" s="24">
        <v>3000</v>
      </c>
      <c r="J168" s="24" t="str">
        <f>IF(I168&gt;0,"ATRASADO","")</f>
        <v>ATRASADO</v>
      </c>
      <c r="K168" s="27"/>
    </row>
    <row r="169" spans="1:11" s="26" customFormat="1" ht="12.75" x14ac:dyDescent="0.2">
      <c r="A169" s="19"/>
      <c r="B169" s="20"/>
      <c r="C169" s="21"/>
      <c r="D169" s="22"/>
      <c r="E169" s="23"/>
      <c r="F169" s="24"/>
      <c r="G169" s="25"/>
      <c r="H169" s="24"/>
      <c r="I169" s="24"/>
      <c r="J169" s="24"/>
      <c r="K169" s="27"/>
    </row>
    <row r="170" spans="1:11" s="26" customFormat="1" ht="12.75" x14ac:dyDescent="0.2">
      <c r="A170" s="19">
        <v>46030</v>
      </c>
      <c r="B170" s="20" t="s">
        <v>186</v>
      </c>
      <c r="C170" s="21" t="s">
        <v>187</v>
      </c>
      <c r="D170" s="22" t="s">
        <v>101</v>
      </c>
      <c r="E170" s="23">
        <v>2221</v>
      </c>
      <c r="F170" s="24">
        <v>390000.01</v>
      </c>
      <c r="G170" s="25">
        <v>46030</v>
      </c>
      <c r="H170" s="24">
        <v>0</v>
      </c>
      <c r="I170" s="24">
        <v>390000.01</v>
      </c>
      <c r="J170" s="24" t="s">
        <v>26</v>
      </c>
      <c r="K170" s="27"/>
    </row>
    <row r="171" spans="1:11" s="26" customFormat="1" ht="12.75" x14ac:dyDescent="0.2">
      <c r="A171" s="19"/>
      <c r="B171" s="20"/>
      <c r="C171" s="21"/>
      <c r="D171" s="22"/>
      <c r="E171" s="23"/>
      <c r="F171" s="24"/>
      <c r="G171" s="25"/>
      <c r="H171" s="24"/>
      <c r="I171" s="24"/>
      <c r="J171" s="24"/>
      <c r="K171" s="27"/>
    </row>
    <row r="172" spans="1:11" s="26" customFormat="1" ht="12.75" x14ac:dyDescent="0.2">
      <c r="A172" s="19">
        <v>45597</v>
      </c>
      <c r="B172" s="20" t="s">
        <v>138</v>
      </c>
      <c r="C172" s="21" t="s">
        <v>188</v>
      </c>
      <c r="D172" s="22" t="s">
        <v>189</v>
      </c>
      <c r="E172" s="23">
        <v>2287</v>
      </c>
      <c r="F172" s="24">
        <v>1560000</v>
      </c>
      <c r="G172" s="25">
        <v>45597</v>
      </c>
      <c r="H172" s="24">
        <v>0</v>
      </c>
      <c r="I172" s="24">
        <v>1560000</v>
      </c>
      <c r="J172" s="24" t="str">
        <f>IF(I172&gt;0,"ATRASADO","")</f>
        <v>ATRASADO</v>
      </c>
      <c r="K172" s="27"/>
    </row>
    <row r="173" spans="1:11" s="26" customFormat="1" ht="12.75" x14ac:dyDescent="0.2">
      <c r="A173" s="19"/>
      <c r="B173" s="20"/>
      <c r="C173" s="21"/>
      <c r="D173" s="22"/>
      <c r="E173" s="23"/>
      <c r="F173" s="24"/>
      <c r="G173" s="25"/>
      <c r="H173" s="24"/>
      <c r="I173" s="24"/>
      <c r="J173" s="24"/>
      <c r="K173" s="27"/>
    </row>
    <row r="174" spans="1:11" s="26" customFormat="1" ht="12.75" x14ac:dyDescent="0.2">
      <c r="A174" s="19">
        <v>45265</v>
      </c>
      <c r="B174" s="20" t="s">
        <v>159</v>
      </c>
      <c r="C174" s="21" t="s">
        <v>190</v>
      </c>
      <c r="D174" s="22" t="s">
        <v>191</v>
      </c>
      <c r="E174" s="23">
        <v>2332</v>
      </c>
      <c r="F174" s="24">
        <v>204973.08</v>
      </c>
      <c r="G174" s="25">
        <v>45265</v>
      </c>
      <c r="H174" s="24">
        <f>IF(F174&gt;0,0,"")</f>
        <v>0</v>
      </c>
      <c r="I174" s="24">
        <v>204973.08</v>
      </c>
      <c r="J174" s="24" t="str">
        <f>IF(I174&gt;0,"ATRASADO","")</f>
        <v>ATRASADO</v>
      </c>
      <c r="K174" s="27"/>
    </row>
    <row r="175" spans="1:11" s="26" customFormat="1" ht="12.75" x14ac:dyDescent="0.2">
      <c r="A175" s="19">
        <v>45352</v>
      </c>
      <c r="B175" s="20" t="s">
        <v>47</v>
      </c>
      <c r="C175" s="21" t="s">
        <v>190</v>
      </c>
      <c r="D175" s="22" t="s">
        <v>191</v>
      </c>
      <c r="E175" s="23">
        <v>2332</v>
      </c>
      <c r="F175" s="24">
        <v>1029540.56</v>
      </c>
      <c r="G175" s="25">
        <v>45352</v>
      </c>
      <c r="H175" s="24">
        <f>IF(F175&gt;0,0,"")</f>
        <v>0</v>
      </c>
      <c r="I175" s="24">
        <v>1029540.56</v>
      </c>
      <c r="J175" s="24" t="str">
        <f>IF(I175&gt;0,"ATRASADO","")</f>
        <v>ATRASADO</v>
      </c>
      <c r="K175" s="27"/>
    </row>
    <row r="176" spans="1:11" s="26" customFormat="1" ht="12.75" x14ac:dyDescent="0.2">
      <c r="A176" s="19" t="s">
        <v>192</v>
      </c>
      <c r="B176" s="20" t="s">
        <v>193</v>
      </c>
      <c r="C176" s="21" t="s">
        <v>190</v>
      </c>
      <c r="D176" s="22" t="s">
        <v>194</v>
      </c>
      <c r="E176" s="23">
        <v>2253</v>
      </c>
      <c r="F176" s="24">
        <v>503978</v>
      </c>
      <c r="G176" s="25" t="s">
        <v>192</v>
      </c>
      <c r="H176" s="24">
        <f>IF(F176&gt;0,0,"")</f>
        <v>0</v>
      </c>
      <c r="I176" s="24">
        <v>503978</v>
      </c>
      <c r="J176" s="24" t="str">
        <f>IF(I176&gt;0,"ATRASADO","")</f>
        <v>ATRASADO</v>
      </c>
      <c r="K176" s="27"/>
    </row>
    <row r="177" spans="1:11" s="26" customFormat="1" ht="12.75" x14ac:dyDescent="0.2">
      <c r="A177" s="19" t="s">
        <v>195</v>
      </c>
      <c r="B177" s="20" t="s">
        <v>196</v>
      </c>
      <c r="C177" s="21" t="s">
        <v>190</v>
      </c>
      <c r="D177" s="22" t="s">
        <v>194</v>
      </c>
      <c r="E177" s="23">
        <v>2253</v>
      </c>
      <c r="F177" s="24">
        <v>503978</v>
      </c>
      <c r="G177" s="25" t="s">
        <v>195</v>
      </c>
      <c r="H177" s="24">
        <f>IF(F177&gt;0,0,"")</f>
        <v>0</v>
      </c>
      <c r="I177" s="24">
        <v>503978</v>
      </c>
      <c r="J177" s="24" t="str">
        <f>IF(I177&gt;0,"ATRASADO","")</f>
        <v>ATRASADO</v>
      </c>
      <c r="K177" s="27"/>
    </row>
    <row r="178" spans="1:11" s="26" customFormat="1" ht="12.75" x14ac:dyDescent="0.2">
      <c r="A178" s="19" t="s">
        <v>197</v>
      </c>
      <c r="B178" s="20" t="s">
        <v>198</v>
      </c>
      <c r="C178" s="21" t="s">
        <v>190</v>
      </c>
      <c r="D178" s="22" t="s">
        <v>194</v>
      </c>
      <c r="E178" s="23">
        <v>2253</v>
      </c>
      <c r="F178" s="24">
        <v>503978</v>
      </c>
      <c r="G178" s="25" t="s">
        <v>197</v>
      </c>
      <c r="H178" s="24">
        <f>IF(F178&gt;0,0,"")</f>
        <v>0</v>
      </c>
      <c r="I178" s="24">
        <v>503978</v>
      </c>
      <c r="J178" s="24" t="str">
        <f>IF(I178&gt;0,"ATRASADO","")</f>
        <v>ATRASADO</v>
      </c>
      <c r="K178" s="27"/>
    </row>
    <row r="179" spans="1:11" s="26" customFormat="1" ht="12.75" x14ac:dyDescent="0.2">
      <c r="A179" s="19"/>
      <c r="B179" s="20"/>
      <c r="C179" s="21"/>
      <c r="D179" s="22"/>
      <c r="E179" s="23"/>
      <c r="F179" s="24"/>
      <c r="G179" s="25"/>
      <c r="H179" s="24"/>
      <c r="I179" s="24"/>
      <c r="J179" s="24"/>
      <c r="K179" s="27"/>
    </row>
    <row r="180" spans="1:11" s="26" customFormat="1" ht="12.75" x14ac:dyDescent="0.2">
      <c r="A180" s="19">
        <v>45047</v>
      </c>
      <c r="B180" s="20" t="s">
        <v>199</v>
      </c>
      <c r="C180" s="21" t="s">
        <v>200</v>
      </c>
      <c r="D180" s="22" t="s">
        <v>101</v>
      </c>
      <c r="E180" s="23">
        <v>2221</v>
      </c>
      <c r="F180" s="24">
        <v>47200</v>
      </c>
      <c r="G180" s="25">
        <v>45047</v>
      </c>
      <c r="H180" s="24">
        <f t="shared" ref="H180:H186" si="8">IF(F180&gt;0,0,"")</f>
        <v>0</v>
      </c>
      <c r="I180" s="24">
        <v>47200</v>
      </c>
      <c r="J180" s="24" t="str">
        <f t="shared" ref="J180:J186" si="9">IF(I180&gt;0,"ATRASADO","")</f>
        <v>ATRASADO</v>
      </c>
      <c r="K180" s="27"/>
    </row>
    <row r="181" spans="1:11" s="26" customFormat="1" ht="12.75" x14ac:dyDescent="0.2">
      <c r="A181" s="19">
        <v>45352</v>
      </c>
      <c r="B181" s="20" t="s">
        <v>201</v>
      </c>
      <c r="C181" s="21" t="s">
        <v>200</v>
      </c>
      <c r="D181" s="22" t="s">
        <v>101</v>
      </c>
      <c r="E181" s="23">
        <v>2221</v>
      </c>
      <c r="F181" s="24">
        <v>47200</v>
      </c>
      <c r="G181" s="25">
        <v>45352</v>
      </c>
      <c r="H181" s="24">
        <f t="shared" si="8"/>
        <v>0</v>
      </c>
      <c r="I181" s="24">
        <v>47200</v>
      </c>
      <c r="J181" s="24" t="str">
        <f t="shared" si="9"/>
        <v>ATRASADO</v>
      </c>
      <c r="K181" s="27"/>
    </row>
    <row r="182" spans="1:11" s="26" customFormat="1" ht="12.75" x14ac:dyDescent="0.2">
      <c r="A182" s="19">
        <v>45352</v>
      </c>
      <c r="B182" s="20" t="s">
        <v>202</v>
      </c>
      <c r="C182" s="21" t="s">
        <v>200</v>
      </c>
      <c r="D182" s="22" t="s">
        <v>101</v>
      </c>
      <c r="E182" s="23">
        <v>2221</v>
      </c>
      <c r="F182" s="24">
        <v>47200</v>
      </c>
      <c r="G182" s="25">
        <v>45352</v>
      </c>
      <c r="H182" s="24">
        <f t="shared" si="8"/>
        <v>0</v>
      </c>
      <c r="I182" s="24">
        <v>47200</v>
      </c>
      <c r="J182" s="24" t="str">
        <f t="shared" si="9"/>
        <v>ATRASADO</v>
      </c>
      <c r="K182" s="27"/>
    </row>
    <row r="183" spans="1:11" s="26" customFormat="1" ht="12.75" x14ac:dyDescent="0.2">
      <c r="A183" s="19">
        <v>45352</v>
      </c>
      <c r="B183" s="20" t="s">
        <v>203</v>
      </c>
      <c r="C183" s="21" t="s">
        <v>200</v>
      </c>
      <c r="D183" s="22" t="s">
        <v>101</v>
      </c>
      <c r="E183" s="23">
        <v>2221</v>
      </c>
      <c r="F183" s="24">
        <v>47200</v>
      </c>
      <c r="G183" s="25">
        <v>45352</v>
      </c>
      <c r="H183" s="24">
        <f t="shared" si="8"/>
        <v>0</v>
      </c>
      <c r="I183" s="24">
        <v>47200</v>
      </c>
      <c r="J183" s="24" t="str">
        <f t="shared" si="9"/>
        <v>ATRASADO</v>
      </c>
      <c r="K183" s="27"/>
    </row>
    <row r="184" spans="1:11" s="26" customFormat="1" ht="12.75" x14ac:dyDescent="0.2">
      <c r="A184" s="19">
        <v>45352</v>
      </c>
      <c r="B184" s="20" t="s">
        <v>204</v>
      </c>
      <c r="C184" s="21" t="s">
        <v>200</v>
      </c>
      <c r="D184" s="22" t="s">
        <v>101</v>
      </c>
      <c r="E184" s="23">
        <v>2221</v>
      </c>
      <c r="F184" s="24">
        <v>47200</v>
      </c>
      <c r="G184" s="25">
        <v>45352</v>
      </c>
      <c r="H184" s="24">
        <f t="shared" si="8"/>
        <v>0</v>
      </c>
      <c r="I184" s="24">
        <v>47200</v>
      </c>
      <c r="J184" s="24" t="str">
        <f t="shared" si="9"/>
        <v>ATRASADO</v>
      </c>
      <c r="K184" s="27"/>
    </row>
    <row r="185" spans="1:11" s="26" customFormat="1" ht="12.75" x14ac:dyDescent="0.2">
      <c r="A185" s="19">
        <v>45352</v>
      </c>
      <c r="B185" s="20" t="s">
        <v>205</v>
      </c>
      <c r="C185" s="21" t="s">
        <v>200</v>
      </c>
      <c r="D185" s="22" t="s">
        <v>101</v>
      </c>
      <c r="E185" s="23">
        <v>2221</v>
      </c>
      <c r="F185" s="24">
        <v>47200</v>
      </c>
      <c r="G185" s="25">
        <v>45352</v>
      </c>
      <c r="H185" s="24">
        <f t="shared" si="8"/>
        <v>0</v>
      </c>
      <c r="I185" s="24">
        <v>47200</v>
      </c>
      <c r="J185" s="24" t="str">
        <f t="shared" si="9"/>
        <v>ATRASADO</v>
      </c>
      <c r="K185" s="27"/>
    </row>
    <row r="186" spans="1:11" s="26" customFormat="1" ht="12.75" x14ac:dyDescent="0.2">
      <c r="A186" s="19" t="s">
        <v>206</v>
      </c>
      <c r="B186" s="20" t="s">
        <v>207</v>
      </c>
      <c r="C186" s="21" t="s">
        <v>200</v>
      </c>
      <c r="D186" s="22" t="s">
        <v>101</v>
      </c>
      <c r="E186" s="23">
        <v>2221</v>
      </c>
      <c r="F186" s="24">
        <v>47200</v>
      </c>
      <c r="G186" s="25" t="s">
        <v>206</v>
      </c>
      <c r="H186" s="24">
        <f t="shared" si="8"/>
        <v>0</v>
      </c>
      <c r="I186" s="24">
        <v>47200</v>
      </c>
      <c r="J186" s="24" t="str">
        <f t="shared" si="9"/>
        <v>ATRASADO</v>
      </c>
      <c r="K186" s="27"/>
    </row>
    <row r="187" spans="1:11" s="26" customFormat="1" ht="12.75" x14ac:dyDescent="0.2">
      <c r="A187" s="19"/>
      <c r="B187" s="20"/>
      <c r="C187" s="21"/>
      <c r="D187" s="22"/>
      <c r="E187" s="23"/>
      <c r="F187" s="24"/>
      <c r="G187" s="25"/>
      <c r="H187" s="24"/>
      <c r="I187" s="24"/>
      <c r="J187" s="24"/>
      <c r="K187" s="27"/>
    </row>
    <row r="188" spans="1:11" s="26" customFormat="1" ht="12.75" x14ac:dyDescent="0.2">
      <c r="A188" s="19" t="s">
        <v>208</v>
      </c>
      <c r="B188" s="20" t="s">
        <v>209</v>
      </c>
      <c r="C188" s="21" t="s">
        <v>210</v>
      </c>
      <c r="D188" s="22" t="s">
        <v>211</v>
      </c>
      <c r="E188" s="23">
        <v>2263</v>
      </c>
      <c r="F188" s="24">
        <v>134520</v>
      </c>
      <c r="G188" s="25" t="s">
        <v>212</v>
      </c>
      <c r="H188" s="24">
        <f>IF(F188&gt;0,0,"")</f>
        <v>0</v>
      </c>
      <c r="I188" s="24">
        <v>134520</v>
      </c>
      <c r="J188" s="24" t="str">
        <f>IF(I188&gt;0,"ATRASADO","")</f>
        <v>ATRASADO</v>
      </c>
      <c r="K188" s="27"/>
    </row>
    <row r="189" spans="1:11" s="26" customFormat="1" ht="12.75" x14ac:dyDescent="0.2">
      <c r="A189" s="19" t="s">
        <v>213</v>
      </c>
      <c r="B189" s="20" t="s">
        <v>214</v>
      </c>
      <c r="C189" s="21" t="s">
        <v>210</v>
      </c>
      <c r="D189" s="22" t="s">
        <v>215</v>
      </c>
      <c r="E189" s="23">
        <v>2272</v>
      </c>
      <c r="F189" s="24">
        <v>229392</v>
      </c>
      <c r="G189" s="25" t="s">
        <v>212</v>
      </c>
      <c r="H189" s="24">
        <f>IF(F189&gt;0,0,"")</f>
        <v>0</v>
      </c>
      <c r="I189" s="24">
        <v>229392</v>
      </c>
      <c r="J189" s="24" t="str">
        <f>IF(I189&gt;0,"ATRASADO","")</f>
        <v>ATRASADO</v>
      </c>
      <c r="K189" s="27"/>
    </row>
    <row r="190" spans="1:11" s="26" customFormat="1" ht="12.75" x14ac:dyDescent="0.2">
      <c r="A190" s="19"/>
      <c r="B190" s="20"/>
      <c r="C190" s="21"/>
      <c r="D190" s="22"/>
      <c r="E190" s="23"/>
      <c r="F190" s="24"/>
      <c r="G190" s="25"/>
      <c r="H190" s="24"/>
      <c r="I190" s="24"/>
      <c r="J190" s="24"/>
      <c r="K190" s="27"/>
    </row>
    <row r="191" spans="1:11" s="26" customFormat="1" ht="12.75" x14ac:dyDescent="0.2">
      <c r="A191" s="19" t="s">
        <v>216</v>
      </c>
      <c r="B191" s="20" t="s">
        <v>90</v>
      </c>
      <c r="C191" s="21" t="s">
        <v>217</v>
      </c>
      <c r="D191" s="22" t="s">
        <v>22</v>
      </c>
      <c r="E191" s="23">
        <v>2311</v>
      </c>
      <c r="F191" s="24">
        <v>232750</v>
      </c>
      <c r="G191" s="25" t="s">
        <v>216</v>
      </c>
      <c r="H191" s="24">
        <f>IF(F191&gt;0,0,"")</f>
        <v>0</v>
      </c>
      <c r="I191" s="24">
        <v>232750</v>
      </c>
      <c r="J191" s="24" t="str">
        <f>IF(I191&gt;0,"ATRASADO","")</f>
        <v>ATRASADO</v>
      </c>
      <c r="K191" s="27"/>
    </row>
    <row r="192" spans="1:11" s="26" customFormat="1" ht="12.75" x14ac:dyDescent="0.2">
      <c r="A192" s="19"/>
      <c r="B192" s="20"/>
      <c r="C192" s="21"/>
      <c r="D192" s="22"/>
      <c r="E192" s="23"/>
      <c r="F192" s="24"/>
      <c r="G192" s="25"/>
      <c r="H192" s="24"/>
      <c r="I192" s="24"/>
      <c r="J192" s="24"/>
      <c r="K192" s="27"/>
    </row>
    <row r="193" spans="1:11" s="26" customFormat="1" ht="12.75" x14ac:dyDescent="0.2">
      <c r="A193" s="19">
        <v>45078</v>
      </c>
      <c r="B193" s="20" t="s">
        <v>218</v>
      </c>
      <c r="C193" s="21" t="s">
        <v>219</v>
      </c>
      <c r="D193" s="22" t="s">
        <v>22</v>
      </c>
      <c r="E193" s="23">
        <v>2311</v>
      </c>
      <c r="F193" s="24">
        <v>863502</v>
      </c>
      <c r="G193" s="25">
        <v>45078</v>
      </c>
      <c r="H193" s="24">
        <f>IF(F193&gt;0,0,"")</f>
        <v>0</v>
      </c>
      <c r="I193" s="24">
        <v>863502</v>
      </c>
      <c r="J193" s="24" t="str">
        <f>IF(I193&gt;0,"ATRASADO","")</f>
        <v>ATRASADO</v>
      </c>
      <c r="K193" s="27"/>
    </row>
    <row r="194" spans="1:11" s="26" customFormat="1" ht="12.75" x14ac:dyDescent="0.2">
      <c r="A194" s="19">
        <v>45939</v>
      </c>
      <c r="B194" s="20" t="s">
        <v>220</v>
      </c>
      <c r="C194" s="21" t="s">
        <v>219</v>
      </c>
      <c r="D194" s="22" t="s">
        <v>22</v>
      </c>
      <c r="E194" s="23">
        <v>2311</v>
      </c>
      <c r="F194" s="24">
        <v>1404000</v>
      </c>
      <c r="G194" s="25">
        <v>45939</v>
      </c>
      <c r="H194" s="24">
        <v>0</v>
      </c>
      <c r="I194" s="24">
        <v>1404000</v>
      </c>
      <c r="J194" s="24" t="s">
        <v>26</v>
      </c>
      <c r="K194" s="27"/>
    </row>
    <row r="195" spans="1:11" s="26" customFormat="1" ht="12.75" x14ac:dyDescent="0.2">
      <c r="A195" s="19"/>
      <c r="B195" s="20"/>
      <c r="C195" s="21"/>
      <c r="D195" s="22"/>
      <c r="E195" s="23"/>
      <c r="F195" s="24"/>
      <c r="G195" s="25"/>
      <c r="H195" s="24"/>
      <c r="I195" s="24"/>
      <c r="J195" s="24"/>
      <c r="K195" s="27"/>
    </row>
    <row r="196" spans="1:11" s="26" customFormat="1" ht="12.75" x14ac:dyDescent="0.2">
      <c r="A196" s="19">
        <v>45413</v>
      </c>
      <c r="B196" s="20" t="s">
        <v>221</v>
      </c>
      <c r="C196" s="21" t="s">
        <v>222</v>
      </c>
      <c r="D196" s="22" t="s">
        <v>101</v>
      </c>
      <c r="E196" s="23">
        <v>2221</v>
      </c>
      <c r="F196" s="24">
        <v>23600</v>
      </c>
      <c r="G196" s="25">
        <v>45413</v>
      </c>
      <c r="H196" s="24">
        <f t="shared" ref="H196:H201" si="10">IF(F196&gt;0,0,"")</f>
        <v>0</v>
      </c>
      <c r="I196" s="24">
        <v>23600</v>
      </c>
      <c r="J196" s="24" t="str">
        <f t="shared" ref="J196:J201" si="11">IF(I196&gt;0,"ATRASADO","")</f>
        <v>ATRASADO</v>
      </c>
      <c r="K196" s="27"/>
    </row>
    <row r="197" spans="1:11" s="26" customFormat="1" ht="12.75" x14ac:dyDescent="0.2">
      <c r="A197" s="19">
        <v>45413</v>
      </c>
      <c r="B197" s="20" t="s">
        <v>209</v>
      </c>
      <c r="C197" s="21" t="s">
        <v>222</v>
      </c>
      <c r="D197" s="22" t="s">
        <v>101</v>
      </c>
      <c r="E197" s="23">
        <v>2221</v>
      </c>
      <c r="F197" s="24">
        <v>23600</v>
      </c>
      <c r="G197" s="25">
        <v>45413</v>
      </c>
      <c r="H197" s="24">
        <f t="shared" si="10"/>
        <v>0</v>
      </c>
      <c r="I197" s="24">
        <v>23600</v>
      </c>
      <c r="J197" s="24" t="str">
        <f t="shared" si="11"/>
        <v>ATRASADO</v>
      </c>
      <c r="K197" s="27"/>
    </row>
    <row r="198" spans="1:11" s="26" customFormat="1" ht="12.75" x14ac:dyDescent="0.2">
      <c r="A198" s="19">
        <v>45413</v>
      </c>
      <c r="B198" s="20" t="s">
        <v>214</v>
      </c>
      <c r="C198" s="21" t="s">
        <v>222</v>
      </c>
      <c r="D198" s="22" t="s">
        <v>101</v>
      </c>
      <c r="E198" s="23">
        <v>2221</v>
      </c>
      <c r="F198" s="24">
        <v>23600</v>
      </c>
      <c r="G198" s="25">
        <v>45413</v>
      </c>
      <c r="H198" s="24">
        <f t="shared" si="10"/>
        <v>0</v>
      </c>
      <c r="I198" s="24">
        <v>23600</v>
      </c>
      <c r="J198" s="24" t="str">
        <f t="shared" si="11"/>
        <v>ATRASADO</v>
      </c>
      <c r="K198" s="27"/>
    </row>
    <row r="199" spans="1:11" s="26" customFormat="1" ht="12.75" x14ac:dyDescent="0.2">
      <c r="A199" s="19">
        <v>45413</v>
      </c>
      <c r="B199" s="20" t="s">
        <v>223</v>
      </c>
      <c r="C199" s="21" t="s">
        <v>222</v>
      </c>
      <c r="D199" s="22" t="s">
        <v>101</v>
      </c>
      <c r="E199" s="23">
        <v>2221</v>
      </c>
      <c r="F199" s="24">
        <v>23600</v>
      </c>
      <c r="G199" s="25">
        <v>45413</v>
      </c>
      <c r="H199" s="24">
        <f t="shared" si="10"/>
        <v>0</v>
      </c>
      <c r="I199" s="24">
        <v>23600</v>
      </c>
      <c r="J199" s="24" t="str">
        <f t="shared" si="11"/>
        <v>ATRASADO</v>
      </c>
      <c r="K199" s="27"/>
    </row>
    <row r="200" spans="1:11" s="26" customFormat="1" ht="12.75" x14ac:dyDescent="0.2">
      <c r="A200" s="19">
        <v>45413</v>
      </c>
      <c r="B200" s="20" t="s">
        <v>224</v>
      </c>
      <c r="C200" s="21" t="s">
        <v>222</v>
      </c>
      <c r="D200" s="22" t="s">
        <v>101</v>
      </c>
      <c r="E200" s="23">
        <v>2221</v>
      </c>
      <c r="F200" s="24">
        <v>23600</v>
      </c>
      <c r="G200" s="25">
        <v>45413</v>
      </c>
      <c r="H200" s="24">
        <f t="shared" si="10"/>
        <v>0</v>
      </c>
      <c r="I200" s="24">
        <v>23600</v>
      </c>
      <c r="J200" s="24" t="str">
        <f t="shared" si="11"/>
        <v>ATRASADO</v>
      </c>
      <c r="K200" s="27"/>
    </row>
    <row r="201" spans="1:11" s="26" customFormat="1" ht="12.75" x14ac:dyDescent="0.2">
      <c r="A201" s="19">
        <v>45474</v>
      </c>
      <c r="B201" s="20" t="s">
        <v>225</v>
      </c>
      <c r="C201" s="21" t="s">
        <v>222</v>
      </c>
      <c r="D201" s="22" t="s">
        <v>101</v>
      </c>
      <c r="E201" s="23">
        <v>2221</v>
      </c>
      <c r="F201" s="24">
        <v>23600</v>
      </c>
      <c r="G201" s="25">
        <v>45474</v>
      </c>
      <c r="H201" s="24">
        <f t="shared" si="10"/>
        <v>0</v>
      </c>
      <c r="I201" s="24">
        <v>23600</v>
      </c>
      <c r="J201" s="24" t="str">
        <f t="shared" si="11"/>
        <v>ATRASADO</v>
      </c>
      <c r="K201" s="27"/>
    </row>
    <row r="202" spans="1:11" s="26" customFormat="1" ht="12.75" x14ac:dyDescent="0.2">
      <c r="A202" s="19"/>
      <c r="B202" s="20"/>
      <c r="C202" s="21"/>
      <c r="D202" s="22"/>
      <c r="E202" s="23"/>
      <c r="F202" s="24"/>
      <c r="G202" s="25"/>
      <c r="H202" s="24"/>
      <c r="I202" s="24"/>
      <c r="J202" s="24"/>
      <c r="K202" s="27"/>
    </row>
    <row r="203" spans="1:11" s="26" customFormat="1" ht="12.75" x14ac:dyDescent="0.2">
      <c r="A203" s="19">
        <v>45177</v>
      </c>
      <c r="B203" s="20" t="s">
        <v>226</v>
      </c>
      <c r="C203" s="21" t="s">
        <v>227</v>
      </c>
      <c r="D203" s="22" t="s">
        <v>228</v>
      </c>
      <c r="E203" s="23">
        <v>2611</v>
      </c>
      <c r="F203" s="24">
        <v>954406.66</v>
      </c>
      <c r="G203" s="25">
        <v>45177</v>
      </c>
      <c r="H203" s="24">
        <f>IF(F203&gt;0,0,"")</f>
        <v>0</v>
      </c>
      <c r="I203" s="24">
        <v>954406.66</v>
      </c>
      <c r="J203" s="24" t="str">
        <f>IF(I203&gt;0,"ATRASADO","")</f>
        <v>ATRASADO</v>
      </c>
      <c r="K203" s="27"/>
    </row>
    <row r="204" spans="1:11" s="26" customFormat="1" ht="12.75" x14ac:dyDescent="0.2">
      <c r="A204" s="19"/>
      <c r="B204" s="20"/>
      <c r="C204" s="21"/>
      <c r="D204" s="22"/>
      <c r="E204" s="23"/>
      <c r="F204" s="24"/>
      <c r="G204" s="25"/>
      <c r="H204" s="24"/>
      <c r="I204" s="24"/>
      <c r="J204" s="24"/>
      <c r="K204" s="27"/>
    </row>
    <row r="205" spans="1:11" s="26" customFormat="1" ht="12.75" x14ac:dyDescent="0.2">
      <c r="A205" s="19">
        <v>44743</v>
      </c>
      <c r="B205" s="20" t="s">
        <v>229</v>
      </c>
      <c r="C205" s="21" t="s">
        <v>230</v>
      </c>
      <c r="D205" s="22" t="s">
        <v>22</v>
      </c>
      <c r="E205" s="23">
        <v>2311</v>
      </c>
      <c r="F205" s="24">
        <v>942525</v>
      </c>
      <c r="G205" s="25">
        <v>44743</v>
      </c>
      <c r="H205" s="24">
        <f>IF(F205&gt;0,0,"")</f>
        <v>0</v>
      </c>
      <c r="I205" s="24">
        <v>942525</v>
      </c>
      <c r="J205" s="24" t="str">
        <f>IF(I205&gt;0,"ATRASADO","")</f>
        <v>ATRASADO</v>
      </c>
      <c r="K205" s="27"/>
    </row>
    <row r="206" spans="1:11" s="26" customFormat="1" ht="12.75" x14ac:dyDescent="0.2">
      <c r="A206" s="19"/>
      <c r="B206" s="20"/>
      <c r="C206" s="21"/>
      <c r="D206" s="22"/>
      <c r="E206" s="23"/>
      <c r="F206" s="24"/>
      <c r="G206" s="25"/>
      <c r="H206" s="24"/>
      <c r="I206" s="24"/>
      <c r="J206" s="24"/>
      <c r="K206" s="27"/>
    </row>
    <row r="207" spans="1:11" s="26" customFormat="1" ht="12.75" x14ac:dyDescent="0.2">
      <c r="A207" s="19">
        <v>45540</v>
      </c>
      <c r="B207" s="20" t="s">
        <v>231</v>
      </c>
      <c r="C207" s="21" t="s">
        <v>232</v>
      </c>
      <c r="D207" s="22" t="s">
        <v>154</v>
      </c>
      <c r="E207" s="23">
        <v>2242</v>
      </c>
      <c r="F207" s="24">
        <v>3380972.4</v>
      </c>
      <c r="G207" s="25">
        <v>45540</v>
      </c>
      <c r="H207" s="24">
        <f t="shared" ref="H207:H213" si="12">IF(F207&gt;0,0,"")</f>
        <v>0</v>
      </c>
      <c r="I207" s="24">
        <v>3380972.4</v>
      </c>
      <c r="J207" s="24" t="str">
        <f t="shared" ref="J207:J213" si="13">IF(I207&gt;0,"ATRASADO","")</f>
        <v>ATRASADO</v>
      </c>
      <c r="K207" s="27"/>
    </row>
    <row r="208" spans="1:11" s="26" customFormat="1" ht="12.75" x14ac:dyDescent="0.2">
      <c r="A208" s="19" t="s">
        <v>156</v>
      </c>
      <c r="B208" s="20" t="s">
        <v>233</v>
      </c>
      <c r="C208" s="21" t="s">
        <v>232</v>
      </c>
      <c r="D208" s="22" t="s">
        <v>154</v>
      </c>
      <c r="E208" s="23">
        <v>2242</v>
      </c>
      <c r="F208" s="24">
        <v>1352388.96</v>
      </c>
      <c r="G208" s="25" t="s">
        <v>156</v>
      </c>
      <c r="H208" s="24">
        <f t="shared" si="12"/>
        <v>0</v>
      </c>
      <c r="I208" s="24">
        <v>1352388.96</v>
      </c>
      <c r="J208" s="24" t="str">
        <f t="shared" si="13"/>
        <v>ATRASADO</v>
      </c>
      <c r="K208" s="27"/>
    </row>
    <row r="209" spans="1:11" s="26" customFormat="1" ht="12.75" x14ac:dyDescent="0.2">
      <c r="A209" s="19">
        <v>45597</v>
      </c>
      <c r="B209" s="20" t="s">
        <v>234</v>
      </c>
      <c r="C209" s="21" t="s">
        <v>232</v>
      </c>
      <c r="D209" s="22" t="s">
        <v>154</v>
      </c>
      <c r="E209" s="23">
        <v>2242</v>
      </c>
      <c r="F209" s="24">
        <v>2028583.44</v>
      </c>
      <c r="G209" s="25">
        <v>45597</v>
      </c>
      <c r="H209" s="24">
        <f t="shared" si="12"/>
        <v>0</v>
      </c>
      <c r="I209" s="24">
        <v>2028583.44</v>
      </c>
      <c r="J209" s="24" t="str">
        <f t="shared" si="13"/>
        <v>ATRASADO</v>
      </c>
      <c r="K209" s="27"/>
    </row>
    <row r="210" spans="1:11" s="26" customFormat="1" ht="12.75" x14ac:dyDescent="0.2">
      <c r="A210" s="19">
        <v>45627</v>
      </c>
      <c r="B210" s="20" t="s">
        <v>235</v>
      </c>
      <c r="C210" s="21" t="s">
        <v>232</v>
      </c>
      <c r="D210" s="22" t="s">
        <v>154</v>
      </c>
      <c r="E210" s="23">
        <v>2242</v>
      </c>
      <c r="F210" s="24">
        <v>3380972.4</v>
      </c>
      <c r="G210" s="25">
        <v>45627</v>
      </c>
      <c r="H210" s="24">
        <f t="shared" si="12"/>
        <v>0</v>
      </c>
      <c r="I210" s="24">
        <v>3380972.4</v>
      </c>
      <c r="J210" s="24" t="str">
        <f t="shared" si="13"/>
        <v>ATRASADO</v>
      </c>
      <c r="K210" s="27"/>
    </row>
    <row r="211" spans="1:11" s="26" customFormat="1" ht="12.75" x14ac:dyDescent="0.2">
      <c r="A211" s="19">
        <v>45631</v>
      </c>
      <c r="B211" s="20" t="s">
        <v>236</v>
      </c>
      <c r="C211" s="21" t="s">
        <v>232</v>
      </c>
      <c r="D211" s="22" t="s">
        <v>154</v>
      </c>
      <c r="E211" s="23">
        <v>2242</v>
      </c>
      <c r="F211" s="24">
        <v>3380972.4</v>
      </c>
      <c r="G211" s="25">
        <v>45631</v>
      </c>
      <c r="H211" s="24">
        <f t="shared" si="12"/>
        <v>0</v>
      </c>
      <c r="I211" s="24">
        <v>3380972.4</v>
      </c>
      <c r="J211" s="24" t="str">
        <f t="shared" si="13"/>
        <v>ATRASADO</v>
      </c>
      <c r="K211" s="27"/>
    </row>
    <row r="212" spans="1:11" s="26" customFormat="1" ht="12.75" x14ac:dyDescent="0.2">
      <c r="A212" s="19" t="s">
        <v>160</v>
      </c>
      <c r="B212" s="20" t="s">
        <v>237</v>
      </c>
      <c r="C212" s="21" t="s">
        <v>232</v>
      </c>
      <c r="D212" s="22" t="s">
        <v>154</v>
      </c>
      <c r="E212" s="23">
        <v>2242</v>
      </c>
      <c r="F212" s="24">
        <v>1352388.96</v>
      </c>
      <c r="G212" s="25" t="s">
        <v>160</v>
      </c>
      <c r="H212" s="24">
        <f t="shared" si="12"/>
        <v>0</v>
      </c>
      <c r="I212" s="24">
        <v>1352388.96</v>
      </c>
      <c r="J212" s="24" t="str">
        <f t="shared" si="13"/>
        <v>ATRASADO</v>
      </c>
      <c r="K212" s="27"/>
    </row>
    <row r="213" spans="1:11" s="26" customFormat="1" ht="12.75" x14ac:dyDescent="0.2">
      <c r="A213" s="19" t="s">
        <v>162</v>
      </c>
      <c r="B213" s="20" t="s">
        <v>238</v>
      </c>
      <c r="C213" s="21" t="s">
        <v>232</v>
      </c>
      <c r="D213" s="22" t="s">
        <v>239</v>
      </c>
      <c r="E213" s="23">
        <v>2242</v>
      </c>
      <c r="F213" s="24">
        <v>405716.69</v>
      </c>
      <c r="G213" s="25" t="s">
        <v>162</v>
      </c>
      <c r="H213" s="24">
        <f t="shared" si="12"/>
        <v>0</v>
      </c>
      <c r="I213" s="24">
        <v>405716.69</v>
      </c>
      <c r="J213" s="24" t="str">
        <f t="shared" si="13"/>
        <v>ATRASADO</v>
      </c>
      <c r="K213" s="27"/>
    </row>
    <row r="214" spans="1:11" s="26" customFormat="1" ht="12.75" x14ac:dyDescent="0.2">
      <c r="A214" s="19"/>
      <c r="B214" s="20"/>
      <c r="C214" s="21"/>
      <c r="D214" s="22"/>
      <c r="E214" s="23"/>
      <c r="F214" s="24"/>
      <c r="G214" s="25"/>
      <c r="H214" s="24"/>
      <c r="I214" s="24"/>
      <c r="J214" s="24"/>
      <c r="K214" s="27"/>
    </row>
    <row r="215" spans="1:11" s="26" customFormat="1" ht="12.75" x14ac:dyDescent="0.2">
      <c r="A215" s="19">
        <v>45962</v>
      </c>
      <c r="B215" s="20" t="s">
        <v>240</v>
      </c>
      <c r="C215" s="21" t="s">
        <v>241</v>
      </c>
      <c r="D215" s="22" t="s">
        <v>59</v>
      </c>
      <c r="E215" s="23">
        <v>2311</v>
      </c>
      <c r="F215" s="24">
        <v>1153400</v>
      </c>
      <c r="G215" s="25">
        <v>45962</v>
      </c>
      <c r="H215" s="24">
        <v>0</v>
      </c>
      <c r="I215" s="24">
        <v>1153400</v>
      </c>
      <c r="J215" s="24" t="s">
        <v>26</v>
      </c>
      <c r="K215" s="27"/>
    </row>
    <row r="216" spans="1:11" s="26" customFormat="1" ht="12.75" x14ac:dyDescent="0.2">
      <c r="A216" s="19"/>
      <c r="B216" s="20"/>
      <c r="C216" s="21"/>
      <c r="D216" s="22"/>
      <c r="E216" s="23"/>
      <c r="F216" s="24"/>
      <c r="G216" s="25"/>
      <c r="H216" s="24"/>
      <c r="I216" s="24"/>
      <c r="J216" s="24"/>
      <c r="K216" s="27"/>
    </row>
    <row r="217" spans="1:11" s="26" customFormat="1" ht="12.75" x14ac:dyDescent="0.2">
      <c r="A217" s="19">
        <v>45413</v>
      </c>
      <c r="B217" s="20" t="s">
        <v>242</v>
      </c>
      <c r="C217" s="21" t="s">
        <v>243</v>
      </c>
      <c r="D217" s="22" t="s">
        <v>244</v>
      </c>
      <c r="E217" s="23">
        <v>2259</v>
      </c>
      <c r="F217" s="24">
        <v>809489.64</v>
      </c>
      <c r="G217" s="25" t="s">
        <v>245</v>
      </c>
      <c r="H217" s="24">
        <v>0</v>
      </c>
      <c r="I217" s="24">
        <v>809489.64</v>
      </c>
      <c r="J217" s="24" t="str">
        <f>IF(I217&gt;0,"ATRASADO","")</f>
        <v>ATRASADO</v>
      </c>
      <c r="K217" s="27"/>
    </row>
    <row r="218" spans="1:11" s="26" customFormat="1" ht="12.75" x14ac:dyDescent="0.2">
      <c r="A218" s="19">
        <v>46034</v>
      </c>
      <c r="B218" s="20" t="s">
        <v>246</v>
      </c>
      <c r="C218" s="21" t="s">
        <v>243</v>
      </c>
      <c r="D218" s="22" t="s">
        <v>247</v>
      </c>
      <c r="E218" s="23">
        <v>2683</v>
      </c>
      <c r="F218" s="24">
        <v>10838.68</v>
      </c>
      <c r="G218" s="25">
        <v>46034</v>
      </c>
      <c r="H218" s="24">
        <v>0</v>
      </c>
      <c r="I218" s="24">
        <v>10838.68</v>
      </c>
      <c r="J218" s="24" t="s">
        <v>26</v>
      </c>
      <c r="K218" s="27"/>
    </row>
    <row r="219" spans="1:11" s="26" customFormat="1" ht="12.75" x14ac:dyDescent="0.2">
      <c r="A219" s="19"/>
      <c r="B219" s="20"/>
      <c r="C219" s="21"/>
      <c r="D219" s="22"/>
      <c r="E219" s="23"/>
      <c r="F219" s="24"/>
      <c r="G219" s="25"/>
      <c r="H219" s="24"/>
      <c r="I219" s="24"/>
      <c r="J219" s="24"/>
      <c r="K219" s="27"/>
    </row>
    <row r="220" spans="1:11" s="26" customFormat="1" ht="12.75" x14ac:dyDescent="0.2">
      <c r="A220" s="19">
        <v>46013</v>
      </c>
      <c r="B220" s="20" t="s">
        <v>248</v>
      </c>
      <c r="C220" s="21" t="s">
        <v>249</v>
      </c>
      <c r="D220" s="22" t="s">
        <v>250</v>
      </c>
      <c r="E220" s="23">
        <v>2371</v>
      </c>
      <c r="F220" s="24">
        <v>397306</v>
      </c>
      <c r="G220" s="25">
        <v>46013</v>
      </c>
      <c r="H220" s="24">
        <v>0</v>
      </c>
      <c r="I220" s="24">
        <v>397306</v>
      </c>
      <c r="J220" s="24" t="s">
        <v>26</v>
      </c>
      <c r="K220" s="27"/>
    </row>
    <row r="221" spans="1:11" s="26" customFormat="1" ht="12.75" x14ac:dyDescent="0.2">
      <c r="A221" s="19"/>
      <c r="B221" s="20"/>
      <c r="C221" s="21"/>
      <c r="D221" s="22"/>
      <c r="E221" s="23"/>
      <c r="F221" s="24"/>
      <c r="G221" s="25"/>
      <c r="H221" s="24"/>
      <c r="I221" s="24"/>
      <c r="J221" s="24"/>
      <c r="K221" s="27"/>
    </row>
    <row r="222" spans="1:11" s="26" customFormat="1" ht="12.75" x14ac:dyDescent="0.2">
      <c r="A222" s="19">
        <v>45658</v>
      </c>
      <c r="B222" s="20" t="s">
        <v>251</v>
      </c>
      <c r="C222" s="21" t="s">
        <v>252</v>
      </c>
      <c r="D222" s="22" t="s">
        <v>253</v>
      </c>
      <c r="E222" s="23">
        <v>2323</v>
      </c>
      <c r="F222" s="24">
        <v>66080</v>
      </c>
      <c r="G222" s="25">
        <v>45658</v>
      </c>
      <c r="H222" s="24">
        <f>IF(F222&gt;0,0,"")</f>
        <v>0</v>
      </c>
      <c r="I222" s="24">
        <v>66080</v>
      </c>
      <c r="J222" s="24" t="str">
        <f>IF(I222&gt;0,"ATRASADO","")</f>
        <v>ATRASADO</v>
      </c>
      <c r="K222" s="27"/>
    </row>
    <row r="223" spans="1:11" s="26" customFormat="1" ht="12.75" x14ac:dyDescent="0.2">
      <c r="A223" s="19"/>
      <c r="B223" s="20"/>
      <c r="C223" s="21"/>
      <c r="D223" s="22"/>
      <c r="E223" s="23"/>
      <c r="F223" s="24"/>
      <c r="G223" s="25"/>
      <c r="H223" s="24"/>
      <c r="I223" s="24"/>
      <c r="J223" s="24"/>
      <c r="K223" s="27"/>
    </row>
    <row r="224" spans="1:11" s="26" customFormat="1" ht="12.75" x14ac:dyDescent="0.2">
      <c r="A224" s="19">
        <v>45231</v>
      </c>
      <c r="B224" s="20" t="s">
        <v>254</v>
      </c>
      <c r="C224" s="21" t="s">
        <v>255</v>
      </c>
      <c r="D224" s="22" t="s">
        <v>256</v>
      </c>
      <c r="E224" s="23">
        <v>2253</v>
      </c>
      <c r="F224" s="24">
        <v>545160</v>
      </c>
      <c r="G224" s="25">
        <v>45231</v>
      </c>
      <c r="H224" s="24">
        <f>IF(F224&gt;0,0,"")</f>
        <v>0</v>
      </c>
      <c r="I224" s="24">
        <v>545160</v>
      </c>
      <c r="J224" s="24" t="str">
        <f>IF(I224&gt;0,"ATRASADO","")</f>
        <v>ATRASADO</v>
      </c>
      <c r="K224" s="27"/>
    </row>
    <row r="225" spans="1:11" s="26" customFormat="1" ht="12.75" x14ac:dyDescent="0.2">
      <c r="A225" s="19">
        <v>45264</v>
      </c>
      <c r="B225" s="20" t="s">
        <v>257</v>
      </c>
      <c r="C225" s="21" t="s">
        <v>255</v>
      </c>
      <c r="D225" s="22" t="s">
        <v>256</v>
      </c>
      <c r="E225" s="23">
        <v>2253</v>
      </c>
      <c r="F225" s="24">
        <v>547520</v>
      </c>
      <c r="G225" s="25">
        <v>45264</v>
      </c>
      <c r="H225" s="24">
        <f>IF(F225&gt;0,0,"")</f>
        <v>0</v>
      </c>
      <c r="I225" s="24">
        <v>547520</v>
      </c>
      <c r="J225" s="24" t="str">
        <f>IF(I225&gt;0,"ATRASADO","")</f>
        <v>ATRASADO</v>
      </c>
      <c r="K225" s="27"/>
    </row>
    <row r="226" spans="1:11" s="26" customFormat="1" ht="12.75" x14ac:dyDescent="0.2">
      <c r="A226" s="19">
        <v>45295</v>
      </c>
      <c r="B226" s="20" t="s">
        <v>258</v>
      </c>
      <c r="C226" s="21" t="s">
        <v>255</v>
      </c>
      <c r="D226" s="22" t="s">
        <v>256</v>
      </c>
      <c r="E226" s="23">
        <v>2253</v>
      </c>
      <c r="F226" s="24">
        <v>547520</v>
      </c>
      <c r="G226" s="25">
        <v>45295</v>
      </c>
      <c r="H226" s="24">
        <f>IF(F226&gt;0,0,"")</f>
        <v>0</v>
      </c>
      <c r="I226" s="24">
        <v>547520</v>
      </c>
      <c r="J226" s="24" t="str">
        <f>IF(I226&gt;0,"ATRASADO","")</f>
        <v>ATRASADO</v>
      </c>
      <c r="K226" s="27"/>
    </row>
    <row r="227" spans="1:11" s="26" customFormat="1" ht="12.75" x14ac:dyDescent="0.2">
      <c r="A227" s="19">
        <v>45328</v>
      </c>
      <c r="B227" s="20" t="s">
        <v>259</v>
      </c>
      <c r="C227" s="21" t="s">
        <v>255</v>
      </c>
      <c r="D227" s="22" t="s">
        <v>256</v>
      </c>
      <c r="E227" s="23">
        <v>2253</v>
      </c>
      <c r="F227" s="24">
        <v>547520</v>
      </c>
      <c r="G227" s="25">
        <v>45356</v>
      </c>
      <c r="H227" s="24">
        <f>IF(F227&gt;0,0,"")</f>
        <v>0</v>
      </c>
      <c r="I227" s="24">
        <v>547520</v>
      </c>
      <c r="J227" s="24" t="str">
        <f>IF(I227&gt;0,"ATRASADO","")</f>
        <v>ATRASADO</v>
      </c>
      <c r="K227" s="27"/>
    </row>
    <row r="228" spans="1:11" s="26" customFormat="1" ht="12.75" x14ac:dyDescent="0.2">
      <c r="A228" s="19"/>
      <c r="B228" s="20"/>
      <c r="C228" s="21"/>
      <c r="D228" s="22"/>
      <c r="E228" s="23"/>
      <c r="F228" s="24"/>
      <c r="G228" s="25"/>
      <c r="H228" s="24"/>
      <c r="I228" s="24"/>
      <c r="J228" s="24"/>
      <c r="K228" s="27"/>
    </row>
    <row r="229" spans="1:11" s="26" customFormat="1" ht="12.75" x14ac:dyDescent="0.2">
      <c r="A229" s="19">
        <v>45413</v>
      </c>
      <c r="B229" s="20" t="s">
        <v>73</v>
      </c>
      <c r="C229" s="21" t="s">
        <v>260</v>
      </c>
      <c r="D229" s="22" t="s">
        <v>101</v>
      </c>
      <c r="E229" s="23">
        <v>2221</v>
      </c>
      <c r="F229" s="24">
        <v>29500</v>
      </c>
      <c r="G229" s="25">
        <v>45413</v>
      </c>
      <c r="H229" s="24">
        <f>IF(F229&gt;0,0,"")</f>
        <v>0</v>
      </c>
      <c r="I229" s="24">
        <v>29500</v>
      </c>
      <c r="J229" s="24" t="str">
        <f>IF(I229&gt;0,"ATRASADO","")</f>
        <v>ATRASADO</v>
      </c>
      <c r="K229" s="27"/>
    </row>
    <row r="230" spans="1:11" s="26" customFormat="1" ht="12.75" x14ac:dyDescent="0.2">
      <c r="A230" s="19">
        <v>45413</v>
      </c>
      <c r="B230" s="20" t="s">
        <v>74</v>
      </c>
      <c r="C230" s="21" t="s">
        <v>260</v>
      </c>
      <c r="D230" s="22" t="s">
        <v>101</v>
      </c>
      <c r="E230" s="23">
        <v>2221</v>
      </c>
      <c r="F230" s="24">
        <v>29500</v>
      </c>
      <c r="G230" s="25">
        <v>45413</v>
      </c>
      <c r="H230" s="24">
        <f>IF(F230&gt;0,0,"")</f>
        <v>0</v>
      </c>
      <c r="I230" s="24">
        <v>29500</v>
      </c>
      <c r="J230" s="24" t="str">
        <f>IF(I230&gt;0,"ATRASADO","")</f>
        <v>ATRASADO</v>
      </c>
      <c r="K230" s="27"/>
    </row>
    <row r="231" spans="1:11" s="26" customFormat="1" ht="12.75" x14ac:dyDescent="0.2">
      <c r="A231" s="19">
        <v>45413</v>
      </c>
      <c r="B231" s="20" t="s">
        <v>261</v>
      </c>
      <c r="C231" s="21" t="s">
        <v>260</v>
      </c>
      <c r="D231" s="22" t="s">
        <v>101</v>
      </c>
      <c r="E231" s="23">
        <v>2221</v>
      </c>
      <c r="F231" s="24">
        <v>29500</v>
      </c>
      <c r="G231" s="25">
        <v>45413</v>
      </c>
      <c r="H231" s="24">
        <f>IF(F231&gt;0,0,"")</f>
        <v>0</v>
      </c>
      <c r="I231" s="24">
        <v>29500</v>
      </c>
      <c r="J231" s="24" t="str">
        <f>IF(I231&gt;0,"ATRASADO","")</f>
        <v>ATRASADO</v>
      </c>
      <c r="K231" s="27"/>
    </row>
    <row r="232" spans="1:11" s="26" customFormat="1" ht="12.75" x14ac:dyDescent="0.2">
      <c r="A232" s="19"/>
      <c r="B232" s="20"/>
      <c r="C232" s="21"/>
      <c r="D232" s="22"/>
      <c r="E232" s="23"/>
      <c r="F232" s="24"/>
      <c r="G232" s="25"/>
      <c r="H232" s="24"/>
      <c r="I232" s="24"/>
      <c r="J232" s="24"/>
      <c r="K232" s="27"/>
    </row>
    <row r="233" spans="1:11" s="26" customFormat="1" ht="12.75" x14ac:dyDescent="0.2">
      <c r="A233" s="19">
        <v>45323</v>
      </c>
      <c r="B233" s="20" t="s">
        <v>262</v>
      </c>
      <c r="C233" s="21" t="s">
        <v>263</v>
      </c>
      <c r="D233" s="22" t="s">
        <v>96</v>
      </c>
      <c r="E233" s="23">
        <v>2213</v>
      </c>
      <c r="F233" s="24">
        <v>10883.6</v>
      </c>
      <c r="G233" s="25">
        <v>45323</v>
      </c>
      <c r="H233" s="24">
        <f>IF(F233&gt;0,0,"")</f>
        <v>0</v>
      </c>
      <c r="I233" s="24">
        <v>10883.6</v>
      </c>
      <c r="J233" s="24" t="str">
        <f>IF(I233&gt;0,"ATRASADO","")</f>
        <v>ATRASADO</v>
      </c>
      <c r="K233" s="27"/>
    </row>
    <row r="234" spans="1:11" s="26" customFormat="1" ht="12.75" x14ac:dyDescent="0.2">
      <c r="A234" s="19">
        <v>45323</v>
      </c>
      <c r="B234" s="20" t="s">
        <v>264</v>
      </c>
      <c r="C234" s="21" t="s">
        <v>263</v>
      </c>
      <c r="D234" s="22" t="s">
        <v>96</v>
      </c>
      <c r="E234" s="23">
        <v>2213</v>
      </c>
      <c r="F234" s="24">
        <v>10883.6</v>
      </c>
      <c r="G234" s="25">
        <v>45323</v>
      </c>
      <c r="H234" s="24">
        <f>IF(F234&gt;0,0,"")</f>
        <v>0</v>
      </c>
      <c r="I234" s="24">
        <v>10883.6</v>
      </c>
      <c r="J234" s="24" t="str">
        <f>IF(I234&gt;0,"ATRASADO","")</f>
        <v>ATRASADO</v>
      </c>
      <c r="K234" s="27"/>
    </row>
    <row r="235" spans="1:11" s="26" customFormat="1" ht="12.75" x14ac:dyDescent="0.2">
      <c r="A235" s="19">
        <v>45413</v>
      </c>
      <c r="B235" s="20" t="s">
        <v>265</v>
      </c>
      <c r="C235" s="21" t="s">
        <v>263</v>
      </c>
      <c r="D235" s="22" t="s">
        <v>96</v>
      </c>
      <c r="E235" s="23">
        <v>2213</v>
      </c>
      <c r="F235" s="24">
        <v>10883.6</v>
      </c>
      <c r="G235" s="25">
        <v>45413</v>
      </c>
      <c r="H235" s="24">
        <f>IF(F235&gt;0,0,"")</f>
        <v>0</v>
      </c>
      <c r="I235" s="24">
        <v>10883.6</v>
      </c>
      <c r="J235" s="24" t="str">
        <f>IF(I235&gt;0,"ATRASADO","")</f>
        <v>ATRASADO</v>
      </c>
      <c r="K235" s="27"/>
    </row>
    <row r="236" spans="1:11" s="26" customFormat="1" ht="12.75" x14ac:dyDescent="0.2">
      <c r="A236" s="19">
        <v>45536</v>
      </c>
      <c r="B236" s="20" t="s">
        <v>266</v>
      </c>
      <c r="C236" s="21" t="s">
        <v>263</v>
      </c>
      <c r="D236" s="22" t="s">
        <v>96</v>
      </c>
      <c r="E236" s="23">
        <v>2213</v>
      </c>
      <c r="F236" s="24">
        <v>10883.6</v>
      </c>
      <c r="G236" s="25">
        <v>45536</v>
      </c>
      <c r="H236" s="24">
        <f>IF(F236&gt;0,0,"")</f>
        <v>0</v>
      </c>
      <c r="I236" s="24">
        <v>10883.6</v>
      </c>
      <c r="J236" s="24" t="str">
        <f>IF(I236&gt;0,"ATRASADO","")</f>
        <v>ATRASADO</v>
      </c>
      <c r="K236" s="27"/>
    </row>
    <row r="237" spans="1:11" s="26" customFormat="1" ht="12.75" x14ac:dyDescent="0.2">
      <c r="A237" s="19">
        <v>45536</v>
      </c>
      <c r="B237" s="20" t="s">
        <v>267</v>
      </c>
      <c r="C237" s="21" t="s">
        <v>263</v>
      </c>
      <c r="D237" s="22" t="s">
        <v>96</v>
      </c>
      <c r="E237" s="23">
        <v>2213</v>
      </c>
      <c r="F237" s="24">
        <v>10883.6</v>
      </c>
      <c r="G237" s="25">
        <v>45536</v>
      </c>
      <c r="H237" s="24">
        <f>IF(F237&gt;0,0,"")</f>
        <v>0</v>
      </c>
      <c r="I237" s="24">
        <v>10883.6</v>
      </c>
      <c r="J237" s="24" t="str">
        <f>IF(I237&gt;0,"ATRASADO","")</f>
        <v>ATRASADO</v>
      </c>
      <c r="K237" s="27"/>
    </row>
    <row r="238" spans="1:11" s="26" customFormat="1" ht="12.75" x14ac:dyDescent="0.2">
      <c r="A238" s="19"/>
      <c r="B238" s="20"/>
      <c r="C238" s="21"/>
      <c r="D238" s="22"/>
      <c r="E238" s="23"/>
      <c r="F238" s="24"/>
      <c r="G238" s="25"/>
      <c r="H238" s="24"/>
      <c r="I238" s="24"/>
      <c r="J238" s="24"/>
      <c r="K238" s="27"/>
    </row>
    <row r="239" spans="1:11" s="26" customFormat="1" ht="12.75" x14ac:dyDescent="0.2">
      <c r="A239" s="19">
        <v>45874</v>
      </c>
      <c r="B239" s="20" t="s">
        <v>268</v>
      </c>
      <c r="C239" s="21" t="s">
        <v>269</v>
      </c>
      <c r="D239" s="22" t="s">
        <v>270</v>
      </c>
      <c r="E239" s="23">
        <v>2217</v>
      </c>
      <c r="F239" s="24">
        <v>2533</v>
      </c>
      <c r="G239" s="25">
        <v>45874</v>
      </c>
      <c r="H239" s="24">
        <v>0</v>
      </c>
      <c r="I239" s="24">
        <v>2533</v>
      </c>
      <c r="J239" s="24" t="s">
        <v>26</v>
      </c>
      <c r="K239" s="27"/>
    </row>
    <row r="240" spans="1:11" s="26" customFormat="1" ht="12.75" x14ac:dyDescent="0.2">
      <c r="A240" s="19">
        <v>45938</v>
      </c>
      <c r="B240" s="20" t="s">
        <v>271</v>
      </c>
      <c r="C240" s="21" t="s">
        <v>269</v>
      </c>
      <c r="D240" s="22" t="s">
        <v>270</v>
      </c>
      <c r="E240" s="23">
        <v>2217</v>
      </c>
      <c r="F240" s="24">
        <v>10101</v>
      </c>
      <c r="G240" s="25">
        <v>45938</v>
      </c>
      <c r="H240" s="24">
        <v>0</v>
      </c>
      <c r="I240" s="24">
        <v>10101</v>
      </c>
      <c r="J240" s="24" t="s">
        <v>26</v>
      </c>
      <c r="K240" s="27"/>
    </row>
    <row r="241" spans="1:11" s="26" customFormat="1" ht="12.75" x14ac:dyDescent="0.2">
      <c r="A241" s="19">
        <v>46059</v>
      </c>
      <c r="B241" s="20" t="s">
        <v>272</v>
      </c>
      <c r="C241" s="21" t="s">
        <v>269</v>
      </c>
      <c r="D241" s="22" t="s">
        <v>270</v>
      </c>
      <c r="E241" s="23">
        <v>2217</v>
      </c>
      <c r="F241" s="24">
        <v>10000</v>
      </c>
      <c r="G241" s="25">
        <v>46059</v>
      </c>
      <c r="H241" s="24">
        <v>0</v>
      </c>
      <c r="I241" s="24">
        <v>10000</v>
      </c>
      <c r="J241" s="24" t="s">
        <v>26</v>
      </c>
      <c r="K241" s="27"/>
    </row>
    <row r="242" spans="1:11" s="26" customFormat="1" ht="12.75" x14ac:dyDescent="0.2">
      <c r="A242" s="19"/>
      <c r="B242" s="20"/>
      <c r="C242" s="21"/>
      <c r="D242" s="22"/>
      <c r="E242" s="23"/>
      <c r="F242" s="24"/>
      <c r="G242" s="25"/>
      <c r="H242" s="24"/>
      <c r="I242" s="24"/>
      <c r="J242" s="24"/>
      <c r="K242" s="27"/>
    </row>
    <row r="243" spans="1:11" s="26" customFormat="1" ht="12.75" x14ac:dyDescent="0.2">
      <c r="A243" s="19">
        <v>45505</v>
      </c>
      <c r="B243" s="20" t="s">
        <v>68</v>
      </c>
      <c r="C243" s="21" t="s">
        <v>273</v>
      </c>
      <c r="D243" s="22" t="s">
        <v>59</v>
      </c>
      <c r="E243" s="23">
        <v>2311</v>
      </c>
      <c r="F243" s="24">
        <v>1100000</v>
      </c>
      <c r="G243" s="25">
        <v>45505</v>
      </c>
      <c r="H243" s="24">
        <f>IF(F243&gt;0,0,"")</f>
        <v>0</v>
      </c>
      <c r="I243" s="24">
        <v>1100000</v>
      </c>
      <c r="J243" s="24" t="str">
        <f>IF(I243&gt;0,"ATRASADO","")</f>
        <v>ATRASADO</v>
      </c>
      <c r="K243" s="27"/>
    </row>
    <row r="244" spans="1:11" s="26" customFormat="1" ht="12.75" x14ac:dyDescent="0.2">
      <c r="A244" s="19"/>
      <c r="B244" s="20"/>
      <c r="C244" s="21"/>
      <c r="D244" s="22"/>
      <c r="E244" s="23"/>
      <c r="F244" s="24"/>
      <c r="G244" s="25"/>
      <c r="H244" s="24"/>
      <c r="I244" s="24"/>
      <c r="J244" s="24"/>
      <c r="K244" s="27"/>
    </row>
    <row r="245" spans="1:11" s="26" customFormat="1" ht="12.75" x14ac:dyDescent="0.2">
      <c r="A245" s="19">
        <v>45170</v>
      </c>
      <c r="B245" s="20" t="s">
        <v>274</v>
      </c>
      <c r="C245" s="21" t="s">
        <v>275</v>
      </c>
      <c r="D245" s="22" t="s">
        <v>59</v>
      </c>
      <c r="E245" s="23">
        <v>2311</v>
      </c>
      <c r="F245" s="24">
        <v>6473352.5</v>
      </c>
      <c r="G245" s="25">
        <v>45170</v>
      </c>
      <c r="H245" s="24">
        <f t="shared" ref="H245:H253" si="14">IF(F245&gt;0,0,"")</f>
        <v>0</v>
      </c>
      <c r="I245" s="24">
        <v>6473352.5</v>
      </c>
      <c r="J245" s="24" t="str">
        <f t="shared" ref="J245:J253" si="15">IF(I245&gt;0,"ATRASADO","")</f>
        <v>ATRASADO</v>
      </c>
      <c r="K245" s="27"/>
    </row>
    <row r="246" spans="1:11" s="26" customFormat="1" ht="12.75" x14ac:dyDescent="0.2">
      <c r="A246" s="19">
        <v>45170</v>
      </c>
      <c r="B246" s="20" t="s">
        <v>276</v>
      </c>
      <c r="C246" s="21" t="s">
        <v>275</v>
      </c>
      <c r="D246" s="22" t="s">
        <v>59</v>
      </c>
      <c r="E246" s="23">
        <v>2311</v>
      </c>
      <c r="F246" s="24">
        <v>3500000</v>
      </c>
      <c r="G246" s="25">
        <v>45170</v>
      </c>
      <c r="H246" s="24">
        <f t="shared" si="14"/>
        <v>0</v>
      </c>
      <c r="I246" s="24">
        <v>3500000</v>
      </c>
      <c r="J246" s="24" t="str">
        <f t="shared" si="15"/>
        <v>ATRASADO</v>
      </c>
      <c r="K246" s="27"/>
    </row>
    <row r="247" spans="1:11" s="26" customFormat="1" ht="12.75" x14ac:dyDescent="0.2">
      <c r="A247" s="19">
        <v>45173</v>
      </c>
      <c r="B247" s="20" t="s">
        <v>277</v>
      </c>
      <c r="C247" s="21" t="s">
        <v>275</v>
      </c>
      <c r="D247" s="22" t="s">
        <v>59</v>
      </c>
      <c r="E247" s="23">
        <v>2311</v>
      </c>
      <c r="F247" s="24">
        <v>2105600</v>
      </c>
      <c r="G247" s="25">
        <v>45173</v>
      </c>
      <c r="H247" s="24">
        <f t="shared" si="14"/>
        <v>0</v>
      </c>
      <c r="I247" s="24">
        <v>2105600</v>
      </c>
      <c r="J247" s="24" t="str">
        <f t="shared" si="15"/>
        <v>ATRASADO</v>
      </c>
      <c r="K247" s="27"/>
    </row>
    <row r="248" spans="1:11" s="26" customFormat="1" ht="12.75" x14ac:dyDescent="0.2">
      <c r="A248" s="19">
        <v>45537</v>
      </c>
      <c r="B248" s="20" t="s">
        <v>278</v>
      </c>
      <c r="C248" s="21" t="s">
        <v>275</v>
      </c>
      <c r="D248" s="22" t="s">
        <v>154</v>
      </c>
      <c r="E248" s="23">
        <v>2242</v>
      </c>
      <c r="F248" s="24">
        <v>2866603.5</v>
      </c>
      <c r="G248" s="25">
        <v>45537</v>
      </c>
      <c r="H248" s="24">
        <f t="shared" si="14"/>
        <v>0</v>
      </c>
      <c r="I248" s="24">
        <v>2866603.5</v>
      </c>
      <c r="J248" s="24" t="str">
        <f t="shared" si="15"/>
        <v>ATRASADO</v>
      </c>
      <c r="K248" s="27"/>
    </row>
    <row r="249" spans="1:11" s="26" customFormat="1" ht="12.75" x14ac:dyDescent="0.2">
      <c r="A249" s="19" t="s">
        <v>279</v>
      </c>
      <c r="B249" s="20" t="s">
        <v>280</v>
      </c>
      <c r="C249" s="21" t="s">
        <v>275</v>
      </c>
      <c r="D249" s="22" t="s">
        <v>154</v>
      </c>
      <c r="E249" s="23">
        <v>2242</v>
      </c>
      <c r="F249" s="24">
        <v>1337748.3</v>
      </c>
      <c r="G249" s="25" t="s">
        <v>279</v>
      </c>
      <c r="H249" s="24">
        <f t="shared" si="14"/>
        <v>0</v>
      </c>
      <c r="I249" s="24">
        <v>1337748.3</v>
      </c>
      <c r="J249" s="24" t="str">
        <f t="shared" si="15"/>
        <v>ATRASADO</v>
      </c>
      <c r="K249" s="27"/>
    </row>
    <row r="250" spans="1:11" s="26" customFormat="1" ht="12.75" x14ac:dyDescent="0.2">
      <c r="A250" s="19" t="s">
        <v>281</v>
      </c>
      <c r="B250" s="20" t="s">
        <v>30</v>
      </c>
      <c r="C250" s="21" t="s">
        <v>275</v>
      </c>
      <c r="D250" s="22" t="s">
        <v>154</v>
      </c>
      <c r="E250" s="23">
        <v>2242</v>
      </c>
      <c r="F250" s="24">
        <v>1528855.2</v>
      </c>
      <c r="G250" s="25" t="s">
        <v>281</v>
      </c>
      <c r="H250" s="24">
        <f t="shared" si="14"/>
        <v>0</v>
      </c>
      <c r="I250" s="24">
        <v>1528855.2</v>
      </c>
      <c r="J250" s="24" t="str">
        <f t="shared" si="15"/>
        <v>ATRASADO</v>
      </c>
      <c r="K250" s="27"/>
    </row>
    <row r="251" spans="1:11" s="26" customFormat="1" ht="12.75" x14ac:dyDescent="0.2">
      <c r="A251" s="19">
        <v>45627</v>
      </c>
      <c r="B251" s="20" t="s">
        <v>32</v>
      </c>
      <c r="C251" s="21" t="s">
        <v>275</v>
      </c>
      <c r="D251" s="22" t="s">
        <v>154</v>
      </c>
      <c r="E251" s="23">
        <v>2242</v>
      </c>
      <c r="F251" s="24">
        <v>2866603.5</v>
      </c>
      <c r="G251" s="25">
        <v>45627</v>
      </c>
      <c r="H251" s="24">
        <f t="shared" si="14"/>
        <v>0</v>
      </c>
      <c r="I251" s="24">
        <v>2866603.5</v>
      </c>
      <c r="J251" s="24" t="str">
        <f t="shared" si="15"/>
        <v>ATRASADO</v>
      </c>
      <c r="K251" s="27"/>
    </row>
    <row r="252" spans="1:11" s="26" customFormat="1" ht="12.75" x14ac:dyDescent="0.2">
      <c r="A252" s="19">
        <v>45630</v>
      </c>
      <c r="B252" s="20" t="s">
        <v>33</v>
      </c>
      <c r="C252" s="21" t="s">
        <v>275</v>
      </c>
      <c r="D252" s="22" t="s">
        <v>154</v>
      </c>
      <c r="E252" s="23">
        <v>2242</v>
      </c>
      <c r="F252" s="24">
        <v>2866603.5</v>
      </c>
      <c r="G252" s="25">
        <v>45630</v>
      </c>
      <c r="H252" s="24">
        <f t="shared" si="14"/>
        <v>0</v>
      </c>
      <c r="I252" s="24">
        <v>2866603.5</v>
      </c>
      <c r="J252" s="24" t="str">
        <f t="shared" si="15"/>
        <v>ATRASADO</v>
      </c>
      <c r="K252" s="27"/>
    </row>
    <row r="253" spans="1:11" s="26" customFormat="1" ht="12.75" x14ac:dyDescent="0.2">
      <c r="A253" s="19" t="s">
        <v>282</v>
      </c>
      <c r="B253" s="20" t="s">
        <v>34</v>
      </c>
      <c r="C253" s="21" t="s">
        <v>275</v>
      </c>
      <c r="D253" s="22" t="s">
        <v>154</v>
      </c>
      <c r="E253" s="23">
        <v>2242</v>
      </c>
      <c r="F253" s="24">
        <v>1337748.3</v>
      </c>
      <c r="G253" s="25" t="s">
        <v>282</v>
      </c>
      <c r="H253" s="24">
        <f t="shared" si="14"/>
        <v>0</v>
      </c>
      <c r="I253" s="24">
        <v>1337748.3</v>
      </c>
      <c r="J253" s="24" t="str">
        <f t="shared" si="15"/>
        <v>ATRASADO</v>
      </c>
      <c r="K253" s="27"/>
    </row>
    <row r="254" spans="1:11" s="26" customFormat="1" ht="12.75" x14ac:dyDescent="0.2">
      <c r="A254" s="19"/>
      <c r="B254" s="20"/>
      <c r="C254" s="21"/>
      <c r="D254" s="22"/>
      <c r="E254" s="23"/>
      <c r="F254" s="24"/>
      <c r="G254" s="25"/>
      <c r="H254" s="24"/>
      <c r="I254" s="24"/>
      <c r="J254" s="24"/>
      <c r="K254" s="27"/>
    </row>
    <row r="255" spans="1:11" s="26" customFormat="1" ht="12.75" x14ac:dyDescent="0.2">
      <c r="A255" s="19" t="s">
        <v>283</v>
      </c>
      <c r="B255" s="20" t="s">
        <v>284</v>
      </c>
      <c r="C255" s="21" t="s">
        <v>285</v>
      </c>
      <c r="D255" s="22" t="s">
        <v>59</v>
      </c>
      <c r="E255" s="23">
        <v>2311</v>
      </c>
      <c r="F255" s="24">
        <v>115</v>
      </c>
      <c r="G255" s="25" t="s">
        <v>283</v>
      </c>
      <c r="H255" s="24">
        <f>IF(F255&gt;0,0,"")</f>
        <v>0</v>
      </c>
      <c r="I255" s="24">
        <v>115</v>
      </c>
      <c r="J255" s="24" t="str">
        <f>IF(I255&gt;0,"ATRASADO","")</f>
        <v>ATRASADO</v>
      </c>
      <c r="K255" s="27"/>
    </row>
    <row r="256" spans="1:11" s="26" customFormat="1" ht="12.75" x14ac:dyDescent="0.2">
      <c r="A256" s="19"/>
      <c r="B256" s="20"/>
      <c r="C256" s="21"/>
      <c r="D256" s="22"/>
      <c r="E256" s="23"/>
      <c r="F256" s="24"/>
      <c r="G256" s="25"/>
      <c r="H256" s="24"/>
      <c r="I256" s="24"/>
      <c r="J256" s="24"/>
      <c r="K256" s="27"/>
    </row>
    <row r="257" spans="1:11" s="26" customFormat="1" ht="12.75" x14ac:dyDescent="0.2">
      <c r="A257" s="19">
        <v>45444</v>
      </c>
      <c r="B257" s="20" t="s">
        <v>286</v>
      </c>
      <c r="C257" s="21" t="s">
        <v>287</v>
      </c>
      <c r="D257" s="22" t="s">
        <v>101</v>
      </c>
      <c r="E257" s="23">
        <v>2221</v>
      </c>
      <c r="F257" s="24">
        <v>23600</v>
      </c>
      <c r="G257" s="25">
        <v>45444</v>
      </c>
      <c r="H257" s="24">
        <f>IF(F257&gt;0,0,"")</f>
        <v>0</v>
      </c>
      <c r="I257" s="24">
        <v>23600</v>
      </c>
      <c r="J257" s="24" t="str">
        <f>IF(I257&gt;0,"ATRASADO","")</f>
        <v>ATRASADO</v>
      </c>
      <c r="K257" s="27"/>
    </row>
    <row r="258" spans="1:11" s="26" customFormat="1" ht="12.75" x14ac:dyDescent="0.2">
      <c r="A258" s="19">
        <v>45536</v>
      </c>
      <c r="B258" s="20" t="s">
        <v>288</v>
      </c>
      <c r="C258" s="21" t="s">
        <v>287</v>
      </c>
      <c r="D258" s="22" t="s">
        <v>101</v>
      </c>
      <c r="E258" s="23">
        <v>2221</v>
      </c>
      <c r="F258" s="24">
        <v>23600</v>
      </c>
      <c r="G258" s="25">
        <v>45536</v>
      </c>
      <c r="H258" s="24">
        <f>IF(F258&gt;0,0,"")</f>
        <v>0</v>
      </c>
      <c r="I258" s="24">
        <v>23600</v>
      </c>
      <c r="J258" s="24" t="str">
        <f>IF(I258&gt;0,"ATRASADO","")</f>
        <v>ATRASADO</v>
      </c>
      <c r="K258" s="27"/>
    </row>
    <row r="259" spans="1:11" s="26" customFormat="1" ht="12.75" x14ac:dyDescent="0.2">
      <c r="A259" s="19">
        <v>45536</v>
      </c>
      <c r="B259" s="20" t="s">
        <v>289</v>
      </c>
      <c r="C259" s="21" t="s">
        <v>287</v>
      </c>
      <c r="D259" s="22" t="s">
        <v>101</v>
      </c>
      <c r="E259" s="23">
        <v>2221</v>
      </c>
      <c r="F259" s="24">
        <v>23600</v>
      </c>
      <c r="G259" s="25">
        <v>45536</v>
      </c>
      <c r="H259" s="24">
        <f>IF(F259&gt;0,0,"")</f>
        <v>0</v>
      </c>
      <c r="I259" s="24">
        <v>23600</v>
      </c>
      <c r="J259" s="24" t="str">
        <f>IF(I259&gt;0,"ATRASADO","")</f>
        <v>ATRASADO</v>
      </c>
      <c r="K259" s="27"/>
    </row>
    <row r="260" spans="1:11" s="26" customFormat="1" ht="12.75" x14ac:dyDescent="0.2">
      <c r="A260" s="19"/>
      <c r="B260" s="20"/>
      <c r="C260" s="21"/>
      <c r="D260" s="22"/>
      <c r="E260" s="23"/>
      <c r="F260" s="24"/>
      <c r="G260" s="25"/>
      <c r="H260" s="24"/>
      <c r="I260" s="24"/>
      <c r="J260" s="24"/>
      <c r="K260" s="27"/>
    </row>
    <row r="261" spans="1:11" s="26" customFormat="1" ht="12.75" x14ac:dyDescent="0.2">
      <c r="A261" s="19">
        <v>43373</v>
      </c>
      <c r="B261" s="20" t="s">
        <v>290</v>
      </c>
      <c r="C261" s="21" t="s">
        <v>291</v>
      </c>
      <c r="D261" s="22" t="s">
        <v>292</v>
      </c>
      <c r="E261" s="23">
        <v>2241</v>
      </c>
      <c r="F261" s="24">
        <v>17200</v>
      </c>
      <c r="G261" s="25">
        <v>43373</v>
      </c>
      <c r="H261" s="24">
        <f>IF(F261&gt;0,0,"")</f>
        <v>0</v>
      </c>
      <c r="I261" s="24">
        <v>17200</v>
      </c>
      <c r="J261" s="24" t="str">
        <f>IF(I261&gt;0,"ATRASADO","")</f>
        <v>ATRASADO</v>
      </c>
      <c r="K261" s="27"/>
    </row>
    <row r="262" spans="1:11" s="26" customFormat="1" ht="12.75" x14ac:dyDescent="0.2">
      <c r="A262" s="19">
        <v>43446</v>
      </c>
      <c r="B262" s="20" t="s">
        <v>293</v>
      </c>
      <c r="C262" s="21" t="s">
        <v>291</v>
      </c>
      <c r="D262" s="22" t="s">
        <v>292</v>
      </c>
      <c r="E262" s="23">
        <v>2241</v>
      </c>
      <c r="F262" s="24">
        <v>20800</v>
      </c>
      <c r="G262" s="25">
        <v>43446</v>
      </c>
      <c r="H262" s="24">
        <f>IF(F262&gt;0,0,"")</f>
        <v>0</v>
      </c>
      <c r="I262" s="24">
        <v>20800</v>
      </c>
      <c r="J262" s="24" t="str">
        <f>IF(I262&gt;0,"ATRASADO","")</f>
        <v>ATRASADO</v>
      </c>
      <c r="K262" s="27"/>
    </row>
    <row r="263" spans="1:11" s="26" customFormat="1" ht="12.75" x14ac:dyDescent="0.2">
      <c r="A263" s="19"/>
      <c r="B263" s="20"/>
      <c r="C263" s="21"/>
      <c r="D263" s="22"/>
      <c r="E263" s="23"/>
      <c r="F263" s="24"/>
      <c r="G263" s="25"/>
      <c r="H263" s="24"/>
      <c r="I263" s="24"/>
      <c r="J263" s="24"/>
      <c r="K263" s="27"/>
    </row>
    <row r="264" spans="1:11" s="26" customFormat="1" ht="12.75" x14ac:dyDescent="0.2">
      <c r="A264" s="19">
        <v>41963</v>
      </c>
      <c r="B264" s="20" t="s">
        <v>294</v>
      </c>
      <c r="C264" s="21" t="s">
        <v>295</v>
      </c>
      <c r="D264" s="22" t="s">
        <v>296</v>
      </c>
      <c r="E264" s="23">
        <v>2272</v>
      </c>
      <c r="F264" s="24">
        <v>40496</v>
      </c>
      <c r="G264" s="25">
        <v>41963</v>
      </c>
      <c r="H264" s="24">
        <f>IF(F264&gt;0,0,"")</f>
        <v>0</v>
      </c>
      <c r="I264" s="24">
        <v>40496</v>
      </c>
      <c r="J264" s="24" t="str">
        <f>IF(I264&gt;0,"ATRASADO","")</f>
        <v>ATRASADO</v>
      </c>
      <c r="K264" s="27"/>
    </row>
    <row r="265" spans="1:11" s="26" customFormat="1" ht="12.75" x14ac:dyDescent="0.2">
      <c r="A265" s="19"/>
      <c r="B265" s="20"/>
      <c r="C265" s="21"/>
      <c r="D265" s="22"/>
      <c r="E265" s="23"/>
      <c r="F265" s="24"/>
      <c r="G265" s="25"/>
      <c r="H265" s="24"/>
      <c r="I265" s="24"/>
      <c r="J265" s="24"/>
      <c r="K265" s="27"/>
    </row>
    <row r="266" spans="1:11" s="26" customFormat="1" ht="12.75" x14ac:dyDescent="0.2">
      <c r="A266" s="19">
        <v>40652</v>
      </c>
      <c r="B266" s="20" t="s">
        <v>297</v>
      </c>
      <c r="C266" s="21" t="s">
        <v>298</v>
      </c>
      <c r="D266" s="22" t="s">
        <v>299</v>
      </c>
      <c r="E266" s="23">
        <v>2258</v>
      </c>
      <c r="F266" s="24">
        <v>14784</v>
      </c>
      <c r="G266" s="25">
        <v>40652</v>
      </c>
      <c r="H266" s="24">
        <f t="shared" ref="H266:H275" si="16">IF(F266&gt;0,0,"")</f>
        <v>0</v>
      </c>
      <c r="I266" s="24">
        <v>14784</v>
      </c>
      <c r="J266" s="24" t="str">
        <f t="shared" ref="J266:J275" si="17">IF(I266&gt;0,"ATRASADO","")</f>
        <v>ATRASADO</v>
      </c>
      <c r="K266" s="27"/>
    </row>
    <row r="267" spans="1:11" s="26" customFormat="1" ht="12.75" x14ac:dyDescent="0.2">
      <c r="A267" s="19">
        <v>40652</v>
      </c>
      <c r="B267" s="20" t="s">
        <v>300</v>
      </c>
      <c r="C267" s="21" t="s">
        <v>298</v>
      </c>
      <c r="D267" s="22" t="s">
        <v>299</v>
      </c>
      <c r="E267" s="23">
        <v>2258</v>
      </c>
      <c r="F267" s="24">
        <v>6784</v>
      </c>
      <c r="G267" s="25">
        <v>40652</v>
      </c>
      <c r="H267" s="24">
        <f t="shared" si="16"/>
        <v>0</v>
      </c>
      <c r="I267" s="24">
        <v>6784</v>
      </c>
      <c r="J267" s="24" t="str">
        <f t="shared" si="17"/>
        <v>ATRASADO</v>
      </c>
      <c r="K267" s="27"/>
    </row>
    <row r="268" spans="1:11" s="26" customFormat="1" ht="12.75" x14ac:dyDescent="0.2">
      <c r="A268" s="19">
        <v>40910</v>
      </c>
      <c r="B268" s="20">
        <v>1501547576</v>
      </c>
      <c r="C268" s="21" t="s">
        <v>298</v>
      </c>
      <c r="D268" s="22" t="s">
        <v>301</v>
      </c>
      <c r="E268" s="23">
        <v>2258</v>
      </c>
      <c r="F268" s="24">
        <v>21576</v>
      </c>
      <c r="G268" s="25">
        <v>40910</v>
      </c>
      <c r="H268" s="24">
        <f t="shared" si="16"/>
        <v>0</v>
      </c>
      <c r="I268" s="24">
        <v>21576</v>
      </c>
      <c r="J268" s="24" t="str">
        <f t="shared" si="17"/>
        <v>ATRASADO</v>
      </c>
      <c r="K268" s="27"/>
    </row>
    <row r="269" spans="1:11" s="26" customFormat="1" ht="12.75" x14ac:dyDescent="0.2">
      <c r="A269" s="19">
        <v>40910</v>
      </c>
      <c r="B269" s="20">
        <v>1501547577</v>
      </c>
      <c r="C269" s="21" t="s">
        <v>298</v>
      </c>
      <c r="D269" s="22" t="s">
        <v>301</v>
      </c>
      <c r="E269" s="23">
        <v>2258</v>
      </c>
      <c r="F269" s="24">
        <v>21576</v>
      </c>
      <c r="G269" s="25">
        <v>40910</v>
      </c>
      <c r="H269" s="24">
        <f t="shared" si="16"/>
        <v>0</v>
      </c>
      <c r="I269" s="24">
        <v>21576</v>
      </c>
      <c r="J269" s="24" t="str">
        <f t="shared" si="17"/>
        <v>ATRASADO</v>
      </c>
      <c r="K269" s="27"/>
    </row>
    <row r="270" spans="1:11" s="26" customFormat="1" ht="12.75" x14ac:dyDescent="0.2">
      <c r="A270" s="19">
        <v>40910</v>
      </c>
      <c r="B270" s="20">
        <v>1501547578</v>
      </c>
      <c r="C270" s="21" t="s">
        <v>298</v>
      </c>
      <c r="D270" s="22" t="s">
        <v>301</v>
      </c>
      <c r="E270" s="23">
        <v>2258</v>
      </c>
      <c r="F270" s="24">
        <v>21576</v>
      </c>
      <c r="G270" s="25">
        <v>40910</v>
      </c>
      <c r="H270" s="24">
        <f t="shared" si="16"/>
        <v>0</v>
      </c>
      <c r="I270" s="24">
        <v>21576</v>
      </c>
      <c r="J270" s="24" t="str">
        <f t="shared" si="17"/>
        <v>ATRASADO</v>
      </c>
      <c r="K270" s="27"/>
    </row>
    <row r="271" spans="1:11" s="26" customFormat="1" ht="12.75" x14ac:dyDescent="0.2">
      <c r="A271" s="19">
        <v>40910</v>
      </c>
      <c r="B271" s="20">
        <v>1501547579</v>
      </c>
      <c r="C271" s="21" t="s">
        <v>298</v>
      </c>
      <c r="D271" s="22" t="s">
        <v>301</v>
      </c>
      <c r="E271" s="23">
        <v>2258</v>
      </c>
      <c r="F271" s="24">
        <v>21576</v>
      </c>
      <c r="G271" s="25">
        <v>40910</v>
      </c>
      <c r="H271" s="24">
        <f t="shared" si="16"/>
        <v>0</v>
      </c>
      <c r="I271" s="24">
        <v>21576</v>
      </c>
      <c r="J271" s="24" t="str">
        <f t="shared" si="17"/>
        <v>ATRASADO</v>
      </c>
      <c r="K271" s="27"/>
    </row>
    <row r="272" spans="1:11" s="26" customFormat="1" ht="12.75" x14ac:dyDescent="0.2">
      <c r="A272" s="19">
        <v>40918</v>
      </c>
      <c r="B272" s="20">
        <v>1501547572</v>
      </c>
      <c r="C272" s="21" t="s">
        <v>298</v>
      </c>
      <c r="D272" s="22" t="s">
        <v>301</v>
      </c>
      <c r="E272" s="23">
        <v>2258</v>
      </c>
      <c r="F272" s="24">
        <v>20088</v>
      </c>
      <c r="G272" s="25">
        <v>40918</v>
      </c>
      <c r="H272" s="24">
        <f t="shared" si="16"/>
        <v>0</v>
      </c>
      <c r="I272" s="24">
        <v>20088</v>
      </c>
      <c r="J272" s="24" t="str">
        <f t="shared" si="17"/>
        <v>ATRASADO</v>
      </c>
      <c r="K272" s="27"/>
    </row>
    <row r="273" spans="1:11" s="26" customFormat="1" ht="12.75" x14ac:dyDescent="0.2">
      <c r="A273" s="19">
        <v>40918</v>
      </c>
      <c r="B273" s="20">
        <v>1501547573</v>
      </c>
      <c r="C273" s="21" t="s">
        <v>298</v>
      </c>
      <c r="D273" s="22" t="s">
        <v>301</v>
      </c>
      <c r="E273" s="23">
        <v>2258</v>
      </c>
      <c r="F273" s="24">
        <v>20088</v>
      </c>
      <c r="G273" s="25">
        <v>40918</v>
      </c>
      <c r="H273" s="24">
        <f t="shared" si="16"/>
        <v>0</v>
      </c>
      <c r="I273" s="24">
        <v>20088</v>
      </c>
      <c r="J273" s="24" t="str">
        <f t="shared" si="17"/>
        <v>ATRASADO</v>
      </c>
      <c r="K273" s="27"/>
    </row>
    <row r="274" spans="1:11" s="26" customFormat="1" ht="12.75" x14ac:dyDescent="0.2">
      <c r="A274" s="19">
        <v>40918</v>
      </c>
      <c r="B274" s="20">
        <v>1501547574</v>
      </c>
      <c r="C274" s="21" t="s">
        <v>298</v>
      </c>
      <c r="D274" s="22" t="s">
        <v>301</v>
      </c>
      <c r="E274" s="23">
        <v>2258</v>
      </c>
      <c r="F274" s="24">
        <v>20088</v>
      </c>
      <c r="G274" s="25">
        <v>40918</v>
      </c>
      <c r="H274" s="24">
        <f t="shared" si="16"/>
        <v>0</v>
      </c>
      <c r="I274" s="24">
        <v>20088</v>
      </c>
      <c r="J274" s="24" t="str">
        <f t="shared" si="17"/>
        <v>ATRASADO</v>
      </c>
      <c r="K274" s="27"/>
    </row>
    <row r="275" spans="1:11" s="26" customFormat="1" ht="12.75" x14ac:dyDescent="0.2">
      <c r="A275" s="19">
        <v>40918</v>
      </c>
      <c r="B275" s="20">
        <v>1501547575</v>
      </c>
      <c r="C275" s="21" t="s">
        <v>298</v>
      </c>
      <c r="D275" s="22" t="s">
        <v>301</v>
      </c>
      <c r="E275" s="23">
        <v>2258</v>
      </c>
      <c r="F275" s="24">
        <v>31088</v>
      </c>
      <c r="G275" s="25">
        <v>40918</v>
      </c>
      <c r="H275" s="24">
        <f t="shared" si="16"/>
        <v>0</v>
      </c>
      <c r="I275" s="24">
        <v>31088</v>
      </c>
      <c r="J275" s="24" t="str">
        <f t="shared" si="17"/>
        <v>ATRASADO</v>
      </c>
      <c r="K275" s="27"/>
    </row>
    <row r="276" spans="1:11" s="26" customFormat="1" ht="12.75" x14ac:dyDescent="0.2">
      <c r="A276" s="19"/>
      <c r="B276" s="20"/>
      <c r="C276" s="21"/>
      <c r="D276" s="22"/>
      <c r="E276" s="23"/>
      <c r="F276" s="24"/>
      <c r="G276" s="25"/>
      <c r="H276" s="24"/>
      <c r="I276" s="24"/>
      <c r="J276" s="24"/>
      <c r="K276" s="27"/>
    </row>
    <row r="277" spans="1:11" s="26" customFormat="1" ht="12.75" x14ac:dyDescent="0.2">
      <c r="A277" s="19">
        <v>40915</v>
      </c>
      <c r="B277" s="20">
        <v>797</v>
      </c>
      <c r="C277" s="21" t="s">
        <v>302</v>
      </c>
      <c r="D277" s="22" t="s">
        <v>101</v>
      </c>
      <c r="E277" s="23">
        <v>2221</v>
      </c>
      <c r="F277" s="24">
        <v>370575</v>
      </c>
      <c r="G277" s="25">
        <v>40915</v>
      </c>
      <c r="H277" s="24">
        <f>IF(F277&gt;0,0,"")</f>
        <v>0</v>
      </c>
      <c r="I277" s="24">
        <v>370575</v>
      </c>
      <c r="J277" s="24" t="str">
        <f>IF(I277&gt;0,"ATRASADO","")</f>
        <v>ATRASADO</v>
      </c>
      <c r="K277" s="27"/>
    </row>
    <row r="278" spans="1:11" s="26" customFormat="1" ht="12.75" x14ac:dyDescent="0.2">
      <c r="A278" s="19">
        <v>41191</v>
      </c>
      <c r="B278" s="20">
        <v>1500000606</v>
      </c>
      <c r="C278" s="21" t="s">
        <v>302</v>
      </c>
      <c r="D278" s="22" t="s">
        <v>101</v>
      </c>
      <c r="E278" s="23">
        <v>2221</v>
      </c>
      <c r="F278" s="24">
        <v>78532</v>
      </c>
      <c r="G278" s="25">
        <v>41191</v>
      </c>
      <c r="H278" s="24">
        <f>IF(F278&gt;0,0,"")</f>
        <v>0</v>
      </c>
      <c r="I278" s="24">
        <v>78532</v>
      </c>
      <c r="J278" s="24" t="str">
        <f>IF(I278&gt;0,"ATRASADO","")</f>
        <v>ATRASADO</v>
      </c>
      <c r="K278" s="27"/>
    </row>
    <row r="279" spans="1:11" s="26" customFormat="1" ht="12.75" x14ac:dyDescent="0.2">
      <c r="A279" s="19"/>
      <c r="B279" s="20"/>
      <c r="C279" s="21"/>
      <c r="D279" s="22"/>
      <c r="E279" s="23"/>
      <c r="F279" s="24"/>
      <c r="G279" s="25"/>
      <c r="H279" s="24"/>
      <c r="I279" s="24"/>
      <c r="J279" s="24"/>
      <c r="K279" s="27"/>
    </row>
    <row r="280" spans="1:11" s="26" customFormat="1" ht="12.75" x14ac:dyDescent="0.2">
      <c r="A280" s="19">
        <v>41488</v>
      </c>
      <c r="B280" s="20">
        <v>1500000082</v>
      </c>
      <c r="C280" s="21" t="s">
        <v>303</v>
      </c>
      <c r="D280" s="22" t="s">
        <v>304</v>
      </c>
      <c r="E280" s="23">
        <v>2254</v>
      </c>
      <c r="F280" s="24">
        <v>1408750</v>
      </c>
      <c r="G280" s="25">
        <v>41488</v>
      </c>
      <c r="H280" s="24">
        <f t="shared" ref="H280:H289" si="18">IF(F280&gt;0,0,"")</f>
        <v>0</v>
      </c>
      <c r="I280" s="24">
        <v>1408750</v>
      </c>
      <c r="J280" s="24" t="str">
        <f t="shared" ref="J280:J289" si="19">IF(I280&gt;0,"ATRASADO","")</f>
        <v>ATRASADO</v>
      </c>
      <c r="K280" s="27"/>
    </row>
    <row r="281" spans="1:11" s="26" customFormat="1" ht="12.75" x14ac:dyDescent="0.2">
      <c r="A281" s="19">
        <v>41506</v>
      </c>
      <c r="B281" s="20">
        <v>1500000087</v>
      </c>
      <c r="C281" s="21" t="s">
        <v>303</v>
      </c>
      <c r="D281" s="22" t="s">
        <v>304</v>
      </c>
      <c r="E281" s="23">
        <v>2254</v>
      </c>
      <c r="F281" s="24">
        <v>1092500.19</v>
      </c>
      <c r="G281" s="25">
        <v>41506</v>
      </c>
      <c r="H281" s="24">
        <f t="shared" si="18"/>
        <v>0</v>
      </c>
      <c r="I281" s="24">
        <v>1092500.19</v>
      </c>
      <c r="J281" s="24" t="str">
        <f t="shared" si="19"/>
        <v>ATRASADO</v>
      </c>
      <c r="K281" s="27"/>
    </row>
    <row r="282" spans="1:11" s="26" customFormat="1" ht="12.75" x14ac:dyDescent="0.2">
      <c r="A282" s="19">
        <v>41513</v>
      </c>
      <c r="B282" s="20">
        <v>1500000088</v>
      </c>
      <c r="C282" s="21" t="s">
        <v>303</v>
      </c>
      <c r="D282" s="22" t="s">
        <v>304</v>
      </c>
      <c r="E282" s="23">
        <v>2254</v>
      </c>
      <c r="F282" s="24">
        <v>288000</v>
      </c>
      <c r="G282" s="25">
        <v>41513</v>
      </c>
      <c r="H282" s="24">
        <f t="shared" si="18"/>
        <v>0</v>
      </c>
      <c r="I282" s="24">
        <v>288000</v>
      </c>
      <c r="J282" s="24" t="str">
        <f t="shared" si="19"/>
        <v>ATRASADO</v>
      </c>
      <c r="K282" s="27"/>
    </row>
    <row r="283" spans="1:11" s="26" customFormat="1" ht="12.75" x14ac:dyDescent="0.2">
      <c r="A283" s="19">
        <v>41610</v>
      </c>
      <c r="B283" s="20">
        <v>1500000125</v>
      </c>
      <c r="C283" s="21" t="s">
        <v>303</v>
      </c>
      <c r="D283" s="22" t="s">
        <v>304</v>
      </c>
      <c r="E283" s="23">
        <v>2254</v>
      </c>
      <c r="F283" s="24">
        <v>825000</v>
      </c>
      <c r="G283" s="25">
        <v>41610</v>
      </c>
      <c r="H283" s="24">
        <f t="shared" si="18"/>
        <v>0</v>
      </c>
      <c r="I283" s="24">
        <v>825000</v>
      </c>
      <c r="J283" s="24" t="str">
        <f t="shared" si="19"/>
        <v>ATRASADO</v>
      </c>
      <c r="K283" s="27"/>
    </row>
    <row r="284" spans="1:11" s="26" customFormat="1" ht="12.75" x14ac:dyDescent="0.2">
      <c r="A284" s="19">
        <v>41639</v>
      </c>
      <c r="B284" s="20">
        <v>1500000130</v>
      </c>
      <c r="C284" s="21" t="s">
        <v>303</v>
      </c>
      <c r="D284" s="22" t="s">
        <v>304</v>
      </c>
      <c r="E284" s="23">
        <v>2254</v>
      </c>
      <c r="F284" s="24">
        <v>825000</v>
      </c>
      <c r="G284" s="25">
        <v>41639</v>
      </c>
      <c r="H284" s="24">
        <f t="shared" si="18"/>
        <v>0</v>
      </c>
      <c r="I284" s="24">
        <v>825000</v>
      </c>
      <c r="J284" s="24" t="str">
        <f t="shared" si="19"/>
        <v>ATRASADO</v>
      </c>
      <c r="K284" s="27"/>
    </row>
    <row r="285" spans="1:11" s="26" customFormat="1" ht="12.75" x14ac:dyDescent="0.2">
      <c r="A285" s="19">
        <v>41670</v>
      </c>
      <c r="B285" s="20">
        <v>1500000134</v>
      </c>
      <c r="C285" s="21" t="s">
        <v>303</v>
      </c>
      <c r="D285" s="22" t="s">
        <v>304</v>
      </c>
      <c r="E285" s="23">
        <v>2254</v>
      </c>
      <c r="F285" s="24">
        <v>755000</v>
      </c>
      <c r="G285" s="25">
        <v>41670</v>
      </c>
      <c r="H285" s="24">
        <f t="shared" si="18"/>
        <v>0</v>
      </c>
      <c r="I285" s="24">
        <v>755000</v>
      </c>
      <c r="J285" s="24" t="str">
        <f t="shared" si="19"/>
        <v>ATRASADO</v>
      </c>
      <c r="K285" s="27"/>
    </row>
    <row r="286" spans="1:11" s="26" customFormat="1" ht="12.75" x14ac:dyDescent="0.2">
      <c r="A286" s="19">
        <v>41698</v>
      </c>
      <c r="B286" s="20">
        <v>1500000137</v>
      </c>
      <c r="C286" s="21" t="s">
        <v>303</v>
      </c>
      <c r="D286" s="22" t="s">
        <v>304</v>
      </c>
      <c r="E286" s="23">
        <v>2254</v>
      </c>
      <c r="F286" s="24">
        <v>318500</v>
      </c>
      <c r="G286" s="25">
        <v>41698</v>
      </c>
      <c r="H286" s="24">
        <f t="shared" si="18"/>
        <v>0</v>
      </c>
      <c r="I286" s="24">
        <v>318500</v>
      </c>
      <c r="J286" s="24" t="str">
        <f t="shared" si="19"/>
        <v>ATRASADO</v>
      </c>
      <c r="K286" s="27"/>
    </row>
    <row r="287" spans="1:11" s="26" customFormat="1" ht="12.75" x14ac:dyDescent="0.2">
      <c r="A287" s="19">
        <v>42261</v>
      </c>
      <c r="B287" s="20">
        <v>1500000180</v>
      </c>
      <c r="C287" s="21" t="s">
        <v>303</v>
      </c>
      <c r="D287" s="22" t="s">
        <v>304</v>
      </c>
      <c r="E287" s="23">
        <v>2254</v>
      </c>
      <c r="F287" s="24">
        <v>270000</v>
      </c>
      <c r="G287" s="25">
        <v>42261</v>
      </c>
      <c r="H287" s="24">
        <f t="shared" si="18"/>
        <v>0</v>
      </c>
      <c r="I287" s="24">
        <v>270000</v>
      </c>
      <c r="J287" s="24" t="str">
        <f t="shared" si="19"/>
        <v>ATRASADO</v>
      </c>
      <c r="K287" s="27"/>
    </row>
    <row r="288" spans="1:11" s="26" customFormat="1" ht="12.75" x14ac:dyDescent="0.2">
      <c r="A288" s="19">
        <v>42261</v>
      </c>
      <c r="B288" s="20">
        <v>1500000181</v>
      </c>
      <c r="C288" s="21" t="s">
        <v>303</v>
      </c>
      <c r="D288" s="22" t="s">
        <v>304</v>
      </c>
      <c r="E288" s="23">
        <v>2254</v>
      </c>
      <c r="F288" s="24">
        <v>270000</v>
      </c>
      <c r="G288" s="25">
        <v>42261</v>
      </c>
      <c r="H288" s="24">
        <f t="shared" si="18"/>
        <v>0</v>
      </c>
      <c r="I288" s="24">
        <v>270000</v>
      </c>
      <c r="J288" s="24" t="str">
        <f t="shared" si="19"/>
        <v>ATRASADO</v>
      </c>
      <c r="K288" s="27"/>
    </row>
    <row r="289" spans="1:11" s="26" customFormat="1" ht="12.75" x14ac:dyDescent="0.2">
      <c r="A289" s="19">
        <v>42261</v>
      </c>
      <c r="B289" s="20">
        <v>1500000182</v>
      </c>
      <c r="C289" s="21" t="s">
        <v>303</v>
      </c>
      <c r="D289" s="22" t="s">
        <v>304</v>
      </c>
      <c r="E289" s="23">
        <v>2254</v>
      </c>
      <c r="F289" s="24">
        <v>270000</v>
      </c>
      <c r="G289" s="25">
        <v>42261</v>
      </c>
      <c r="H289" s="24">
        <f t="shared" si="18"/>
        <v>0</v>
      </c>
      <c r="I289" s="24">
        <v>270000</v>
      </c>
      <c r="J289" s="24" t="str">
        <f t="shared" si="19"/>
        <v>ATRASADO</v>
      </c>
      <c r="K289" s="27"/>
    </row>
    <row r="290" spans="1:11" s="26" customFormat="1" ht="12.75" x14ac:dyDescent="0.2">
      <c r="A290" s="19"/>
      <c r="B290" s="20"/>
      <c r="C290" s="21"/>
      <c r="D290" s="22"/>
      <c r="E290" s="23"/>
      <c r="F290" s="24"/>
      <c r="G290" s="25"/>
      <c r="H290" s="24"/>
      <c r="I290" s="24"/>
      <c r="J290" s="24"/>
      <c r="K290" s="27"/>
    </row>
    <row r="291" spans="1:11" s="26" customFormat="1" ht="12.75" x14ac:dyDescent="0.2">
      <c r="A291" s="19">
        <v>40632</v>
      </c>
      <c r="B291" s="20">
        <v>100008847</v>
      </c>
      <c r="C291" s="21" t="s">
        <v>305</v>
      </c>
      <c r="D291" s="22" t="s">
        <v>59</v>
      </c>
      <c r="E291" s="23">
        <v>2311</v>
      </c>
      <c r="F291" s="24">
        <v>24000</v>
      </c>
      <c r="G291" s="25">
        <v>40632</v>
      </c>
      <c r="H291" s="24">
        <f t="shared" ref="H291:H302" si="20">IF(F291&gt;0,0,"")</f>
        <v>0</v>
      </c>
      <c r="I291" s="24">
        <v>24000</v>
      </c>
      <c r="J291" s="24" t="str">
        <f t="shared" ref="J291:J302" si="21">IF(I291&gt;0,"ATRASADO","")</f>
        <v>ATRASADO</v>
      </c>
      <c r="K291" s="27"/>
    </row>
    <row r="292" spans="1:11" s="26" customFormat="1" ht="12.75" x14ac:dyDescent="0.2">
      <c r="A292" s="19">
        <v>40666</v>
      </c>
      <c r="B292" s="20">
        <v>100008854</v>
      </c>
      <c r="C292" s="21" t="s">
        <v>305</v>
      </c>
      <c r="D292" s="22" t="s">
        <v>59</v>
      </c>
      <c r="E292" s="23">
        <v>2311</v>
      </c>
      <c r="F292" s="24">
        <v>35475</v>
      </c>
      <c r="G292" s="25">
        <v>40666</v>
      </c>
      <c r="H292" s="24">
        <f t="shared" si="20"/>
        <v>0</v>
      </c>
      <c r="I292" s="24">
        <v>35475</v>
      </c>
      <c r="J292" s="24" t="str">
        <f t="shared" si="21"/>
        <v>ATRASADO</v>
      </c>
      <c r="K292" s="27"/>
    </row>
    <row r="293" spans="1:11" s="26" customFormat="1" ht="12.75" x14ac:dyDescent="0.2">
      <c r="A293" s="19">
        <v>40694</v>
      </c>
      <c r="B293" s="20">
        <v>100008858</v>
      </c>
      <c r="C293" s="21" t="s">
        <v>305</v>
      </c>
      <c r="D293" s="22" t="s">
        <v>59</v>
      </c>
      <c r="E293" s="23">
        <v>2311</v>
      </c>
      <c r="F293" s="24">
        <v>45675</v>
      </c>
      <c r="G293" s="25">
        <v>40694</v>
      </c>
      <c r="H293" s="24">
        <f t="shared" si="20"/>
        <v>0</v>
      </c>
      <c r="I293" s="24">
        <v>45675</v>
      </c>
      <c r="J293" s="24" t="str">
        <f t="shared" si="21"/>
        <v>ATRASADO</v>
      </c>
      <c r="K293" s="27"/>
    </row>
    <row r="294" spans="1:11" s="26" customFormat="1" ht="12.75" x14ac:dyDescent="0.2">
      <c r="A294" s="19">
        <v>40724</v>
      </c>
      <c r="B294" s="20">
        <v>100008863</v>
      </c>
      <c r="C294" s="21" t="s">
        <v>305</v>
      </c>
      <c r="D294" s="22" t="s">
        <v>59</v>
      </c>
      <c r="E294" s="23">
        <v>2311</v>
      </c>
      <c r="F294" s="24">
        <v>43500</v>
      </c>
      <c r="G294" s="25">
        <v>40724</v>
      </c>
      <c r="H294" s="24">
        <f t="shared" si="20"/>
        <v>0</v>
      </c>
      <c r="I294" s="24">
        <v>43500</v>
      </c>
      <c r="J294" s="24" t="str">
        <f t="shared" si="21"/>
        <v>ATRASADO</v>
      </c>
      <c r="K294" s="27"/>
    </row>
    <row r="295" spans="1:11" s="26" customFormat="1" ht="12.75" x14ac:dyDescent="0.2">
      <c r="A295" s="19">
        <v>40816</v>
      </c>
      <c r="B295" s="20">
        <v>100008886</v>
      </c>
      <c r="C295" s="21" t="s">
        <v>305</v>
      </c>
      <c r="D295" s="22" t="s">
        <v>59</v>
      </c>
      <c r="E295" s="23">
        <v>2311</v>
      </c>
      <c r="F295" s="24">
        <v>47850</v>
      </c>
      <c r="G295" s="25">
        <v>40816</v>
      </c>
      <c r="H295" s="24">
        <f t="shared" si="20"/>
        <v>0</v>
      </c>
      <c r="I295" s="24">
        <v>47850</v>
      </c>
      <c r="J295" s="24" t="str">
        <f t="shared" si="21"/>
        <v>ATRASADO</v>
      </c>
      <c r="K295" s="27"/>
    </row>
    <row r="296" spans="1:11" s="26" customFormat="1" ht="12.75" x14ac:dyDescent="0.2">
      <c r="A296" s="19">
        <v>40847</v>
      </c>
      <c r="B296" s="20">
        <v>100008894</v>
      </c>
      <c r="C296" s="21" t="s">
        <v>305</v>
      </c>
      <c r="D296" s="22" t="s">
        <v>59</v>
      </c>
      <c r="E296" s="23">
        <v>2311</v>
      </c>
      <c r="F296" s="24">
        <v>45675</v>
      </c>
      <c r="G296" s="25">
        <v>40847</v>
      </c>
      <c r="H296" s="24">
        <f t="shared" si="20"/>
        <v>0</v>
      </c>
      <c r="I296" s="24">
        <v>45675</v>
      </c>
      <c r="J296" s="24" t="str">
        <f t="shared" si="21"/>
        <v>ATRASADO</v>
      </c>
      <c r="K296" s="27"/>
    </row>
    <row r="297" spans="1:11" s="26" customFormat="1" ht="12.75" x14ac:dyDescent="0.2">
      <c r="A297" s="19">
        <v>40907</v>
      </c>
      <c r="B297" s="20">
        <v>100008912</v>
      </c>
      <c r="C297" s="21" t="s">
        <v>305</v>
      </c>
      <c r="D297" s="22" t="s">
        <v>59</v>
      </c>
      <c r="E297" s="23">
        <v>2311</v>
      </c>
      <c r="F297" s="24">
        <v>15225</v>
      </c>
      <c r="G297" s="25">
        <v>40907</v>
      </c>
      <c r="H297" s="24">
        <f t="shared" si="20"/>
        <v>0</v>
      </c>
      <c r="I297" s="24">
        <v>15225</v>
      </c>
      <c r="J297" s="24" t="str">
        <f t="shared" si="21"/>
        <v>ATRASADO</v>
      </c>
      <c r="K297" s="27"/>
    </row>
    <row r="298" spans="1:11" s="26" customFormat="1" ht="12.75" x14ac:dyDescent="0.2">
      <c r="A298" s="19">
        <v>40968</v>
      </c>
      <c r="B298" s="20">
        <v>100008932</v>
      </c>
      <c r="C298" s="21" t="s">
        <v>305</v>
      </c>
      <c r="D298" s="22" t="s">
        <v>59</v>
      </c>
      <c r="E298" s="23">
        <v>2311</v>
      </c>
      <c r="F298" s="24">
        <v>43500</v>
      </c>
      <c r="G298" s="25">
        <v>40968</v>
      </c>
      <c r="H298" s="24">
        <f t="shared" si="20"/>
        <v>0</v>
      </c>
      <c r="I298" s="24">
        <v>43500</v>
      </c>
      <c r="J298" s="24" t="str">
        <f t="shared" si="21"/>
        <v>ATRASADO</v>
      </c>
      <c r="K298" s="27"/>
    </row>
    <row r="299" spans="1:11" s="26" customFormat="1" ht="12.75" x14ac:dyDescent="0.2">
      <c r="A299" s="19">
        <v>40999</v>
      </c>
      <c r="B299" s="20">
        <v>100008940</v>
      </c>
      <c r="C299" s="21" t="s">
        <v>305</v>
      </c>
      <c r="D299" s="22" t="s">
        <v>59</v>
      </c>
      <c r="E299" s="23">
        <v>2311</v>
      </c>
      <c r="F299" s="24">
        <v>43500</v>
      </c>
      <c r="G299" s="25">
        <v>40999</v>
      </c>
      <c r="H299" s="24">
        <f t="shared" si="20"/>
        <v>0</v>
      </c>
      <c r="I299" s="24">
        <v>43500</v>
      </c>
      <c r="J299" s="24" t="str">
        <f t="shared" si="21"/>
        <v>ATRASADO</v>
      </c>
      <c r="K299" s="27"/>
    </row>
    <row r="300" spans="1:11" s="26" customFormat="1" ht="12.75" x14ac:dyDescent="0.2">
      <c r="A300" s="19">
        <v>41029</v>
      </c>
      <c r="B300" s="20">
        <v>100008949</v>
      </c>
      <c r="C300" s="21" t="s">
        <v>305</v>
      </c>
      <c r="D300" s="22" t="s">
        <v>59</v>
      </c>
      <c r="E300" s="23">
        <v>2311</v>
      </c>
      <c r="F300" s="24">
        <v>34800</v>
      </c>
      <c r="G300" s="25">
        <v>41029</v>
      </c>
      <c r="H300" s="24">
        <f t="shared" si="20"/>
        <v>0</v>
      </c>
      <c r="I300" s="24">
        <v>34800</v>
      </c>
      <c r="J300" s="24" t="str">
        <f t="shared" si="21"/>
        <v>ATRASADO</v>
      </c>
      <c r="K300" s="27"/>
    </row>
    <row r="301" spans="1:11" s="26" customFormat="1" ht="12.75" x14ac:dyDescent="0.2">
      <c r="A301" s="19">
        <v>41059</v>
      </c>
      <c r="B301" s="20">
        <v>100008967</v>
      </c>
      <c r="C301" s="21" t="s">
        <v>305</v>
      </c>
      <c r="D301" s="22" t="s">
        <v>59</v>
      </c>
      <c r="E301" s="23">
        <v>2311</v>
      </c>
      <c r="F301" s="24">
        <v>45675</v>
      </c>
      <c r="G301" s="25">
        <v>41059</v>
      </c>
      <c r="H301" s="24">
        <f t="shared" si="20"/>
        <v>0</v>
      </c>
      <c r="I301" s="24">
        <v>45675</v>
      </c>
      <c r="J301" s="24" t="str">
        <f t="shared" si="21"/>
        <v>ATRASADO</v>
      </c>
      <c r="K301" s="27"/>
    </row>
    <row r="302" spans="1:11" s="26" customFormat="1" ht="12.75" x14ac:dyDescent="0.2">
      <c r="A302" s="19">
        <v>41274</v>
      </c>
      <c r="B302" s="20">
        <v>100008923</v>
      </c>
      <c r="C302" s="21" t="s">
        <v>305</v>
      </c>
      <c r="D302" s="22" t="s">
        <v>59</v>
      </c>
      <c r="E302" s="23">
        <v>2311</v>
      </c>
      <c r="F302" s="24">
        <v>32625</v>
      </c>
      <c r="G302" s="25">
        <v>41274</v>
      </c>
      <c r="H302" s="24">
        <f t="shared" si="20"/>
        <v>0</v>
      </c>
      <c r="I302" s="24">
        <v>32625</v>
      </c>
      <c r="J302" s="24" t="str">
        <f t="shared" si="21"/>
        <v>ATRASADO</v>
      </c>
      <c r="K302" s="27"/>
    </row>
    <row r="303" spans="1:11" s="26" customFormat="1" ht="12.75" x14ac:dyDescent="0.2">
      <c r="A303" s="19"/>
      <c r="B303" s="20"/>
      <c r="C303" s="21"/>
      <c r="D303" s="22"/>
      <c r="E303" s="23"/>
      <c r="F303" s="24"/>
      <c r="G303" s="25"/>
      <c r="H303" s="24"/>
      <c r="I303" s="24"/>
      <c r="J303" s="24"/>
      <c r="K303" s="27"/>
    </row>
    <row r="304" spans="1:11" s="26" customFormat="1" ht="12.75" x14ac:dyDescent="0.2">
      <c r="A304" s="19">
        <v>41850</v>
      </c>
      <c r="B304" s="20">
        <v>1500000003</v>
      </c>
      <c r="C304" s="21" t="s">
        <v>306</v>
      </c>
      <c r="D304" s="22" t="s">
        <v>37</v>
      </c>
      <c r="E304" s="23">
        <v>2254</v>
      </c>
      <c r="F304" s="24">
        <v>45000.01</v>
      </c>
      <c r="G304" s="25">
        <v>41850</v>
      </c>
      <c r="H304" s="24">
        <f>IF(F304&gt;0,0,"")</f>
        <v>0</v>
      </c>
      <c r="I304" s="24">
        <v>45000.01</v>
      </c>
      <c r="J304" s="24" t="str">
        <f>IF(I304&gt;0,"ATRASADO","")</f>
        <v>ATRASADO</v>
      </c>
      <c r="K304" s="27"/>
    </row>
    <row r="305" spans="1:11" s="26" customFormat="1" ht="12.75" x14ac:dyDescent="0.2">
      <c r="A305" s="19"/>
      <c r="B305" s="20"/>
      <c r="C305" s="21"/>
      <c r="D305" s="22"/>
      <c r="E305" s="23"/>
      <c r="F305" s="24"/>
      <c r="G305" s="25"/>
      <c r="H305" s="24"/>
      <c r="I305" s="24"/>
      <c r="J305" s="24"/>
      <c r="K305" s="27"/>
    </row>
    <row r="306" spans="1:11" s="26" customFormat="1" ht="12.75" x14ac:dyDescent="0.2">
      <c r="A306" s="19">
        <v>40543</v>
      </c>
      <c r="B306" s="20" t="s">
        <v>307</v>
      </c>
      <c r="C306" s="21" t="s">
        <v>308</v>
      </c>
      <c r="D306" s="22" t="s">
        <v>309</v>
      </c>
      <c r="E306" s="23">
        <v>2271</v>
      </c>
      <c r="F306" s="24">
        <v>3549870.4</v>
      </c>
      <c r="G306" s="25">
        <v>40543</v>
      </c>
      <c r="H306" s="24">
        <f>IF(F306&gt;0,0,"")</f>
        <v>0</v>
      </c>
      <c r="I306" s="24">
        <v>3549870.4</v>
      </c>
      <c r="J306" s="24" t="str">
        <f>IF(I306&gt;0,"ATRASADO","")</f>
        <v>ATRASADO</v>
      </c>
      <c r="K306" s="27"/>
    </row>
    <row r="307" spans="1:11" s="26" customFormat="1" ht="12.75" x14ac:dyDescent="0.2">
      <c r="A307" s="19"/>
      <c r="B307" s="20"/>
      <c r="C307" s="21"/>
      <c r="D307" s="22"/>
      <c r="E307" s="23"/>
      <c r="F307" s="24"/>
      <c r="G307" s="25"/>
      <c r="H307" s="24"/>
      <c r="I307" s="24"/>
      <c r="J307" s="24"/>
      <c r="K307" s="27"/>
    </row>
    <row r="308" spans="1:11" s="26" customFormat="1" ht="12.75" x14ac:dyDescent="0.2">
      <c r="A308" s="19">
        <v>41458</v>
      </c>
      <c r="B308" s="20">
        <v>1500002020</v>
      </c>
      <c r="C308" s="21" t="s">
        <v>310</v>
      </c>
      <c r="D308" s="22" t="s">
        <v>311</v>
      </c>
      <c r="E308" s="23">
        <v>2253</v>
      </c>
      <c r="F308" s="24">
        <v>231.37</v>
      </c>
      <c r="G308" s="25">
        <v>41458</v>
      </c>
      <c r="H308" s="24">
        <f t="shared" ref="H308:H338" si="22">IF(F308&gt;0,0,"")</f>
        <v>0</v>
      </c>
      <c r="I308" s="24">
        <v>231.37</v>
      </c>
      <c r="J308" s="24" t="str">
        <f t="shared" ref="J308:J338" si="23">IF(I308&gt;0,"ATRASADO","")</f>
        <v>ATRASADO</v>
      </c>
      <c r="K308" s="27"/>
    </row>
    <row r="309" spans="1:11" s="26" customFormat="1" ht="12.75" x14ac:dyDescent="0.2">
      <c r="A309" s="19">
        <v>41461</v>
      </c>
      <c r="B309" s="20">
        <v>1500002027</v>
      </c>
      <c r="C309" s="21" t="s">
        <v>310</v>
      </c>
      <c r="D309" s="22" t="s">
        <v>311</v>
      </c>
      <c r="E309" s="23">
        <v>2253</v>
      </c>
      <c r="F309" s="24">
        <v>1020.7</v>
      </c>
      <c r="G309" s="25">
        <v>41461</v>
      </c>
      <c r="H309" s="24">
        <f t="shared" si="22"/>
        <v>0</v>
      </c>
      <c r="I309" s="24">
        <v>1020.7</v>
      </c>
      <c r="J309" s="24" t="str">
        <f t="shared" si="23"/>
        <v>ATRASADO</v>
      </c>
      <c r="K309" s="27"/>
    </row>
    <row r="310" spans="1:11" s="26" customFormat="1" ht="12.75" x14ac:dyDescent="0.2">
      <c r="A310" s="19">
        <v>41484</v>
      </c>
      <c r="B310" s="20">
        <v>1500002059</v>
      </c>
      <c r="C310" s="21" t="s">
        <v>310</v>
      </c>
      <c r="D310" s="22" t="s">
        <v>311</v>
      </c>
      <c r="E310" s="23">
        <v>2253</v>
      </c>
      <c r="F310" s="24">
        <v>9002.8799999999992</v>
      </c>
      <c r="G310" s="25">
        <v>41484</v>
      </c>
      <c r="H310" s="24">
        <f t="shared" si="22"/>
        <v>0</v>
      </c>
      <c r="I310" s="24">
        <v>9002.8799999999992</v>
      </c>
      <c r="J310" s="24" t="str">
        <f t="shared" si="23"/>
        <v>ATRASADO</v>
      </c>
      <c r="K310" s="27"/>
    </row>
    <row r="311" spans="1:11" s="26" customFormat="1" ht="12.75" x14ac:dyDescent="0.2">
      <c r="A311" s="19">
        <v>41540</v>
      </c>
      <c r="B311" s="20">
        <v>1500002127</v>
      </c>
      <c r="C311" s="21" t="s">
        <v>310</v>
      </c>
      <c r="D311" s="22" t="s">
        <v>311</v>
      </c>
      <c r="E311" s="23">
        <v>2253</v>
      </c>
      <c r="F311" s="24">
        <v>5865.28</v>
      </c>
      <c r="G311" s="25">
        <v>41540</v>
      </c>
      <c r="H311" s="24">
        <f t="shared" si="22"/>
        <v>0</v>
      </c>
      <c r="I311" s="24">
        <v>5865.28</v>
      </c>
      <c r="J311" s="24" t="str">
        <f t="shared" si="23"/>
        <v>ATRASADO</v>
      </c>
      <c r="K311" s="27"/>
    </row>
    <row r="312" spans="1:11" s="26" customFormat="1" ht="12.75" x14ac:dyDescent="0.2">
      <c r="A312" s="19">
        <v>41550</v>
      </c>
      <c r="B312" s="20">
        <v>1500002138</v>
      </c>
      <c r="C312" s="21" t="s">
        <v>310</v>
      </c>
      <c r="D312" s="22" t="s">
        <v>311</v>
      </c>
      <c r="E312" s="23">
        <v>2253</v>
      </c>
      <c r="F312" s="24">
        <v>7664.17</v>
      </c>
      <c r="G312" s="25">
        <v>41550</v>
      </c>
      <c r="H312" s="24">
        <f t="shared" si="22"/>
        <v>0</v>
      </c>
      <c r="I312" s="24">
        <v>7664.17</v>
      </c>
      <c r="J312" s="24" t="str">
        <f t="shared" si="23"/>
        <v>ATRASADO</v>
      </c>
      <c r="K312" s="27"/>
    </row>
    <row r="313" spans="1:11" s="26" customFormat="1" ht="12.75" x14ac:dyDescent="0.2">
      <c r="A313" s="19">
        <v>41597</v>
      </c>
      <c r="B313" s="20">
        <v>1500002185</v>
      </c>
      <c r="C313" s="21" t="s">
        <v>310</v>
      </c>
      <c r="D313" s="22" t="s">
        <v>311</v>
      </c>
      <c r="E313" s="23">
        <v>2253</v>
      </c>
      <c r="F313" s="24">
        <v>21720.26</v>
      </c>
      <c r="G313" s="25">
        <v>41597</v>
      </c>
      <c r="H313" s="24">
        <f t="shared" si="22"/>
        <v>0</v>
      </c>
      <c r="I313" s="24">
        <v>21720.26</v>
      </c>
      <c r="J313" s="24" t="str">
        <f t="shared" si="23"/>
        <v>ATRASADO</v>
      </c>
      <c r="K313" s="27"/>
    </row>
    <row r="314" spans="1:11" s="26" customFormat="1" ht="12.75" x14ac:dyDescent="0.2">
      <c r="A314" s="19">
        <v>41597</v>
      </c>
      <c r="B314" s="20">
        <v>1500002186</v>
      </c>
      <c r="C314" s="21" t="s">
        <v>310</v>
      </c>
      <c r="D314" s="22" t="s">
        <v>311</v>
      </c>
      <c r="E314" s="23">
        <v>2253</v>
      </c>
      <c r="F314" s="24">
        <v>433.65</v>
      </c>
      <c r="G314" s="25">
        <v>41597</v>
      </c>
      <c r="H314" s="24">
        <f t="shared" si="22"/>
        <v>0</v>
      </c>
      <c r="I314" s="24">
        <v>433.65</v>
      </c>
      <c r="J314" s="24" t="str">
        <f t="shared" si="23"/>
        <v>ATRASADO</v>
      </c>
      <c r="K314" s="27"/>
    </row>
    <row r="315" spans="1:11" s="26" customFormat="1" ht="12.75" x14ac:dyDescent="0.2">
      <c r="A315" s="19">
        <v>41597</v>
      </c>
      <c r="B315" s="20">
        <v>1500002190</v>
      </c>
      <c r="C315" s="21" t="s">
        <v>310</v>
      </c>
      <c r="D315" s="22" t="s">
        <v>311</v>
      </c>
      <c r="E315" s="23">
        <v>2253</v>
      </c>
      <c r="F315" s="24">
        <v>8365.17</v>
      </c>
      <c r="G315" s="25">
        <v>41597</v>
      </c>
      <c r="H315" s="24">
        <f t="shared" si="22"/>
        <v>0</v>
      </c>
      <c r="I315" s="24">
        <v>8365.17</v>
      </c>
      <c r="J315" s="24" t="str">
        <f t="shared" si="23"/>
        <v>ATRASADO</v>
      </c>
      <c r="K315" s="27"/>
    </row>
    <row r="316" spans="1:11" s="26" customFormat="1" ht="12.75" x14ac:dyDescent="0.2">
      <c r="A316" s="19">
        <v>41599</v>
      </c>
      <c r="B316" s="20">
        <v>1500002189</v>
      </c>
      <c r="C316" s="21" t="s">
        <v>310</v>
      </c>
      <c r="D316" s="22" t="s">
        <v>311</v>
      </c>
      <c r="E316" s="23">
        <v>2253</v>
      </c>
      <c r="F316" s="24">
        <v>10372.200000000001</v>
      </c>
      <c r="G316" s="25">
        <v>41599</v>
      </c>
      <c r="H316" s="24">
        <f t="shared" si="22"/>
        <v>0</v>
      </c>
      <c r="I316" s="24">
        <v>10372.200000000001</v>
      </c>
      <c r="J316" s="24" t="str">
        <f t="shared" si="23"/>
        <v>ATRASADO</v>
      </c>
      <c r="K316" s="27"/>
    </row>
    <row r="317" spans="1:11" s="26" customFormat="1" ht="12.75" x14ac:dyDescent="0.2">
      <c r="A317" s="19">
        <v>41600</v>
      </c>
      <c r="B317" s="20">
        <v>1500002191</v>
      </c>
      <c r="C317" s="21" t="s">
        <v>310</v>
      </c>
      <c r="D317" s="22" t="s">
        <v>311</v>
      </c>
      <c r="E317" s="23">
        <v>2253</v>
      </c>
      <c r="F317" s="24">
        <v>9530.86</v>
      </c>
      <c r="G317" s="25">
        <v>41600</v>
      </c>
      <c r="H317" s="24">
        <f t="shared" si="22"/>
        <v>0</v>
      </c>
      <c r="I317" s="24">
        <v>9530.86</v>
      </c>
      <c r="J317" s="24" t="str">
        <f t="shared" si="23"/>
        <v>ATRASADO</v>
      </c>
      <c r="K317" s="27"/>
    </row>
    <row r="318" spans="1:11" s="26" customFormat="1" ht="12.75" x14ac:dyDescent="0.2">
      <c r="A318" s="19">
        <v>41600</v>
      </c>
      <c r="B318" s="20">
        <v>1500002192</v>
      </c>
      <c r="C318" s="21" t="s">
        <v>310</v>
      </c>
      <c r="D318" s="22" t="s">
        <v>311</v>
      </c>
      <c r="E318" s="23">
        <v>2253</v>
      </c>
      <c r="F318" s="24">
        <v>6957.21</v>
      </c>
      <c r="G318" s="25">
        <v>41600</v>
      </c>
      <c r="H318" s="24">
        <f t="shared" si="22"/>
        <v>0</v>
      </c>
      <c r="I318" s="24">
        <v>6957.21</v>
      </c>
      <c r="J318" s="24" t="str">
        <f t="shared" si="23"/>
        <v>ATRASADO</v>
      </c>
      <c r="K318" s="27"/>
    </row>
    <row r="319" spans="1:11" s="26" customFormat="1" ht="12.75" x14ac:dyDescent="0.2">
      <c r="A319" s="19">
        <v>41676</v>
      </c>
      <c r="B319" s="20">
        <v>1500002251</v>
      </c>
      <c r="C319" s="21" t="s">
        <v>310</v>
      </c>
      <c r="D319" s="22" t="s">
        <v>311</v>
      </c>
      <c r="E319" s="23">
        <v>2253</v>
      </c>
      <c r="F319" s="24">
        <v>4272.21</v>
      </c>
      <c r="G319" s="25">
        <v>41676</v>
      </c>
      <c r="H319" s="24">
        <f t="shared" si="22"/>
        <v>0</v>
      </c>
      <c r="I319" s="24">
        <v>4272.21</v>
      </c>
      <c r="J319" s="24" t="str">
        <f t="shared" si="23"/>
        <v>ATRASADO</v>
      </c>
      <c r="K319" s="27"/>
    </row>
    <row r="320" spans="1:11" s="26" customFormat="1" ht="12.75" x14ac:dyDescent="0.2">
      <c r="A320" s="19">
        <v>41694</v>
      </c>
      <c r="B320" s="20">
        <v>1500002277</v>
      </c>
      <c r="C320" s="21" t="s">
        <v>310</v>
      </c>
      <c r="D320" s="22" t="s">
        <v>311</v>
      </c>
      <c r="E320" s="23">
        <v>2253</v>
      </c>
      <c r="F320" s="24">
        <v>3283.35</v>
      </c>
      <c r="G320" s="25">
        <v>41694</v>
      </c>
      <c r="H320" s="24">
        <f t="shared" si="22"/>
        <v>0</v>
      </c>
      <c r="I320" s="24">
        <v>3283.35</v>
      </c>
      <c r="J320" s="24" t="str">
        <f t="shared" si="23"/>
        <v>ATRASADO</v>
      </c>
      <c r="K320" s="27"/>
    </row>
    <row r="321" spans="1:11" s="26" customFormat="1" ht="12.75" x14ac:dyDescent="0.2">
      <c r="A321" s="19">
        <v>41696</v>
      </c>
      <c r="B321" s="20">
        <v>1500002280</v>
      </c>
      <c r="C321" s="21" t="s">
        <v>310</v>
      </c>
      <c r="D321" s="22" t="s">
        <v>311</v>
      </c>
      <c r="E321" s="23">
        <v>2253</v>
      </c>
      <c r="F321" s="24">
        <v>6844</v>
      </c>
      <c r="G321" s="25">
        <v>41696</v>
      </c>
      <c r="H321" s="24">
        <f t="shared" si="22"/>
        <v>0</v>
      </c>
      <c r="I321" s="24">
        <v>6844</v>
      </c>
      <c r="J321" s="24" t="str">
        <f t="shared" si="23"/>
        <v>ATRASADO</v>
      </c>
      <c r="K321" s="27"/>
    </row>
    <row r="322" spans="1:11" s="26" customFormat="1" ht="12.75" x14ac:dyDescent="0.2">
      <c r="A322" s="19">
        <v>41750</v>
      </c>
      <c r="B322" s="20">
        <v>1500002337</v>
      </c>
      <c r="C322" s="21" t="s">
        <v>310</v>
      </c>
      <c r="D322" s="22" t="s">
        <v>311</v>
      </c>
      <c r="E322" s="23">
        <v>2253</v>
      </c>
      <c r="F322" s="24">
        <v>1422.51</v>
      </c>
      <c r="G322" s="25">
        <v>41750</v>
      </c>
      <c r="H322" s="24">
        <f t="shared" si="22"/>
        <v>0</v>
      </c>
      <c r="I322" s="24">
        <v>1422.51</v>
      </c>
      <c r="J322" s="24" t="str">
        <f t="shared" si="23"/>
        <v>ATRASADO</v>
      </c>
      <c r="K322" s="27"/>
    </row>
    <row r="323" spans="1:11" s="26" customFormat="1" ht="12.75" x14ac:dyDescent="0.2">
      <c r="A323" s="19">
        <v>41752</v>
      </c>
      <c r="B323" s="20">
        <v>1500002343</v>
      </c>
      <c r="C323" s="21" t="s">
        <v>310</v>
      </c>
      <c r="D323" s="22" t="s">
        <v>311</v>
      </c>
      <c r="E323" s="23">
        <v>2253</v>
      </c>
      <c r="F323" s="24">
        <v>3283.35</v>
      </c>
      <c r="G323" s="25">
        <v>41752</v>
      </c>
      <c r="H323" s="24">
        <f t="shared" si="22"/>
        <v>0</v>
      </c>
      <c r="I323" s="24">
        <v>3283.35</v>
      </c>
      <c r="J323" s="24" t="str">
        <f t="shared" si="23"/>
        <v>ATRASADO</v>
      </c>
      <c r="K323" s="27"/>
    </row>
    <row r="324" spans="1:11" s="26" customFormat="1" ht="12.75" x14ac:dyDescent="0.2">
      <c r="A324" s="19">
        <v>41772</v>
      </c>
      <c r="B324" s="20">
        <v>1500002366</v>
      </c>
      <c r="C324" s="21" t="s">
        <v>310</v>
      </c>
      <c r="D324" s="22" t="s">
        <v>311</v>
      </c>
      <c r="E324" s="23">
        <v>2253</v>
      </c>
      <c r="F324" s="24">
        <v>260880.3</v>
      </c>
      <c r="G324" s="25">
        <v>41772</v>
      </c>
      <c r="H324" s="24">
        <f t="shared" si="22"/>
        <v>0</v>
      </c>
      <c r="I324" s="24">
        <v>260880.3</v>
      </c>
      <c r="J324" s="24" t="str">
        <f t="shared" si="23"/>
        <v>ATRASADO</v>
      </c>
      <c r="K324" s="27"/>
    </row>
    <row r="325" spans="1:11" s="26" customFormat="1" ht="12.75" x14ac:dyDescent="0.2">
      <c r="A325" s="19">
        <v>41801</v>
      </c>
      <c r="B325" s="20">
        <v>1500002397</v>
      </c>
      <c r="C325" s="21" t="s">
        <v>310</v>
      </c>
      <c r="D325" s="22" t="s">
        <v>311</v>
      </c>
      <c r="E325" s="23">
        <v>2253</v>
      </c>
      <c r="F325" s="24">
        <v>261542.28</v>
      </c>
      <c r="G325" s="25">
        <v>41801</v>
      </c>
      <c r="H325" s="24">
        <f t="shared" si="22"/>
        <v>0</v>
      </c>
      <c r="I325" s="24">
        <v>261542.28</v>
      </c>
      <c r="J325" s="24" t="str">
        <f t="shared" si="23"/>
        <v>ATRASADO</v>
      </c>
      <c r="K325" s="27"/>
    </row>
    <row r="326" spans="1:11" s="26" customFormat="1" ht="12.75" x14ac:dyDescent="0.2">
      <c r="A326" s="19">
        <v>41832</v>
      </c>
      <c r="B326" s="20">
        <v>1500002420</v>
      </c>
      <c r="C326" s="21" t="s">
        <v>310</v>
      </c>
      <c r="D326" s="22" t="s">
        <v>311</v>
      </c>
      <c r="E326" s="23">
        <v>2253</v>
      </c>
      <c r="F326" s="24">
        <v>262685.7</v>
      </c>
      <c r="G326" s="25">
        <v>41832</v>
      </c>
      <c r="H326" s="24">
        <f t="shared" si="22"/>
        <v>0</v>
      </c>
      <c r="I326" s="24">
        <v>262685.7</v>
      </c>
      <c r="J326" s="24" t="str">
        <f t="shared" si="23"/>
        <v>ATRASADO</v>
      </c>
      <c r="K326" s="27"/>
    </row>
    <row r="327" spans="1:11" s="26" customFormat="1" ht="12.75" x14ac:dyDescent="0.2">
      <c r="A327" s="19">
        <v>41870</v>
      </c>
      <c r="B327" s="20">
        <v>1500002454</v>
      </c>
      <c r="C327" s="21" t="s">
        <v>310</v>
      </c>
      <c r="D327" s="22" t="s">
        <v>311</v>
      </c>
      <c r="E327" s="23">
        <v>2253</v>
      </c>
      <c r="F327" s="24">
        <v>261662.64</v>
      </c>
      <c r="G327" s="25">
        <v>41870</v>
      </c>
      <c r="H327" s="24">
        <f t="shared" si="22"/>
        <v>0</v>
      </c>
      <c r="I327" s="24">
        <v>261662.64</v>
      </c>
      <c r="J327" s="24" t="str">
        <f t="shared" si="23"/>
        <v>ATRASADO</v>
      </c>
      <c r="K327" s="27"/>
    </row>
    <row r="328" spans="1:11" s="26" customFormat="1" ht="12.75" x14ac:dyDescent="0.2">
      <c r="A328" s="19">
        <v>41901</v>
      </c>
      <c r="B328" s="20">
        <v>1500002486</v>
      </c>
      <c r="C328" s="21" t="s">
        <v>310</v>
      </c>
      <c r="D328" s="22" t="s">
        <v>311</v>
      </c>
      <c r="E328" s="23">
        <v>2253</v>
      </c>
      <c r="F328" s="24">
        <v>262685.7</v>
      </c>
      <c r="G328" s="25">
        <v>41901</v>
      </c>
      <c r="H328" s="24">
        <f t="shared" si="22"/>
        <v>0</v>
      </c>
      <c r="I328" s="24">
        <v>262685.7</v>
      </c>
      <c r="J328" s="24" t="str">
        <f t="shared" si="23"/>
        <v>ATRASADO</v>
      </c>
      <c r="K328" s="27"/>
    </row>
    <row r="329" spans="1:11" s="26" customFormat="1" ht="12.75" x14ac:dyDescent="0.2">
      <c r="A329" s="19">
        <v>41928</v>
      </c>
      <c r="B329" s="20">
        <v>1500002520</v>
      </c>
      <c r="C329" s="21" t="s">
        <v>310</v>
      </c>
      <c r="D329" s="22" t="s">
        <v>311</v>
      </c>
      <c r="E329" s="23">
        <v>2253</v>
      </c>
      <c r="F329" s="24">
        <v>263949.48</v>
      </c>
      <c r="G329" s="25">
        <v>41928</v>
      </c>
      <c r="H329" s="24">
        <f t="shared" si="22"/>
        <v>0</v>
      </c>
      <c r="I329" s="24">
        <v>263949.48</v>
      </c>
      <c r="J329" s="24" t="str">
        <f t="shared" si="23"/>
        <v>ATRASADO</v>
      </c>
      <c r="K329" s="27"/>
    </row>
    <row r="330" spans="1:11" s="26" customFormat="1" ht="12.75" x14ac:dyDescent="0.2">
      <c r="A330" s="19">
        <v>41961</v>
      </c>
      <c r="B330" s="20">
        <v>1500002556</v>
      </c>
      <c r="C330" s="21" t="s">
        <v>310</v>
      </c>
      <c r="D330" s="22" t="s">
        <v>311</v>
      </c>
      <c r="E330" s="23">
        <v>2253</v>
      </c>
      <c r="F330" s="24">
        <v>265694.7</v>
      </c>
      <c r="G330" s="25">
        <v>41961</v>
      </c>
      <c r="H330" s="24">
        <f t="shared" si="22"/>
        <v>0</v>
      </c>
      <c r="I330" s="24">
        <v>265694.7</v>
      </c>
      <c r="J330" s="24" t="str">
        <f t="shared" si="23"/>
        <v>ATRASADO</v>
      </c>
      <c r="K330" s="27"/>
    </row>
    <row r="331" spans="1:11" s="26" customFormat="1" ht="12.75" x14ac:dyDescent="0.2">
      <c r="A331" s="19">
        <v>41985</v>
      </c>
      <c r="B331" s="20">
        <v>1500002581</v>
      </c>
      <c r="C331" s="21" t="s">
        <v>310</v>
      </c>
      <c r="D331" s="22" t="s">
        <v>311</v>
      </c>
      <c r="E331" s="23">
        <v>2253</v>
      </c>
      <c r="F331" s="24">
        <v>265995.59999999998</v>
      </c>
      <c r="G331" s="25">
        <v>41985</v>
      </c>
      <c r="H331" s="24">
        <f t="shared" si="22"/>
        <v>0</v>
      </c>
      <c r="I331" s="24">
        <v>265995.59999999998</v>
      </c>
      <c r="J331" s="24" t="str">
        <f t="shared" si="23"/>
        <v>ATRASADO</v>
      </c>
      <c r="K331" s="27"/>
    </row>
    <row r="332" spans="1:11" s="26" customFormat="1" ht="12.75" x14ac:dyDescent="0.2">
      <c r="A332" s="19">
        <v>42023</v>
      </c>
      <c r="B332" s="20">
        <v>1500002607</v>
      </c>
      <c r="C332" s="21" t="s">
        <v>310</v>
      </c>
      <c r="D332" s="22" t="s">
        <v>311</v>
      </c>
      <c r="E332" s="23">
        <v>2253</v>
      </c>
      <c r="F332" s="24">
        <v>268342.62</v>
      </c>
      <c r="G332" s="25">
        <v>42023</v>
      </c>
      <c r="H332" s="24">
        <f t="shared" si="22"/>
        <v>0</v>
      </c>
      <c r="I332" s="24">
        <v>268342.62</v>
      </c>
      <c r="J332" s="24" t="str">
        <f t="shared" si="23"/>
        <v>ATRASADO</v>
      </c>
      <c r="K332" s="27"/>
    </row>
    <row r="333" spans="1:11" s="26" customFormat="1" ht="12.75" x14ac:dyDescent="0.2">
      <c r="A333" s="19">
        <v>42046</v>
      </c>
      <c r="B333" s="20">
        <v>1500002630</v>
      </c>
      <c r="C333" s="21" t="s">
        <v>310</v>
      </c>
      <c r="D333" s="22" t="s">
        <v>311</v>
      </c>
      <c r="E333" s="23">
        <v>2253</v>
      </c>
      <c r="F333" s="24">
        <v>272013.59999999998</v>
      </c>
      <c r="G333" s="25">
        <v>42046</v>
      </c>
      <c r="H333" s="24">
        <f t="shared" si="22"/>
        <v>0</v>
      </c>
      <c r="I333" s="24">
        <v>272013.59999999998</v>
      </c>
      <c r="J333" s="24" t="str">
        <f t="shared" si="23"/>
        <v>ATRASADO</v>
      </c>
      <c r="K333" s="27"/>
    </row>
    <row r="334" spans="1:11" s="26" customFormat="1" ht="12.75" x14ac:dyDescent="0.2">
      <c r="A334" s="19">
        <v>42074</v>
      </c>
      <c r="B334" s="20">
        <v>1500002656</v>
      </c>
      <c r="C334" s="21" t="s">
        <v>310</v>
      </c>
      <c r="D334" s="22" t="s">
        <v>311</v>
      </c>
      <c r="E334" s="23">
        <v>2253</v>
      </c>
      <c r="F334" s="24">
        <v>270208.2</v>
      </c>
      <c r="G334" s="25">
        <v>42074</v>
      </c>
      <c r="H334" s="24">
        <f t="shared" si="22"/>
        <v>0</v>
      </c>
      <c r="I334" s="24">
        <v>270208.2</v>
      </c>
      <c r="J334" s="24" t="str">
        <f t="shared" si="23"/>
        <v>ATRASADO</v>
      </c>
      <c r="K334" s="27"/>
    </row>
    <row r="335" spans="1:11" s="26" customFormat="1" ht="12.75" x14ac:dyDescent="0.2">
      <c r="A335" s="19">
        <v>42108</v>
      </c>
      <c r="B335" s="20">
        <v>1500002693</v>
      </c>
      <c r="C335" s="21" t="s">
        <v>310</v>
      </c>
      <c r="D335" s="22" t="s">
        <v>311</v>
      </c>
      <c r="E335" s="23">
        <v>2253</v>
      </c>
      <c r="F335" s="24">
        <v>270509.09999999998</v>
      </c>
      <c r="G335" s="25">
        <v>42108</v>
      </c>
      <c r="H335" s="24">
        <f t="shared" si="22"/>
        <v>0</v>
      </c>
      <c r="I335" s="24">
        <v>270509.09999999998</v>
      </c>
      <c r="J335" s="24" t="str">
        <f t="shared" si="23"/>
        <v>ATRASADO</v>
      </c>
      <c r="K335" s="27"/>
    </row>
    <row r="336" spans="1:11" s="26" customFormat="1" ht="12.75" x14ac:dyDescent="0.2">
      <c r="A336" s="19">
        <v>42226</v>
      </c>
      <c r="B336" s="20">
        <v>1500002842</v>
      </c>
      <c r="C336" s="21" t="s">
        <v>310</v>
      </c>
      <c r="D336" s="22" t="s">
        <v>311</v>
      </c>
      <c r="E336" s="23">
        <v>2253</v>
      </c>
      <c r="F336" s="24">
        <v>1086850.8</v>
      </c>
      <c r="G336" s="25">
        <v>42226</v>
      </c>
      <c r="H336" s="24">
        <f t="shared" si="22"/>
        <v>0</v>
      </c>
      <c r="I336" s="24">
        <v>1086850.8</v>
      </c>
      <c r="J336" s="24" t="str">
        <f t="shared" si="23"/>
        <v>ATRASADO</v>
      </c>
      <c r="K336" s="27"/>
    </row>
    <row r="337" spans="1:11" s="26" customFormat="1" ht="12.75" x14ac:dyDescent="0.2">
      <c r="A337" s="19">
        <v>42257</v>
      </c>
      <c r="B337" s="20">
        <v>1500002876</v>
      </c>
      <c r="C337" s="21" t="s">
        <v>310</v>
      </c>
      <c r="D337" s="22" t="s">
        <v>311</v>
      </c>
      <c r="E337" s="23">
        <v>2253</v>
      </c>
      <c r="F337" s="24">
        <v>271833.06</v>
      </c>
      <c r="G337" s="25">
        <v>42257</v>
      </c>
      <c r="H337" s="24">
        <f t="shared" si="22"/>
        <v>0</v>
      </c>
      <c r="I337" s="24">
        <v>271833.06</v>
      </c>
      <c r="J337" s="24" t="str">
        <f t="shared" si="23"/>
        <v>ATRASADO</v>
      </c>
      <c r="K337" s="27"/>
    </row>
    <row r="338" spans="1:11" s="26" customFormat="1" ht="12.75" x14ac:dyDescent="0.2">
      <c r="A338" s="19">
        <v>42402</v>
      </c>
      <c r="B338" s="20">
        <v>1500003025</v>
      </c>
      <c r="C338" s="21" t="s">
        <v>310</v>
      </c>
      <c r="D338" s="22" t="s">
        <v>311</v>
      </c>
      <c r="E338" s="23">
        <v>2253</v>
      </c>
      <c r="F338" s="24">
        <v>6608</v>
      </c>
      <c r="G338" s="25">
        <v>42402</v>
      </c>
      <c r="H338" s="24">
        <f t="shared" si="22"/>
        <v>0</v>
      </c>
      <c r="I338" s="24">
        <v>6608</v>
      </c>
      <c r="J338" s="24" t="str">
        <f t="shared" si="23"/>
        <v>ATRASADO</v>
      </c>
      <c r="K338" s="27"/>
    </row>
    <row r="339" spans="1:11" s="26" customFormat="1" ht="12.75" x14ac:dyDescent="0.2">
      <c r="A339" s="19"/>
      <c r="B339" s="20"/>
      <c r="C339" s="21"/>
      <c r="D339" s="22"/>
      <c r="E339" s="23"/>
      <c r="F339" s="24"/>
      <c r="G339" s="25"/>
      <c r="H339" s="24"/>
      <c r="I339" s="24"/>
      <c r="J339" s="24"/>
      <c r="K339" s="27"/>
    </row>
    <row r="340" spans="1:11" s="26" customFormat="1" ht="12.75" x14ac:dyDescent="0.2">
      <c r="A340" s="19">
        <v>42725</v>
      </c>
      <c r="B340" s="20">
        <v>1500133853</v>
      </c>
      <c r="C340" s="21" t="s">
        <v>312</v>
      </c>
      <c r="D340" s="22" t="s">
        <v>313</v>
      </c>
      <c r="E340" s="23">
        <v>2217</v>
      </c>
      <c r="F340" s="24">
        <v>110405</v>
      </c>
      <c r="G340" s="25">
        <v>42725</v>
      </c>
      <c r="H340" s="24">
        <v>40399.56</v>
      </c>
      <c r="I340" s="24">
        <f>+F340-H340</f>
        <v>70005.440000000002</v>
      </c>
      <c r="J340" s="24" t="str">
        <f t="shared" ref="J340:J350" si="24">IF(I340&gt;0,"ATRASADO","")</f>
        <v>ATRASADO</v>
      </c>
      <c r="K340" s="27"/>
    </row>
    <row r="341" spans="1:11" s="26" customFormat="1" ht="12.75" x14ac:dyDescent="0.2">
      <c r="A341" s="19">
        <v>42725</v>
      </c>
      <c r="B341" s="20">
        <v>1500133868</v>
      </c>
      <c r="C341" s="21" t="s">
        <v>312</v>
      </c>
      <c r="D341" s="22" t="s">
        <v>313</v>
      </c>
      <c r="E341" s="23">
        <v>2217</v>
      </c>
      <c r="F341" s="24">
        <v>288</v>
      </c>
      <c r="G341" s="25">
        <v>42725</v>
      </c>
      <c r="H341" s="24">
        <f t="shared" ref="H341:H372" si="25">IF(F341&gt;0,0,"")</f>
        <v>0</v>
      </c>
      <c r="I341" s="24">
        <v>288</v>
      </c>
      <c r="J341" s="24" t="str">
        <f t="shared" si="24"/>
        <v>ATRASADO</v>
      </c>
      <c r="K341" s="27"/>
    </row>
    <row r="342" spans="1:11" s="26" customFormat="1" ht="12.75" x14ac:dyDescent="0.2">
      <c r="A342" s="19">
        <v>42726</v>
      </c>
      <c r="B342" s="20">
        <v>1500133909</v>
      </c>
      <c r="C342" s="21" t="s">
        <v>312</v>
      </c>
      <c r="D342" s="22" t="s">
        <v>313</v>
      </c>
      <c r="E342" s="23">
        <v>2217</v>
      </c>
      <c r="F342" s="24">
        <v>1500</v>
      </c>
      <c r="G342" s="25">
        <v>42726</v>
      </c>
      <c r="H342" s="24">
        <f t="shared" si="25"/>
        <v>0</v>
      </c>
      <c r="I342" s="24">
        <v>1500</v>
      </c>
      <c r="J342" s="24" t="str">
        <f t="shared" si="24"/>
        <v>ATRASADO</v>
      </c>
      <c r="K342" s="27"/>
    </row>
    <row r="343" spans="1:11" s="26" customFormat="1" ht="12.75" x14ac:dyDescent="0.2">
      <c r="A343" s="19">
        <v>42731</v>
      </c>
      <c r="B343" s="20">
        <v>1500134007</v>
      </c>
      <c r="C343" s="21" t="s">
        <v>312</v>
      </c>
      <c r="D343" s="22" t="s">
        <v>313</v>
      </c>
      <c r="E343" s="23">
        <v>2217</v>
      </c>
      <c r="F343" s="24">
        <v>347</v>
      </c>
      <c r="G343" s="25">
        <v>42731</v>
      </c>
      <c r="H343" s="24">
        <f t="shared" si="25"/>
        <v>0</v>
      </c>
      <c r="I343" s="24">
        <v>347</v>
      </c>
      <c r="J343" s="24" t="str">
        <f t="shared" si="24"/>
        <v>ATRASADO</v>
      </c>
      <c r="K343" s="27"/>
    </row>
    <row r="344" spans="1:11" s="26" customFormat="1" ht="12.75" x14ac:dyDescent="0.2">
      <c r="A344" s="19">
        <v>42732</v>
      </c>
      <c r="B344" s="20">
        <v>1500134024</v>
      </c>
      <c r="C344" s="21" t="s">
        <v>312</v>
      </c>
      <c r="D344" s="22" t="s">
        <v>313</v>
      </c>
      <c r="E344" s="23">
        <v>2217</v>
      </c>
      <c r="F344" s="24">
        <v>402</v>
      </c>
      <c r="G344" s="25">
        <v>42732</v>
      </c>
      <c r="H344" s="24">
        <f t="shared" si="25"/>
        <v>0</v>
      </c>
      <c r="I344" s="24">
        <v>402</v>
      </c>
      <c r="J344" s="24" t="str">
        <f t="shared" si="24"/>
        <v>ATRASADO</v>
      </c>
      <c r="K344" s="27"/>
    </row>
    <row r="345" spans="1:11" s="26" customFormat="1" ht="12.75" x14ac:dyDescent="0.2">
      <c r="A345" s="19">
        <v>42753</v>
      </c>
      <c r="B345" s="20">
        <v>11500134963</v>
      </c>
      <c r="C345" s="21" t="s">
        <v>312</v>
      </c>
      <c r="D345" s="22" t="s">
        <v>313</v>
      </c>
      <c r="E345" s="23">
        <v>2217</v>
      </c>
      <c r="F345" s="24">
        <v>720</v>
      </c>
      <c r="G345" s="25">
        <v>42753</v>
      </c>
      <c r="H345" s="24">
        <f t="shared" si="25"/>
        <v>0</v>
      </c>
      <c r="I345" s="24">
        <v>720</v>
      </c>
      <c r="J345" s="24" t="str">
        <f t="shared" si="24"/>
        <v>ATRASADO</v>
      </c>
      <c r="K345" s="27"/>
    </row>
    <row r="346" spans="1:11" s="26" customFormat="1" ht="12.75" x14ac:dyDescent="0.2">
      <c r="A346" s="19">
        <v>42755</v>
      </c>
      <c r="B346" s="20">
        <v>11500135101</v>
      </c>
      <c r="C346" s="21" t="s">
        <v>312</v>
      </c>
      <c r="D346" s="22" t="s">
        <v>313</v>
      </c>
      <c r="E346" s="23">
        <v>2217</v>
      </c>
      <c r="F346" s="24">
        <v>12840</v>
      </c>
      <c r="G346" s="25">
        <v>42755</v>
      </c>
      <c r="H346" s="24">
        <f t="shared" si="25"/>
        <v>0</v>
      </c>
      <c r="I346" s="24">
        <v>12840</v>
      </c>
      <c r="J346" s="24" t="str">
        <f t="shared" si="24"/>
        <v>ATRASADO</v>
      </c>
      <c r="K346" s="27"/>
    </row>
    <row r="347" spans="1:11" s="26" customFormat="1" ht="12.75" x14ac:dyDescent="0.2">
      <c r="A347" s="19">
        <v>42755</v>
      </c>
      <c r="B347" s="20">
        <v>11500135117</v>
      </c>
      <c r="C347" s="21" t="s">
        <v>312</v>
      </c>
      <c r="D347" s="22" t="s">
        <v>313</v>
      </c>
      <c r="E347" s="23">
        <v>2217</v>
      </c>
      <c r="F347" s="24">
        <v>288</v>
      </c>
      <c r="G347" s="25">
        <v>42755</v>
      </c>
      <c r="H347" s="24">
        <f t="shared" si="25"/>
        <v>0</v>
      </c>
      <c r="I347" s="24">
        <v>288</v>
      </c>
      <c r="J347" s="24" t="str">
        <f t="shared" si="24"/>
        <v>ATRASADO</v>
      </c>
      <c r="K347" s="27"/>
    </row>
    <row r="348" spans="1:11" s="26" customFormat="1" ht="12.75" x14ac:dyDescent="0.2">
      <c r="A348" s="19">
        <v>42758</v>
      </c>
      <c r="B348" s="20">
        <v>11500135158</v>
      </c>
      <c r="C348" s="21" t="s">
        <v>312</v>
      </c>
      <c r="D348" s="22" t="s">
        <v>313</v>
      </c>
      <c r="E348" s="23">
        <v>2217</v>
      </c>
      <c r="F348" s="24">
        <v>1500</v>
      </c>
      <c r="G348" s="25">
        <v>42758</v>
      </c>
      <c r="H348" s="24">
        <f t="shared" si="25"/>
        <v>0</v>
      </c>
      <c r="I348" s="24">
        <v>1500</v>
      </c>
      <c r="J348" s="24" t="str">
        <f t="shared" si="24"/>
        <v>ATRASADO</v>
      </c>
      <c r="K348" s="27"/>
    </row>
    <row r="349" spans="1:11" s="26" customFormat="1" ht="12.75" x14ac:dyDescent="0.2">
      <c r="A349" s="19">
        <v>42761</v>
      </c>
      <c r="B349" s="20">
        <v>11500135263</v>
      </c>
      <c r="C349" s="21" t="s">
        <v>312</v>
      </c>
      <c r="D349" s="22" t="s">
        <v>313</v>
      </c>
      <c r="E349" s="23">
        <v>2217</v>
      </c>
      <c r="F349" s="24">
        <v>347</v>
      </c>
      <c r="G349" s="25">
        <v>42761</v>
      </c>
      <c r="H349" s="24">
        <f t="shared" si="25"/>
        <v>0</v>
      </c>
      <c r="I349" s="24">
        <v>347</v>
      </c>
      <c r="J349" s="24" t="str">
        <f t="shared" si="24"/>
        <v>ATRASADO</v>
      </c>
      <c r="K349" s="27"/>
    </row>
    <row r="350" spans="1:11" s="26" customFormat="1" ht="12.75" x14ac:dyDescent="0.2">
      <c r="A350" s="19">
        <v>42761</v>
      </c>
      <c r="B350" s="20">
        <v>1500135280</v>
      </c>
      <c r="C350" s="21" t="s">
        <v>312</v>
      </c>
      <c r="D350" s="22" t="s">
        <v>313</v>
      </c>
      <c r="E350" s="23">
        <v>2217</v>
      </c>
      <c r="F350" s="24">
        <v>402</v>
      </c>
      <c r="G350" s="25">
        <v>42761</v>
      </c>
      <c r="H350" s="24">
        <f t="shared" si="25"/>
        <v>0</v>
      </c>
      <c r="I350" s="24">
        <v>402</v>
      </c>
      <c r="J350" s="24" t="str">
        <f t="shared" si="24"/>
        <v>ATRASADO</v>
      </c>
      <c r="K350" s="27"/>
    </row>
    <row r="351" spans="1:11" s="26" customFormat="1" ht="12.75" x14ac:dyDescent="0.2">
      <c r="A351" s="19">
        <v>42774</v>
      </c>
      <c r="B351" s="20">
        <v>1500135955</v>
      </c>
      <c r="C351" s="21" t="s">
        <v>312</v>
      </c>
      <c r="D351" s="22" t="s">
        <v>313</v>
      </c>
      <c r="E351" s="23">
        <v>2217</v>
      </c>
      <c r="F351" s="24">
        <v>404</v>
      </c>
      <c r="G351" s="25">
        <v>42774</v>
      </c>
      <c r="H351" s="24">
        <f t="shared" si="25"/>
        <v>0</v>
      </c>
      <c r="I351" s="24">
        <v>404</v>
      </c>
      <c r="J351" s="24" t="str">
        <f t="shared" ref="J351:J414" si="26">IF(I351&gt;0,"ATRASADO","")</f>
        <v>ATRASADO</v>
      </c>
      <c r="K351" s="27"/>
    </row>
    <row r="352" spans="1:11" s="26" customFormat="1" ht="12.75" x14ac:dyDescent="0.2">
      <c r="A352" s="19">
        <v>42775</v>
      </c>
      <c r="B352" s="20" t="s">
        <v>314</v>
      </c>
      <c r="C352" s="21" t="s">
        <v>312</v>
      </c>
      <c r="D352" s="22" t="s">
        <v>313</v>
      </c>
      <c r="E352" s="23">
        <v>2217</v>
      </c>
      <c r="F352" s="24">
        <v>720</v>
      </c>
      <c r="G352" s="25">
        <v>42775</v>
      </c>
      <c r="H352" s="24">
        <f t="shared" si="25"/>
        <v>0</v>
      </c>
      <c r="I352" s="24">
        <v>720</v>
      </c>
      <c r="J352" s="24" t="str">
        <f t="shared" si="26"/>
        <v>ATRASADO</v>
      </c>
      <c r="K352" s="27"/>
    </row>
    <row r="353" spans="1:11" s="26" customFormat="1" ht="12.75" x14ac:dyDescent="0.2">
      <c r="A353" s="19">
        <v>42775</v>
      </c>
      <c r="B353" s="20">
        <v>11500136271</v>
      </c>
      <c r="C353" s="21" t="s">
        <v>312</v>
      </c>
      <c r="D353" s="22" t="s">
        <v>313</v>
      </c>
      <c r="E353" s="23">
        <v>2217</v>
      </c>
      <c r="F353" s="24">
        <v>1500</v>
      </c>
      <c r="G353" s="25">
        <v>42775</v>
      </c>
      <c r="H353" s="24">
        <f t="shared" si="25"/>
        <v>0</v>
      </c>
      <c r="I353" s="24">
        <v>1500</v>
      </c>
      <c r="J353" s="24" t="str">
        <f t="shared" si="26"/>
        <v>ATRASADO</v>
      </c>
      <c r="K353" s="27"/>
    </row>
    <row r="354" spans="1:11" s="26" customFormat="1" ht="12.75" x14ac:dyDescent="0.2">
      <c r="A354" s="19">
        <v>42775</v>
      </c>
      <c r="B354" s="20">
        <v>11500136286</v>
      </c>
      <c r="C354" s="21" t="s">
        <v>312</v>
      </c>
      <c r="D354" s="22" t="s">
        <v>313</v>
      </c>
      <c r="E354" s="23">
        <v>2217</v>
      </c>
      <c r="F354" s="24">
        <v>351</v>
      </c>
      <c r="G354" s="25">
        <v>42775</v>
      </c>
      <c r="H354" s="24">
        <f t="shared" si="25"/>
        <v>0</v>
      </c>
      <c r="I354" s="24">
        <v>351</v>
      </c>
      <c r="J354" s="24" t="str">
        <f t="shared" si="26"/>
        <v>ATRASADO</v>
      </c>
      <c r="K354" s="27"/>
    </row>
    <row r="355" spans="1:11" s="26" customFormat="1" ht="12.75" x14ac:dyDescent="0.2">
      <c r="A355" s="19">
        <v>42780</v>
      </c>
      <c r="B355" s="20">
        <v>11500136456</v>
      </c>
      <c r="C355" s="21" t="s">
        <v>312</v>
      </c>
      <c r="D355" s="22" t="s">
        <v>313</v>
      </c>
      <c r="E355" s="23">
        <v>2217</v>
      </c>
      <c r="F355" s="24">
        <v>12840</v>
      </c>
      <c r="G355" s="25">
        <v>42780</v>
      </c>
      <c r="H355" s="24">
        <f t="shared" si="25"/>
        <v>0</v>
      </c>
      <c r="I355" s="24">
        <v>12840</v>
      </c>
      <c r="J355" s="24" t="str">
        <f t="shared" si="26"/>
        <v>ATRASADO</v>
      </c>
      <c r="K355" s="27"/>
    </row>
    <row r="356" spans="1:11" s="26" customFormat="1" ht="12.75" x14ac:dyDescent="0.2">
      <c r="A356" s="19">
        <v>42780</v>
      </c>
      <c r="B356" s="20">
        <v>11500136459</v>
      </c>
      <c r="C356" s="21" t="s">
        <v>312</v>
      </c>
      <c r="D356" s="22" t="s">
        <v>313</v>
      </c>
      <c r="E356" s="23">
        <v>2217</v>
      </c>
      <c r="F356" s="24">
        <v>288</v>
      </c>
      <c r="G356" s="25">
        <v>42780</v>
      </c>
      <c r="H356" s="24">
        <f t="shared" si="25"/>
        <v>0</v>
      </c>
      <c r="I356" s="24">
        <v>288</v>
      </c>
      <c r="J356" s="24" t="str">
        <f t="shared" si="26"/>
        <v>ATRASADO</v>
      </c>
      <c r="K356" s="27"/>
    </row>
    <row r="357" spans="1:11" s="26" customFormat="1" ht="12.75" x14ac:dyDescent="0.2">
      <c r="A357" s="19">
        <v>42803</v>
      </c>
      <c r="B357" s="20">
        <v>1500137270</v>
      </c>
      <c r="C357" s="21" t="s">
        <v>312</v>
      </c>
      <c r="D357" s="22" t="s">
        <v>313</v>
      </c>
      <c r="E357" s="23">
        <v>2217</v>
      </c>
      <c r="F357" s="24">
        <v>394</v>
      </c>
      <c r="G357" s="25">
        <v>42803</v>
      </c>
      <c r="H357" s="24">
        <f t="shared" si="25"/>
        <v>0</v>
      </c>
      <c r="I357" s="24">
        <v>394</v>
      </c>
      <c r="J357" s="24" t="str">
        <f t="shared" si="26"/>
        <v>ATRASADO</v>
      </c>
      <c r="K357" s="27"/>
    </row>
    <row r="358" spans="1:11" s="26" customFormat="1" ht="12.75" x14ac:dyDescent="0.2">
      <c r="A358" s="19">
        <v>42807</v>
      </c>
      <c r="B358" s="20">
        <v>11500137393</v>
      </c>
      <c r="C358" s="21" t="s">
        <v>312</v>
      </c>
      <c r="D358" s="22" t="s">
        <v>313</v>
      </c>
      <c r="E358" s="23">
        <v>2217</v>
      </c>
      <c r="F358" s="24">
        <v>720</v>
      </c>
      <c r="G358" s="25">
        <v>42807</v>
      </c>
      <c r="H358" s="24">
        <f t="shared" si="25"/>
        <v>0</v>
      </c>
      <c r="I358" s="24">
        <v>720</v>
      </c>
      <c r="J358" s="24" t="str">
        <f t="shared" si="26"/>
        <v>ATRASADO</v>
      </c>
      <c r="K358" s="27"/>
    </row>
    <row r="359" spans="1:11" s="26" customFormat="1" ht="12.75" x14ac:dyDescent="0.2">
      <c r="A359" s="19">
        <v>42808</v>
      </c>
      <c r="B359" s="20">
        <v>11500137561</v>
      </c>
      <c r="C359" s="21" t="s">
        <v>312</v>
      </c>
      <c r="D359" s="22" t="s">
        <v>313</v>
      </c>
      <c r="E359" s="23">
        <v>2217</v>
      </c>
      <c r="F359" s="24">
        <v>12840</v>
      </c>
      <c r="G359" s="25">
        <v>42808</v>
      </c>
      <c r="H359" s="24">
        <f t="shared" si="25"/>
        <v>0</v>
      </c>
      <c r="I359" s="24">
        <v>12840</v>
      </c>
      <c r="J359" s="24" t="str">
        <f t="shared" si="26"/>
        <v>ATRASADO</v>
      </c>
      <c r="K359" s="27"/>
    </row>
    <row r="360" spans="1:11" s="26" customFormat="1" ht="12.75" x14ac:dyDescent="0.2">
      <c r="A360" s="19">
        <v>42808</v>
      </c>
      <c r="B360" s="20">
        <v>11500137564</v>
      </c>
      <c r="C360" s="21" t="s">
        <v>312</v>
      </c>
      <c r="D360" s="22" t="s">
        <v>313</v>
      </c>
      <c r="E360" s="23">
        <v>2217</v>
      </c>
      <c r="F360" s="24">
        <v>288</v>
      </c>
      <c r="G360" s="25">
        <v>42808</v>
      </c>
      <c r="H360" s="24">
        <f t="shared" si="25"/>
        <v>0</v>
      </c>
      <c r="I360" s="24">
        <v>288</v>
      </c>
      <c r="J360" s="24" t="str">
        <f t="shared" si="26"/>
        <v>ATRASADO</v>
      </c>
      <c r="K360" s="27"/>
    </row>
    <row r="361" spans="1:11" s="26" customFormat="1" ht="12.75" x14ac:dyDescent="0.2">
      <c r="A361" s="19">
        <v>42808</v>
      </c>
      <c r="B361" s="20">
        <v>11500137601</v>
      </c>
      <c r="C361" s="21" t="s">
        <v>312</v>
      </c>
      <c r="D361" s="22" t="s">
        <v>313</v>
      </c>
      <c r="E361" s="23">
        <v>2217</v>
      </c>
      <c r="F361" s="24">
        <v>1500</v>
      </c>
      <c r="G361" s="25">
        <v>42808</v>
      </c>
      <c r="H361" s="24">
        <f t="shared" si="25"/>
        <v>0</v>
      </c>
      <c r="I361" s="24">
        <v>1500</v>
      </c>
      <c r="J361" s="24" t="str">
        <f t="shared" si="26"/>
        <v>ATRASADO</v>
      </c>
      <c r="K361" s="27"/>
    </row>
    <row r="362" spans="1:11" s="26" customFormat="1" ht="12.75" x14ac:dyDescent="0.2">
      <c r="A362" s="19">
        <v>42809</v>
      </c>
      <c r="B362" s="20">
        <v>11500137672</v>
      </c>
      <c r="C362" s="21" t="s">
        <v>312</v>
      </c>
      <c r="D362" s="22" t="s">
        <v>313</v>
      </c>
      <c r="E362" s="23">
        <v>2217</v>
      </c>
      <c r="F362" s="24">
        <v>347</v>
      </c>
      <c r="G362" s="25">
        <v>42809</v>
      </c>
      <c r="H362" s="24">
        <f t="shared" si="25"/>
        <v>0</v>
      </c>
      <c r="I362" s="24">
        <v>347</v>
      </c>
      <c r="J362" s="24" t="str">
        <f t="shared" si="26"/>
        <v>ATRASADO</v>
      </c>
      <c r="K362" s="27"/>
    </row>
    <row r="363" spans="1:11" s="26" customFormat="1" ht="12.75" x14ac:dyDescent="0.2">
      <c r="A363" s="19">
        <v>42837</v>
      </c>
      <c r="B363" s="20">
        <v>1500138948</v>
      </c>
      <c r="C363" s="21" t="s">
        <v>312</v>
      </c>
      <c r="D363" s="22" t="s">
        <v>313</v>
      </c>
      <c r="E363" s="23">
        <v>2217</v>
      </c>
      <c r="F363" s="24">
        <v>398</v>
      </c>
      <c r="G363" s="25">
        <v>42837</v>
      </c>
      <c r="H363" s="24">
        <f t="shared" si="25"/>
        <v>0</v>
      </c>
      <c r="I363" s="24">
        <v>398</v>
      </c>
      <c r="J363" s="24" t="str">
        <f t="shared" si="26"/>
        <v>ATRASADO</v>
      </c>
      <c r="K363" s="27"/>
    </row>
    <row r="364" spans="1:11" s="26" customFormat="1" ht="12.75" x14ac:dyDescent="0.2">
      <c r="A364" s="19">
        <v>42865</v>
      </c>
      <c r="B364" s="20">
        <v>11500139920</v>
      </c>
      <c r="C364" s="21" t="s">
        <v>312</v>
      </c>
      <c r="D364" s="22" t="s">
        <v>313</v>
      </c>
      <c r="E364" s="23">
        <v>2217</v>
      </c>
      <c r="F364" s="24">
        <v>1500</v>
      </c>
      <c r="G364" s="25">
        <v>42865</v>
      </c>
      <c r="H364" s="24">
        <f t="shared" si="25"/>
        <v>0</v>
      </c>
      <c r="I364" s="24">
        <v>1500</v>
      </c>
      <c r="J364" s="24" t="str">
        <f t="shared" si="26"/>
        <v>ATRASADO</v>
      </c>
      <c r="K364" s="27"/>
    </row>
    <row r="365" spans="1:11" s="26" customFormat="1" ht="12.75" x14ac:dyDescent="0.2">
      <c r="A365" s="19">
        <v>42865</v>
      </c>
      <c r="B365" s="20">
        <v>11500139984</v>
      </c>
      <c r="C365" s="21" t="s">
        <v>312</v>
      </c>
      <c r="D365" s="22" t="s">
        <v>313</v>
      </c>
      <c r="E365" s="23">
        <v>2217</v>
      </c>
      <c r="F365" s="24">
        <v>720</v>
      </c>
      <c r="G365" s="25">
        <v>42865</v>
      </c>
      <c r="H365" s="24">
        <f t="shared" si="25"/>
        <v>0</v>
      </c>
      <c r="I365" s="24">
        <v>720</v>
      </c>
      <c r="J365" s="24" t="str">
        <f t="shared" si="26"/>
        <v>ATRASADO</v>
      </c>
      <c r="K365" s="27"/>
    </row>
    <row r="366" spans="1:11" s="26" customFormat="1" ht="12.75" x14ac:dyDescent="0.2">
      <c r="A366" s="19">
        <v>42866</v>
      </c>
      <c r="B366" s="20">
        <v>1500140011</v>
      </c>
      <c r="C366" s="21" t="s">
        <v>312</v>
      </c>
      <c r="D366" s="22" t="s">
        <v>313</v>
      </c>
      <c r="E366" s="23">
        <v>2217</v>
      </c>
      <c r="F366" s="24">
        <v>400</v>
      </c>
      <c r="G366" s="25">
        <v>42866</v>
      </c>
      <c r="H366" s="24">
        <f t="shared" si="25"/>
        <v>0</v>
      </c>
      <c r="I366" s="24">
        <v>400</v>
      </c>
      <c r="J366" s="24" t="str">
        <f t="shared" si="26"/>
        <v>ATRASADO</v>
      </c>
      <c r="K366" s="27"/>
    </row>
    <row r="367" spans="1:11" s="26" customFormat="1" ht="12.75" x14ac:dyDescent="0.2">
      <c r="A367" s="19">
        <v>42867</v>
      </c>
      <c r="B367" s="20">
        <v>11500140072</v>
      </c>
      <c r="C367" s="21" t="s">
        <v>312</v>
      </c>
      <c r="D367" s="22" t="s">
        <v>313</v>
      </c>
      <c r="E367" s="23">
        <v>2217</v>
      </c>
      <c r="F367" s="24">
        <v>12840</v>
      </c>
      <c r="G367" s="25">
        <v>42867</v>
      </c>
      <c r="H367" s="24">
        <f t="shared" si="25"/>
        <v>0</v>
      </c>
      <c r="I367" s="24">
        <v>12840</v>
      </c>
      <c r="J367" s="24" t="str">
        <f t="shared" si="26"/>
        <v>ATRASADO</v>
      </c>
      <c r="K367" s="27"/>
    </row>
    <row r="368" spans="1:11" s="26" customFormat="1" ht="12.75" x14ac:dyDescent="0.2">
      <c r="A368" s="19">
        <v>42867</v>
      </c>
      <c r="B368" s="20">
        <v>11500140075</v>
      </c>
      <c r="C368" s="21" t="s">
        <v>312</v>
      </c>
      <c r="D368" s="22" t="s">
        <v>313</v>
      </c>
      <c r="E368" s="23">
        <v>2217</v>
      </c>
      <c r="F368" s="24">
        <v>288</v>
      </c>
      <c r="G368" s="25">
        <v>42867</v>
      </c>
      <c r="H368" s="24">
        <f t="shared" si="25"/>
        <v>0</v>
      </c>
      <c r="I368" s="24">
        <v>288</v>
      </c>
      <c r="J368" s="24" t="str">
        <f t="shared" si="26"/>
        <v>ATRASADO</v>
      </c>
      <c r="K368" s="27"/>
    </row>
    <row r="369" spans="1:11" s="26" customFormat="1" ht="12.75" x14ac:dyDescent="0.2">
      <c r="A369" s="19">
        <v>42867</v>
      </c>
      <c r="B369" s="20">
        <v>11500140168</v>
      </c>
      <c r="C369" s="21" t="s">
        <v>312</v>
      </c>
      <c r="D369" s="22" t="s">
        <v>313</v>
      </c>
      <c r="E369" s="23">
        <v>2217</v>
      </c>
      <c r="F369" s="24">
        <v>355</v>
      </c>
      <c r="G369" s="25">
        <v>42867</v>
      </c>
      <c r="H369" s="24">
        <f t="shared" si="25"/>
        <v>0</v>
      </c>
      <c r="I369" s="24">
        <v>355</v>
      </c>
      <c r="J369" s="24" t="str">
        <f t="shared" si="26"/>
        <v>ATRASADO</v>
      </c>
      <c r="K369" s="27"/>
    </row>
    <row r="370" spans="1:11" s="26" customFormat="1" ht="12.75" x14ac:dyDescent="0.2">
      <c r="A370" s="19">
        <v>42895</v>
      </c>
      <c r="B370" s="20">
        <v>1500141314</v>
      </c>
      <c r="C370" s="21" t="s">
        <v>312</v>
      </c>
      <c r="D370" s="22" t="s">
        <v>313</v>
      </c>
      <c r="E370" s="23">
        <v>2217</v>
      </c>
      <c r="F370" s="24">
        <v>1500</v>
      </c>
      <c r="G370" s="25">
        <v>42895</v>
      </c>
      <c r="H370" s="24">
        <f t="shared" si="25"/>
        <v>0</v>
      </c>
      <c r="I370" s="24">
        <v>1500</v>
      </c>
      <c r="J370" s="24" t="str">
        <f t="shared" si="26"/>
        <v>ATRASADO</v>
      </c>
      <c r="K370" s="27"/>
    </row>
    <row r="371" spans="1:11" s="26" customFormat="1" ht="12.75" x14ac:dyDescent="0.2">
      <c r="A371" s="19">
        <v>42895</v>
      </c>
      <c r="B371" s="20">
        <v>11500141274</v>
      </c>
      <c r="C371" s="21" t="s">
        <v>312</v>
      </c>
      <c r="D371" s="22" t="s">
        <v>313</v>
      </c>
      <c r="E371" s="23">
        <v>2217</v>
      </c>
      <c r="F371" s="24">
        <v>720</v>
      </c>
      <c r="G371" s="25">
        <v>42895</v>
      </c>
      <c r="H371" s="24">
        <f t="shared" si="25"/>
        <v>0</v>
      </c>
      <c r="I371" s="24">
        <v>720</v>
      </c>
      <c r="J371" s="24" t="str">
        <f t="shared" si="26"/>
        <v>ATRASADO</v>
      </c>
      <c r="K371" s="27"/>
    </row>
    <row r="372" spans="1:11" s="26" customFormat="1" ht="12.75" x14ac:dyDescent="0.2">
      <c r="A372" s="19">
        <v>42898</v>
      </c>
      <c r="B372" s="20">
        <v>1500141422</v>
      </c>
      <c r="C372" s="21" t="s">
        <v>312</v>
      </c>
      <c r="D372" s="22" t="s">
        <v>313</v>
      </c>
      <c r="E372" s="23">
        <v>2217</v>
      </c>
      <c r="F372" s="24">
        <v>12840</v>
      </c>
      <c r="G372" s="25">
        <v>42898</v>
      </c>
      <c r="H372" s="24">
        <f t="shared" si="25"/>
        <v>0</v>
      </c>
      <c r="I372" s="24">
        <v>12840</v>
      </c>
      <c r="J372" s="24" t="str">
        <f t="shared" si="26"/>
        <v>ATRASADO</v>
      </c>
      <c r="K372" s="27"/>
    </row>
    <row r="373" spans="1:11" s="26" customFormat="1" ht="12.75" x14ac:dyDescent="0.2">
      <c r="A373" s="19">
        <v>42898</v>
      </c>
      <c r="B373" s="20">
        <v>1500141425</v>
      </c>
      <c r="C373" s="21" t="s">
        <v>312</v>
      </c>
      <c r="D373" s="22" t="s">
        <v>313</v>
      </c>
      <c r="E373" s="23">
        <v>2217</v>
      </c>
      <c r="F373" s="24">
        <v>288</v>
      </c>
      <c r="G373" s="25">
        <v>42898</v>
      </c>
      <c r="H373" s="24">
        <f t="shared" ref="H373:H404" si="27">IF(F373&gt;0,0,"")</f>
        <v>0</v>
      </c>
      <c r="I373" s="24">
        <v>288</v>
      </c>
      <c r="J373" s="24" t="str">
        <f t="shared" si="26"/>
        <v>ATRASADO</v>
      </c>
      <c r="K373" s="27"/>
    </row>
    <row r="374" spans="1:11" s="26" customFormat="1" ht="12.75" x14ac:dyDescent="0.2">
      <c r="A374" s="19">
        <v>42900</v>
      </c>
      <c r="B374" s="20">
        <v>1500141515</v>
      </c>
      <c r="C374" s="21" t="s">
        <v>312</v>
      </c>
      <c r="D374" s="22" t="s">
        <v>313</v>
      </c>
      <c r="E374" s="23">
        <v>2217</v>
      </c>
      <c r="F374" s="24">
        <v>363</v>
      </c>
      <c r="G374" s="25">
        <v>42900</v>
      </c>
      <c r="H374" s="24">
        <f t="shared" si="27"/>
        <v>0</v>
      </c>
      <c r="I374" s="24">
        <v>363</v>
      </c>
      <c r="J374" s="24" t="str">
        <f t="shared" si="26"/>
        <v>ATRASADO</v>
      </c>
      <c r="K374" s="27"/>
    </row>
    <row r="375" spans="1:11" s="26" customFormat="1" ht="12.75" x14ac:dyDescent="0.2">
      <c r="A375" s="19">
        <v>42926</v>
      </c>
      <c r="B375" s="20">
        <v>1500142442</v>
      </c>
      <c r="C375" s="21" t="s">
        <v>312</v>
      </c>
      <c r="D375" s="22" t="s">
        <v>313</v>
      </c>
      <c r="E375" s="23">
        <v>2217</v>
      </c>
      <c r="F375" s="24">
        <v>404</v>
      </c>
      <c r="G375" s="25">
        <v>42926</v>
      </c>
      <c r="H375" s="24">
        <f t="shared" si="27"/>
        <v>0</v>
      </c>
      <c r="I375" s="24">
        <v>404</v>
      </c>
      <c r="J375" s="24" t="str">
        <f t="shared" si="26"/>
        <v>ATRASADO</v>
      </c>
      <c r="K375" s="27"/>
    </row>
    <row r="376" spans="1:11" s="26" customFormat="1" ht="12.75" x14ac:dyDescent="0.2">
      <c r="A376" s="19">
        <v>42928</v>
      </c>
      <c r="B376" s="20">
        <v>1500142575</v>
      </c>
      <c r="C376" s="21" t="s">
        <v>312</v>
      </c>
      <c r="D376" s="22" t="s">
        <v>313</v>
      </c>
      <c r="E376" s="23">
        <v>2217</v>
      </c>
      <c r="F376" s="24">
        <v>367</v>
      </c>
      <c r="G376" s="25">
        <v>42928</v>
      </c>
      <c r="H376" s="24">
        <f t="shared" si="27"/>
        <v>0</v>
      </c>
      <c r="I376" s="24">
        <v>367</v>
      </c>
      <c r="J376" s="24" t="str">
        <f t="shared" si="26"/>
        <v>ATRASADO</v>
      </c>
      <c r="K376" s="27"/>
    </row>
    <row r="377" spans="1:11" s="26" customFormat="1" ht="12.75" x14ac:dyDescent="0.2">
      <c r="A377" s="19">
        <v>42928</v>
      </c>
      <c r="B377" s="20">
        <v>1500142597</v>
      </c>
      <c r="C377" s="21" t="s">
        <v>312</v>
      </c>
      <c r="D377" s="22" t="s">
        <v>313</v>
      </c>
      <c r="E377" s="23">
        <v>2217</v>
      </c>
      <c r="F377" s="24">
        <v>12840</v>
      </c>
      <c r="G377" s="25">
        <v>42928</v>
      </c>
      <c r="H377" s="24">
        <f t="shared" si="27"/>
        <v>0</v>
      </c>
      <c r="I377" s="24">
        <v>12840</v>
      </c>
      <c r="J377" s="24" t="str">
        <f t="shared" si="26"/>
        <v>ATRASADO</v>
      </c>
      <c r="K377" s="27"/>
    </row>
    <row r="378" spans="1:11" s="26" customFormat="1" ht="12.75" x14ac:dyDescent="0.2">
      <c r="A378" s="19">
        <v>42928</v>
      </c>
      <c r="B378" s="20">
        <v>1500142600</v>
      </c>
      <c r="C378" s="21" t="s">
        <v>312</v>
      </c>
      <c r="D378" s="22" t="s">
        <v>313</v>
      </c>
      <c r="E378" s="23">
        <v>2217</v>
      </c>
      <c r="F378" s="24">
        <v>288</v>
      </c>
      <c r="G378" s="25">
        <v>42928</v>
      </c>
      <c r="H378" s="24">
        <f t="shared" si="27"/>
        <v>0</v>
      </c>
      <c r="I378" s="24">
        <v>288</v>
      </c>
      <c r="J378" s="24" t="str">
        <f t="shared" si="26"/>
        <v>ATRASADO</v>
      </c>
      <c r="K378" s="27"/>
    </row>
    <row r="379" spans="1:11" s="26" customFormat="1" ht="12.75" x14ac:dyDescent="0.2">
      <c r="A379" s="19">
        <v>42928</v>
      </c>
      <c r="B379" s="20">
        <v>1500142629</v>
      </c>
      <c r="C379" s="21" t="s">
        <v>312</v>
      </c>
      <c r="D379" s="22" t="s">
        <v>313</v>
      </c>
      <c r="E379" s="23">
        <v>2217</v>
      </c>
      <c r="F379" s="24">
        <v>1500</v>
      </c>
      <c r="G379" s="25">
        <v>42928</v>
      </c>
      <c r="H379" s="24">
        <f t="shared" si="27"/>
        <v>0</v>
      </c>
      <c r="I379" s="24">
        <v>1500</v>
      </c>
      <c r="J379" s="24" t="str">
        <f t="shared" si="26"/>
        <v>ATRASADO</v>
      </c>
      <c r="K379" s="27"/>
    </row>
    <row r="380" spans="1:11" s="26" customFormat="1" ht="12.75" x14ac:dyDescent="0.2">
      <c r="A380" s="19">
        <v>42928</v>
      </c>
      <c r="B380" s="20">
        <v>1500142699</v>
      </c>
      <c r="C380" s="21" t="s">
        <v>312</v>
      </c>
      <c r="D380" s="22" t="s">
        <v>313</v>
      </c>
      <c r="E380" s="23">
        <v>2217</v>
      </c>
      <c r="F380" s="24">
        <v>720</v>
      </c>
      <c r="G380" s="25">
        <v>42928</v>
      </c>
      <c r="H380" s="24">
        <f t="shared" si="27"/>
        <v>0</v>
      </c>
      <c r="I380" s="24">
        <v>720</v>
      </c>
      <c r="J380" s="24" t="str">
        <f t="shared" si="26"/>
        <v>ATRASADO</v>
      </c>
      <c r="K380" s="27"/>
    </row>
    <row r="381" spans="1:11" s="26" customFormat="1" ht="12.75" x14ac:dyDescent="0.2">
      <c r="A381" s="19">
        <v>42961</v>
      </c>
      <c r="B381" s="20">
        <v>1500143890</v>
      </c>
      <c r="C381" s="21" t="s">
        <v>312</v>
      </c>
      <c r="D381" s="22" t="s">
        <v>313</v>
      </c>
      <c r="E381" s="23">
        <v>2217</v>
      </c>
      <c r="F381" s="24">
        <v>720</v>
      </c>
      <c r="G381" s="25">
        <v>42961</v>
      </c>
      <c r="H381" s="24">
        <f t="shared" si="27"/>
        <v>0</v>
      </c>
      <c r="I381" s="24">
        <v>720</v>
      </c>
      <c r="J381" s="24" t="str">
        <f t="shared" si="26"/>
        <v>ATRASADO</v>
      </c>
      <c r="K381" s="27"/>
    </row>
    <row r="382" spans="1:11" s="26" customFormat="1" ht="12.75" x14ac:dyDescent="0.2">
      <c r="A382" s="19">
        <v>42961</v>
      </c>
      <c r="B382" s="20">
        <v>1500143922</v>
      </c>
      <c r="C382" s="21" t="s">
        <v>312</v>
      </c>
      <c r="D382" s="22" t="s">
        <v>313</v>
      </c>
      <c r="E382" s="23">
        <v>2217</v>
      </c>
      <c r="F382" s="24">
        <v>12840</v>
      </c>
      <c r="G382" s="25">
        <v>42961</v>
      </c>
      <c r="H382" s="24">
        <f t="shared" si="27"/>
        <v>0</v>
      </c>
      <c r="I382" s="24">
        <v>12840</v>
      </c>
      <c r="J382" s="24" t="str">
        <f t="shared" si="26"/>
        <v>ATRASADO</v>
      </c>
      <c r="K382" s="27"/>
    </row>
    <row r="383" spans="1:11" s="26" customFormat="1" ht="12.75" x14ac:dyDescent="0.2">
      <c r="A383" s="19">
        <v>42961</v>
      </c>
      <c r="B383" s="20">
        <v>1500143925</v>
      </c>
      <c r="C383" s="21" t="s">
        <v>312</v>
      </c>
      <c r="D383" s="22" t="s">
        <v>313</v>
      </c>
      <c r="E383" s="23">
        <v>2217</v>
      </c>
      <c r="F383" s="24">
        <v>288</v>
      </c>
      <c r="G383" s="25">
        <v>42961</v>
      </c>
      <c r="H383" s="24">
        <f t="shared" si="27"/>
        <v>0</v>
      </c>
      <c r="I383" s="24">
        <v>288</v>
      </c>
      <c r="J383" s="24" t="str">
        <f t="shared" si="26"/>
        <v>ATRASADO</v>
      </c>
      <c r="K383" s="27"/>
    </row>
    <row r="384" spans="1:11" s="26" customFormat="1" ht="12.75" x14ac:dyDescent="0.2">
      <c r="A384" s="19">
        <v>42961</v>
      </c>
      <c r="B384" s="20">
        <v>1500143965</v>
      </c>
      <c r="C384" s="21" t="s">
        <v>312</v>
      </c>
      <c r="D384" s="22" t="s">
        <v>313</v>
      </c>
      <c r="E384" s="23">
        <v>2217</v>
      </c>
      <c r="F384" s="24">
        <v>1500</v>
      </c>
      <c r="G384" s="25">
        <v>42961</v>
      </c>
      <c r="H384" s="24">
        <f t="shared" si="27"/>
        <v>0</v>
      </c>
      <c r="I384" s="24">
        <v>1500</v>
      </c>
      <c r="J384" s="24" t="str">
        <f t="shared" si="26"/>
        <v>ATRASADO</v>
      </c>
      <c r="K384" s="27"/>
    </row>
    <row r="385" spans="1:11" s="26" customFormat="1" ht="12.75" x14ac:dyDescent="0.2">
      <c r="A385" s="19">
        <v>42961</v>
      </c>
      <c r="B385" s="20">
        <v>1500144001</v>
      </c>
      <c r="C385" s="21" t="s">
        <v>312</v>
      </c>
      <c r="D385" s="22" t="s">
        <v>313</v>
      </c>
      <c r="E385" s="23">
        <v>2217</v>
      </c>
      <c r="F385" s="24">
        <v>371</v>
      </c>
      <c r="G385" s="25">
        <v>42961</v>
      </c>
      <c r="H385" s="24">
        <f t="shared" si="27"/>
        <v>0</v>
      </c>
      <c r="I385" s="24">
        <v>371</v>
      </c>
      <c r="J385" s="24" t="str">
        <f t="shared" si="26"/>
        <v>ATRASADO</v>
      </c>
      <c r="K385" s="27"/>
    </row>
    <row r="386" spans="1:11" s="26" customFormat="1" ht="12.75" x14ac:dyDescent="0.2">
      <c r="A386" s="19">
        <v>43040</v>
      </c>
      <c r="B386" s="20">
        <v>1500146339</v>
      </c>
      <c r="C386" s="21" t="s">
        <v>312</v>
      </c>
      <c r="D386" s="22" t="s">
        <v>313</v>
      </c>
      <c r="E386" s="23">
        <v>2217</v>
      </c>
      <c r="F386" s="24">
        <v>720</v>
      </c>
      <c r="G386" s="25">
        <v>43040</v>
      </c>
      <c r="H386" s="24">
        <f t="shared" si="27"/>
        <v>0</v>
      </c>
      <c r="I386" s="24">
        <v>720</v>
      </c>
      <c r="J386" s="24" t="str">
        <f t="shared" si="26"/>
        <v>ATRASADO</v>
      </c>
      <c r="K386" s="27"/>
    </row>
    <row r="387" spans="1:11" s="26" customFormat="1" ht="12.75" x14ac:dyDescent="0.2">
      <c r="A387" s="19">
        <v>43040</v>
      </c>
      <c r="B387" s="20">
        <v>1500146406</v>
      </c>
      <c r="C387" s="21" t="s">
        <v>312</v>
      </c>
      <c r="D387" s="22" t="s">
        <v>313</v>
      </c>
      <c r="E387" s="23">
        <v>2217</v>
      </c>
      <c r="F387" s="24">
        <v>12840</v>
      </c>
      <c r="G387" s="25">
        <v>43040</v>
      </c>
      <c r="H387" s="24">
        <f t="shared" si="27"/>
        <v>0</v>
      </c>
      <c r="I387" s="24">
        <v>12840</v>
      </c>
      <c r="J387" s="24" t="str">
        <f t="shared" si="26"/>
        <v>ATRASADO</v>
      </c>
      <c r="K387" s="27"/>
    </row>
    <row r="388" spans="1:11" s="26" customFormat="1" ht="12.75" x14ac:dyDescent="0.2">
      <c r="A388" s="19">
        <v>43040</v>
      </c>
      <c r="B388" s="20">
        <v>1500146408</v>
      </c>
      <c r="C388" s="21" t="s">
        <v>312</v>
      </c>
      <c r="D388" s="22" t="s">
        <v>313</v>
      </c>
      <c r="E388" s="23">
        <v>2217</v>
      </c>
      <c r="F388" s="24">
        <v>288</v>
      </c>
      <c r="G388" s="25">
        <v>43040</v>
      </c>
      <c r="H388" s="24">
        <f t="shared" si="27"/>
        <v>0</v>
      </c>
      <c r="I388" s="24">
        <v>288</v>
      </c>
      <c r="J388" s="24" t="str">
        <f t="shared" si="26"/>
        <v>ATRASADO</v>
      </c>
      <c r="K388" s="27"/>
    </row>
    <row r="389" spans="1:11" s="26" customFormat="1" ht="12.75" x14ac:dyDescent="0.2">
      <c r="A389" s="19">
        <v>43040</v>
      </c>
      <c r="B389" s="20">
        <v>1500146447</v>
      </c>
      <c r="C389" s="21" t="s">
        <v>312</v>
      </c>
      <c r="D389" s="22" t="s">
        <v>313</v>
      </c>
      <c r="E389" s="23">
        <v>2217</v>
      </c>
      <c r="F389" s="24">
        <v>1850</v>
      </c>
      <c r="G389" s="25">
        <v>43040</v>
      </c>
      <c r="H389" s="24">
        <f t="shared" si="27"/>
        <v>0</v>
      </c>
      <c r="I389" s="24">
        <v>1850</v>
      </c>
      <c r="J389" s="24" t="str">
        <f t="shared" si="26"/>
        <v>ATRASADO</v>
      </c>
      <c r="K389" s="27"/>
    </row>
    <row r="390" spans="1:11" s="26" customFormat="1" ht="12.75" x14ac:dyDescent="0.2">
      <c r="A390" s="19">
        <v>43040</v>
      </c>
      <c r="B390" s="20">
        <v>1500146558</v>
      </c>
      <c r="C390" s="21" t="s">
        <v>312</v>
      </c>
      <c r="D390" s="22" t="s">
        <v>313</v>
      </c>
      <c r="E390" s="23">
        <v>2217</v>
      </c>
      <c r="F390" s="24">
        <v>367</v>
      </c>
      <c r="G390" s="25">
        <v>43040</v>
      </c>
      <c r="H390" s="24">
        <f t="shared" si="27"/>
        <v>0</v>
      </c>
      <c r="I390" s="24">
        <v>367</v>
      </c>
      <c r="J390" s="24" t="str">
        <f t="shared" si="26"/>
        <v>ATRASADO</v>
      </c>
      <c r="K390" s="27"/>
    </row>
    <row r="391" spans="1:11" s="26" customFormat="1" ht="12.75" x14ac:dyDescent="0.2">
      <c r="A391" s="19">
        <v>43048</v>
      </c>
      <c r="B391" s="20">
        <v>1500147577</v>
      </c>
      <c r="C391" s="21" t="s">
        <v>312</v>
      </c>
      <c r="D391" s="22" t="s">
        <v>313</v>
      </c>
      <c r="E391" s="23">
        <v>2217</v>
      </c>
      <c r="F391" s="24">
        <v>404</v>
      </c>
      <c r="G391" s="25">
        <v>43048</v>
      </c>
      <c r="H391" s="24">
        <f t="shared" si="27"/>
        <v>0</v>
      </c>
      <c r="I391" s="24">
        <v>404</v>
      </c>
      <c r="J391" s="24" t="str">
        <f t="shared" si="26"/>
        <v>ATRASADO</v>
      </c>
      <c r="K391" s="27"/>
    </row>
    <row r="392" spans="1:11" s="26" customFormat="1" ht="12.75" x14ac:dyDescent="0.2">
      <c r="A392" s="19">
        <v>43070</v>
      </c>
      <c r="B392" s="20">
        <v>15001427723</v>
      </c>
      <c r="C392" s="21" t="s">
        <v>312</v>
      </c>
      <c r="D392" s="22" t="s">
        <v>313</v>
      </c>
      <c r="E392" s="23">
        <v>2217</v>
      </c>
      <c r="F392" s="24">
        <v>720</v>
      </c>
      <c r="G392" s="25">
        <v>43070</v>
      </c>
      <c r="H392" s="24">
        <f t="shared" si="27"/>
        <v>0</v>
      </c>
      <c r="I392" s="24">
        <v>720</v>
      </c>
      <c r="J392" s="24" t="str">
        <f t="shared" si="26"/>
        <v>ATRASADO</v>
      </c>
      <c r="K392" s="27"/>
    </row>
    <row r="393" spans="1:11" s="26" customFormat="1" ht="12.75" x14ac:dyDescent="0.2">
      <c r="A393" s="19">
        <v>43070</v>
      </c>
      <c r="B393" s="20">
        <v>1500147756</v>
      </c>
      <c r="C393" s="21" t="s">
        <v>312</v>
      </c>
      <c r="D393" s="22" t="s">
        <v>313</v>
      </c>
      <c r="E393" s="23">
        <v>2217</v>
      </c>
      <c r="F393" s="24">
        <v>12840</v>
      </c>
      <c r="G393" s="25">
        <v>43070</v>
      </c>
      <c r="H393" s="24">
        <f t="shared" si="27"/>
        <v>0</v>
      </c>
      <c r="I393" s="24">
        <v>12840</v>
      </c>
      <c r="J393" s="24" t="str">
        <f t="shared" si="26"/>
        <v>ATRASADO</v>
      </c>
      <c r="K393" s="27"/>
    </row>
    <row r="394" spans="1:11" s="26" customFormat="1" ht="12.75" x14ac:dyDescent="0.2">
      <c r="A394" s="19">
        <v>43070</v>
      </c>
      <c r="B394" s="20">
        <v>1500147758</v>
      </c>
      <c r="C394" s="21" t="s">
        <v>312</v>
      </c>
      <c r="D394" s="22" t="s">
        <v>313</v>
      </c>
      <c r="E394" s="23">
        <v>2217</v>
      </c>
      <c r="F394" s="24">
        <v>288</v>
      </c>
      <c r="G394" s="25">
        <v>43070</v>
      </c>
      <c r="H394" s="24">
        <f t="shared" si="27"/>
        <v>0</v>
      </c>
      <c r="I394" s="24">
        <v>288</v>
      </c>
      <c r="J394" s="24" t="str">
        <f t="shared" si="26"/>
        <v>ATRASADO</v>
      </c>
      <c r="K394" s="27"/>
    </row>
    <row r="395" spans="1:11" s="26" customFormat="1" ht="12.75" x14ac:dyDescent="0.2">
      <c r="A395" s="19">
        <v>43070</v>
      </c>
      <c r="B395" s="20">
        <v>1500147797</v>
      </c>
      <c r="C395" s="21" t="s">
        <v>312</v>
      </c>
      <c r="D395" s="22" t="s">
        <v>313</v>
      </c>
      <c r="E395" s="23">
        <v>2217</v>
      </c>
      <c r="F395" s="24">
        <v>1850</v>
      </c>
      <c r="G395" s="25">
        <v>43070</v>
      </c>
      <c r="H395" s="24">
        <f t="shared" si="27"/>
        <v>0</v>
      </c>
      <c r="I395" s="24">
        <v>1850</v>
      </c>
      <c r="J395" s="24" t="str">
        <f t="shared" si="26"/>
        <v>ATRASADO</v>
      </c>
      <c r="K395" s="27"/>
    </row>
    <row r="396" spans="1:11" s="26" customFormat="1" ht="12.75" x14ac:dyDescent="0.2">
      <c r="A396" s="19">
        <v>43070</v>
      </c>
      <c r="B396" s="20">
        <v>1500147841</v>
      </c>
      <c r="C396" s="21" t="s">
        <v>312</v>
      </c>
      <c r="D396" s="22" t="s">
        <v>313</v>
      </c>
      <c r="E396" s="23">
        <v>2217</v>
      </c>
      <c r="F396" s="24">
        <v>371</v>
      </c>
      <c r="G396" s="25">
        <v>43070</v>
      </c>
      <c r="H396" s="24">
        <f t="shared" si="27"/>
        <v>0</v>
      </c>
      <c r="I396" s="24">
        <v>371</v>
      </c>
      <c r="J396" s="24" t="str">
        <f t="shared" si="26"/>
        <v>ATRASADO</v>
      </c>
      <c r="K396" s="27"/>
    </row>
    <row r="397" spans="1:11" s="26" customFormat="1" ht="12.75" x14ac:dyDescent="0.2">
      <c r="A397" s="19">
        <v>43074</v>
      </c>
      <c r="B397" s="20">
        <v>1500148821</v>
      </c>
      <c r="C397" s="21" t="s">
        <v>312</v>
      </c>
      <c r="D397" s="22" t="s">
        <v>313</v>
      </c>
      <c r="E397" s="23">
        <v>2217</v>
      </c>
      <c r="F397" s="24">
        <v>720</v>
      </c>
      <c r="G397" s="25">
        <v>43074</v>
      </c>
      <c r="H397" s="24">
        <f t="shared" si="27"/>
        <v>0</v>
      </c>
      <c r="I397" s="24">
        <v>720</v>
      </c>
      <c r="J397" s="24" t="str">
        <f t="shared" si="26"/>
        <v>ATRASADO</v>
      </c>
      <c r="K397" s="27"/>
    </row>
    <row r="398" spans="1:11" s="26" customFormat="1" ht="12.75" x14ac:dyDescent="0.2">
      <c r="A398" s="19">
        <v>43075</v>
      </c>
      <c r="B398" s="20">
        <v>1500148880</v>
      </c>
      <c r="C398" s="21" t="s">
        <v>312</v>
      </c>
      <c r="D398" s="22" t="s">
        <v>313</v>
      </c>
      <c r="E398" s="23">
        <v>2217</v>
      </c>
      <c r="F398" s="24">
        <v>12840</v>
      </c>
      <c r="G398" s="25">
        <v>43075</v>
      </c>
      <c r="H398" s="24">
        <f t="shared" si="27"/>
        <v>0</v>
      </c>
      <c r="I398" s="24">
        <v>12840</v>
      </c>
      <c r="J398" s="24" t="str">
        <f t="shared" si="26"/>
        <v>ATRASADO</v>
      </c>
      <c r="K398" s="27"/>
    </row>
    <row r="399" spans="1:11" s="26" customFormat="1" ht="12.75" x14ac:dyDescent="0.2">
      <c r="A399" s="19">
        <v>43075</v>
      </c>
      <c r="B399" s="20">
        <v>1500148882</v>
      </c>
      <c r="C399" s="21" t="s">
        <v>312</v>
      </c>
      <c r="D399" s="22" t="s">
        <v>313</v>
      </c>
      <c r="E399" s="23">
        <v>2217</v>
      </c>
      <c r="F399" s="24">
        <v>288</v>
      </c>
      <c r="G399" s="25">
        <v>43075</v>
      </c>
      <c r="H399" s="24">
        <f t="shared" si="27"/>
        <v>0</v>
      </c>
      <c r="I399" s="24">
        <v>288</v>
      </c>
      <c r="J399" s="24" t="str">
        <f t="shared" si="26"/>
        <v>ATRASADO</v>
      </c>
      <c r="K399" s="27"/>
    </row>
    <row r="400" spans="1:11" s="26" customFormat="1" ht="12.75" x14ac:dyDescent="0.2">
      <c r="A400" s="19">
        <v>43075</v>
      </c>
      <c r="B400" s="20">
        <v>1500148921</v>
      </c>
      <c r="C400" s="21" t="s">
        <v>312</v>
      </c>
      <c r="D400" s="22" t="s">
        <v>313</v>
      </c>
      <c r="E400" s="23">
        <v>2217</v>
      </c>
      <c r="F400" s="24">
        <v>1850</v>
      </c>
      <c r="G400" s="25">
        <v>43075</v>
      </c>
      <c r="H400" s="24">
        <f t="shared" si="27"/>
        <v>0</v>
      </c>
      <c r="I400" s="24">
        <v>1850</v>
      </c>
      <c r="J400" s="24" t="str">
        <f t="shared" si="26"/>
        <v>ATRASADO</v>
      </c>
      <c r="K400" s="27"/>
    </row>
    <row r="401" spans="1:11" s="26" customFormat="1" ht="12.75" x14ac:dyDescent="0.2">
      <c r="A401" s="19">
        <v>43080</v>
      </c>
      <c r="B401" s="20">
        <v>1500148999</v>
      </c>
      <c r="C401" s="21" t="s">
        <v>312</v>
      </c>
      <c r="D401" s="22" t="s">
        <v>313</v>
      </c>
      <c r="E401" s="23">
        <v>2217</v>
      </c>
      <c r="F401" s="24">
        <v>371</v>
      </c>
      <c r="G401" s="25">
        <v>43080</v>
      </c>
      <c r="H401" s="24">
        <f t="shared" si="27"/>
        <v>0</v>
      </c>
      <c r="I401" s="24">
        <v>371</v>
      </c>
      <c r="J401" s="24" t="str">
        <f t="shared" si="26"/>
        <v>ATRASADO</v>
      </c>
      <c r="K401" s="27"/>
    </row>
    <row r="402" spans="1:11" s="26" customFormat="1" ht="12.75" x14ac:dyDescent="0.2">
      <c r="A402" s="19">
        <v>43100</v>
      </c>
      <c r="B402" s="20">
        <v>1500149019</v>
      </c>
      <c r="C402" s="21" t="s">
        <v>312</v>
      </c>
      <c r="D402" s="22" t="s">
        <v>313</v>
      </c>
      <c r="E402" s="23">
        <v>2217</v>
      </c>
      <c r="F402" s="24">
        <v>406</v>
      </c>
      <c r="G402" s="25">
        <v>43100</v>
      </c>
      <c r="H402" s="24">
        <f t="shared" si="27"/>
        <v>0</v>
      </c>
      <c r="I402" s="24">
        <v>406</v>
      </c>
      <c r="J402" s="24" t="str">
        <f t="shared" si="26"/>
        <v>ATRASADO</v>
      </c>
      <c r="K402" s="27"/>
    </row>
    <row r="403" spans="1:11" s="26" customFormat="1" ht="12.75" x14ac:dyDescent="0.2">
      <c r="A403" s="19">
        <v>43109</v>
      </c>
      <c r="B403" s="20">
        <v>1500150157</v>
      </c>
      <c r="C403" s="21" t="s">
        <v>312</v>
      </c>
      <c r="D403" s="22" t="s">
        <v>313</v>
      </c>
      <c r="E403" s="23">
        <v>2217</v>
      </c>
      <c r="F403" s="24">
        <v>720</v>
      </c>
      <c r="G403" s="25">
        <v>43109</v>
      </c>
      <c r="H403" s="24">
        <f t="shared" si="27"/>
        <v>0</v>
      </c>
      <c r="I403" s="24">
        <v>720</v>
      </c>
      <c r="J403" s="24" t="str">
        <f t="shared" si="26"/>
        <v>ATRASADO</v>
      </c>
      <c r="K403" s="27"/>
    </row>
    <row r="404" spans="1:11" s="26" customFormat="1" ht="12.75" x14ac:dyDescent="0.2">
      <c r="A404" s="19">
        <v>43109</v>
      </c>
      <c r="B404" s="20">
        <v>1500150192</v>
      </c>
      <c r="C404" s="21" t="s">
        <v>312</v>
      </c>
      <c r="D404" s="22" t="s">
        <v>313</v>
      </c>
      <c r="E404" s="23">
        <v>2217</v>
      </c>
      <c r="F404" s="24">
        <v>288</v>
      </c>
      <c r="G404" s="25">
        <v>43109</v>
      </c>
      <c r="H404" s="24">
        <f t="shared" si="27"/>
        <v>0</v>
      </c>
      <c r="I404" s="24">
        <v>288</v>
      </c>
      <c r="J404" s="24" t="str">
        <f t="shared" si="26"/>
        <v>ATRASADO</v>
      </c>
      <c r="K404" s="27"/>
    </row>
    <row r="405" spans="1:11" s="26" customFormat="1" ht="12.75" x14ac:dyDescent="0.2">
      <c r="A405" s="19">
        <v>43109</v>
      </c>
      <c r="B405" s="20">
        <v>1500150190</v>
      </c>
      <c r="C405" s="21" t="s">
        <v>312</v>
      </c>
      <c r="D405" s="22" t="s">
        <v>313</v>
      </c>
      <c r="E405" s="23">
        <v>2217</v>
      </c>
      <c r="F405" s="24">
        <v>12840</v>
      </c>
      <c r="G405" s="25">
        <v>43109</v>
      </c>
      <c r="H405" s="24">
        <f t="shared" ref="H405:H436" si="28">IF(F405&gt;0,0,"")</f>
        <v>0</v>
      </c>
      <c r="I405" s="24">
        <v>12840</v>
      </c>
      <c r="J405" s="24" t="str">
        <f t="shared" si="26"/>
        <v>ATRASADO</v>
      </c>
      <c r="K405" s="27"/>
    </row>
    <row r="406" spans="1:11" s="26" customFormat="1" ht="12.75" x14ac:dyDescent="0.2">
      <c r="A406" s="19">
        <v>43109</v>
      </c>
      <c r="B406" s="20">
        <v>1500150243</v>
      </c>
      <c r="C406" s="21" t="s">
        <v>312</v>
      </c>
      <c r="D406" s="22" t="s">
        <v>313</v>
      </c>
      <c r="E406" s="23">
        <v>2217</v>
      </c>
      <c r="F406" s="24">
        <v>1850</v>
      </c>
      <c r="G406" s="25">
        <v>43109</v>
      </c>
      <c r="H406" s="24">
        <f t="shared" si="28"/>
        <v>0</v>
      </c>
      <c r="I406" s="24">
        <v>1850</v>
      </c>
      <c r="J406" s="24" t="str">
        <f t="shared" si="26"/>
        <v>ATRASADO</v>
      </c>
      <c r="K406" s="27"/>
    </row>
    <row r="407" spans="1:11" s="26" customFormat="1" ht="12.75" x14ac:dyDescent="0.2">
      <c r="A407" s="19">
        <v>43109</v>
      </c>
      <c r="B407" s="20">
        <v>1500150287</v>
      </c>
      <c r="C407" s="21" t="s">
        <v>312</v>
      </c>
      <c r="D407" s="22" t="s">
        <v>313</v>
      </c>
      <c r="E407" s="23">
        <v>2217</v>
      </c>
      <c r="F407" s="24">
        <v>355</v>
      </c>
      <c r="G407" s="25">
        <v>43109</v>
      </c>
      <c r="H407" s="24">
        <f t="shared" si="28"/>
        <v>0</v>
      </c>
      <c r="I407" s="24">
        <v>355</v>
      </c>
      <c r="J407" s="24" t="str">
        <f t="shared" si="26"/>
        <v>ATRASADO</v>
      </c>
      <c r="K407" s="27"/>
    </row>
    <row r="408" spans="1:11" s="26" customFormat="1" ht="12.75" x14ac:dyDescent="0.2">
      <c r="A408" s="19">
        <v>43138</v>
      </c>
      <c r="B408" s="20">
        <v>1500151429</v>
      </c>
      <c r="C408" s="21" t="s">
        <v>312</v>
      </c>
      <c r="D408" s="22" t="s">
        <v>313</v>
      </c>
      <c r="E408" s="23">
        <v>2217</v>
      </c>
      <c r="F408" s="24">
        <v>720</v>
      </c>
      <c r="G408" s="25">
        <v>43138</v>
      </c>
      <c r="H408" s="24">
        <f t="shared" si="28"/>
        <v>0</v>
      </c>
      <c r="I408" s="24">
        <v>720</v>
      </c>
      <c r="J408" s="24" t="str">
        <f t="shared" si="26"/>
        <v>ATRASADO</v>
      </c>
      <c r="K408" s="27"/>
    </row>
    <row r="409" spans="1:11" s="26" customFormat="1" ht="12.75" x14ac:dyDescent="0.2">
      <c r="A409" s="19">
        <v>43138</v>
      </c>
      <c r="B409" s="20">
        <v>1500151476</v>
      </c>
      <c r="C409" s="21" t="s">
        <v>312</v>
      </c>
      <c r="D409" s="22" t="s">
        <v>313</v>
      </c>
      <c r="E409" s="23">
        <v>2217</v>
      </c>
      <c r="F409" s="24">
        <v>1850</v>
      </c>
      <c r="G409" s="25">
        <v>43138</v>
      </c>
      <c r="H409" s="24">
        <f t="shared" si="28"/>
        <v>0</v>
      </c>
      <c r="I409" s="24">
        <v>1850</v>
      </c>
      <c r="J409" s="24" t="str">
        <f t="shared" si="26"/>
        <v>ATRASADO</v>
      </c>
      <c r="K409" s="27"/>
    </row>
    <row r="410" spans="1:11" s="26" customFormat="1" ht="12.75" x14ac:dyDescent="0.2">
      <c r="A410" s="19">
        <v>43140</v>
      </c>
      <c r="B410" s="20">
        <v>1500151578</v>
      </c>
      <c r="C410" s="21" t="s">
        <v>312</v>
      </c>
      <c r="D410" s="22" t="s">
        <v>313</v>
      </c>
      <c r="E410" s="23">
        <v>2217</v>
      </c>
      <c r="F410" s="24">
        <v>347</v>
      </c>
      <c r="G410" s="25">
        <v>43140</v>
      </c>
      <c r="H410" s="24">
        <f t="shared" si="28"/>
        <v>0</v>
      </c>
      <c r="I410" s="24">
        <v>347</v>
      </c>
      <c r="J410" s="24" t="str">
        <f t="shared" si="26"/>
        <v>ATRASADO</v>
      </c>
      <c r="K410" s="27"/>
    </row>
    <row r="411" spans="1:11" s="26" customFormat="1" ht="12.75" x14ac:dyDescent="0.2">
      <c r="A411" s="19">
        <v>43143</v>
      </c>
      <c r="B411" s="20">
        <v>1500151645</v>
      </c>
      <c r="C411" s="21" t="s">
        <v>312</v>
      </c>
      <c r="D411" s="22" t="s">
        <v>313</v>
      </c>
      <c r="E411" s="23">
        <v>2217</v>
      </c>
      <c r="F411" s="24">
        <v>12840</v>
      </c>
      <c r="G411" s="25">
        <v>43143</v>
      </c>
      <c r="H411" s="24">
        <f t="shared" si="28"/>
        <v>0</v>
      </c>
      <c r="I411" s="24">
        <v>12840</v>
      </c>
      <c r="J411" s="24" t="str">
        <f t="shared" si="26"/>
        <v>ATRASADO</v>
      </c>
      <c r="K411" s="27"/>
    </row>
    <row r="412" spans="1:11" s="26" customFormat="1" ht="12.75" x14ac:dyDescent="0.2">
      <c r="A412" s="19">
        <v>43143</v>
      </c>
      <c r="B412" s="20">
        <v>1500151647</v>
      </c>
      <c r="C412" s="21" t="s">
        <v>312</v>
      </c>
      <c r="D412" s="22" t="s">
        <v>313</v>
      </c>
      <c r="E412" s="23">
        <v>2217</v>
      </c>
      <c r="F412" s="24">
        <v>288</v>
      </c>
      <c r="G412" s="25">
        <v>43143</v>
      </c>
      <c r="H412" s="24">
        <f t="shared" si="28"/>
        <v>0</v>
      </c>
      <c r="I412" s="24">
        <v>288</v>
      </c>
      <c r="J412" s="24" t="str">
        <f t="shared" si="26"/>
        <v>ATRASADO</v>
      </c>
      <c r="K412" s="27"/>
    </row>
    <row r="413" spans="1:11" s="26" customFormat="1" ht="12.75" x14ac:dyDescent="0.2">
      <c r="A413" s="19">
        <v>43167</v>
      </c>
      <c r="B413" s="20">
        <v>1500152694</v>
      </c>
      <c r="C413" s="21" t="s">
        <v>312</v>
      </c>
      <c r="D413" s="22" t="s">
        <v>313</v>
      </c>
      <c r="E413" s="23">
        <v>2217</v>
      </c>
      <c r="F413" s="24">
        <v>720</v>
      </c>
      <c r="G413" s="25">
        <v>43167</v>
      </c>
      <c r="H413" s="24">
        <f t="shared" si="28"/>
        <v>0</v>
      </c>
      <c r="I413" s="24">
        <v>720</v>
      </c>
      <c r="J413" s="24" t="str">
        <f t="shared" si="26"/>
        <v>ATRASADO</v>
      </c>
      <c r="K413" s="27"/>
    </row>
    <row r="414" spans="1:11" s="26" customFormat="1" ht="12.75" x14ac:dyDescent="0.2">
      <c r="A414" s="19">
        <v>43171</v>
      </c>
      <c r="B414" s="20">
        <v>1500152783</v>
      </c>
      <c r="C414" s="21" t="s">
        <v>312</v>
      </c>
      <c r="D414" s="22" t="s">
        <v>313</v>
      </c>
      <c r="E414" s="23">
        <v>2217</v>
      </c>
      <c r="F414" s="24">
        <v>288</v>
      </c>
      <c r="G414" s="25">
        <v>43171</v>
      </c>
      <c r="H414" s="24">
        <f t="shared" si="28"/>
        <v>0</v>
      </c>
      <c r="I414" s="24">
        <v>288</v>
      </c>
      <c r="J414" s="24" t="str">
        <f t="shared" si="26"/>
        <v>ATRASADO</v>
      </c>
      <c r="K414" s="27"/>
    </row>
    <row r="415" spans="1:11" s="26" customFormat="1" ht="12.75" x14ac:dyDescent="0.2">
      <c r="A415" s="19">
        <v>43171</v>
      </c>
      <c r="B415" s="20">
        <v>1500152825</v>
      </c>
      <c r="C415" s="21" t="s">
        <v>312</v>
      </c>
      <c r="D415" s="22" t="s">
        <v>313</v>
      </c>
      <c r="E415" s="23">
        <v>2217</v>
      </c>
      <c r="F415" s="24">
        <v>1850</v>
      </c>
      <c r="G415" s="25">
        <v>43171</v>
      </c>
      <c r="H415" s="24">
        <f t="shared" si="28"/>
        <v>0</v>
      </c>
      <c r="I415" s="24">
        <v>1850</v>
      </c>
      <c r="J415" s="24" t="str">
        <f t="shared" ref="J415:J478" si="29">IF(I415&gt;0,"ATRASADO","")</f>
        <v>ATRASADO</v>
      </c>
      <c r="K415" s="27"/>
    </row>
    <row r="416" spans="1:11" s="26" customFormat="1" ht="12.75" x14ac:dyDescent="0.2">
      <c r="A416" s="19">
        <v>43171</v>
      </c>
      <c r="B416" s="20">
        <v>1500122780</v>
      </c>
      <c r="C416" s="21" t="s">
        <v>312</v>
      </c>
      <c r="D416" s="22" t="s">
        <v>313</v>
      </c>
      <c r="E416" s="23">
        <v>2217</v>
      </c>
      <c r="F416" s="24">
        <v>12840</v>
      </c>
      <c r="G416" s="25">
        <v>43171</v>
      </c>
      <c r="H416" s="24">
        <f t="shared" si="28"/>
        <v>0</v>
      </c>
      <c r="I416" s="24">
        <v>12840</v>
      </c>
      <c r="J416" s="24" t="str">
        <f t="shared" si="29"/>
        <v>ATRASADO</v>
      </c>
      <c r="K416" s="27"/>
    </row>
    <row r="417" spans="1:11" s="26" customFormat="1" ht="12.75" x14ac:dyDescent="0.2">
      <c r="A417" s="19">
        <v>43171</v>
      </c>
      <c r="B417" s="20">
        <v>1500152889</v>
      </c>
      <c r="C417" s="21" t="s">
        <v>312</v>
      </c>
      <c r="D417" s="22" t="s">
        <v>313</v>
      </c>
      <c r="E417" s="23">
        <v>2217</v>
      </c>
      <c r="F417" s="24">
        <v>388</v>
      </c>
      <c r="G417" s="25">
        <v>43171</v>
      </c>
      <c r="H417" s="24">
        <f t="shared" si="28"/>
        <v>0</v>
      </c>
      <c r="I417" s="24">
        <v>388</v>
      </c>
      <c r="J417" s="24" t="str">
        <f t="shared" si="29"/>
        <v>ATRASADO</v>
      </c>
      <c r="K417" s="27"/>
    </row>
    <row r="418" spans="1:11" s="26" customFormat="1" ht="12.75" x14ac:dyDescent="0.2">
      <c r="A418" s="19">
        <v>43171</v>
      </c>
      <c r="B418" s="20">
        <v>1500152869</v>
      </c>
      <c r="C418" s="21" t="s">
        <v>312</v>
      </c>
      <c r="D418" s="22" t="s">
        <v>313</v>
      </c>
      <c r="E418" s="23">
        <v>2217</v>
      </c>
      <c r="F418" s="24">
        <v>235</v>
      </c>
      <c r="G418" s="25">
        <v>43171</v>
      </c>
      <c r="H418" s="24">
        <f t="shared" si="28"/>
        <v>0</v>
      </c>
      <c r="I418" s="24">
        <v>235</v>
      </c>
      <c r="J418" s="24" t="str">
        <f t="shared" si="29"/>
        <v>ATRASADO</v>
      </c>
      <c r="K418" s="27"/>
    </row>
    <row r="419" spans="1:11" s="26" customFormat="1" ht="12.75" x14ac:dyDescent="0.2">
      <c r="A419" s="19">
        <v>43200</v>
      </c>
      <c r="B419" s="20">
        <v>1500153997</v>
      </c>
      <c r="C419" s="21" t="s">
        <v>312</v>
      </c>
      <c r="D419" s="22" t="s">
        <v>313</v>
      </c>
      <c r="E419" s="23">
        <v>2217</v>
      </c>
      <c r="F419" s="24">
        <v>720</v>
      </c>
      <c r="G419" s="25">
        <v>43200</v>
      </c>
      <c r="H419" s="24">
        <f t="shared" si="28"/>
        <v>0</v>
      </c>
      <c r="I419" s="24">
        <v>720</v>
      </c>
      <c r="J419" s="24" t="str">
        <f t="shared" si="29"/>
        <v>ATRASADO</v>
      </c>
      <c r="K419" s="27"/>
    </row>
    <row r="420" spans="1:11" s="26" customFormat="1" ht="12.75" x14ac:dyDescent="0.2">
      <c r="A420" s="19">
        <v>43200</v>
      </c>
      <c r="B420" s="20">
        <v>1500154031</v>
      </c>
      <c r="C420" s="21" t="s">
        <v>312</v>
      </c>
      <c r="D420" s="22" t="s">
        <v>313</v>
      </c>
      <c r="E420" s="23">
        <v>2217</v>
      </c>
      <c r="F420" s="24">
        <v>12840</v>
      </c>
      <c r="G420" s="25">
        <v>43200</v>
      </c>
      <c r="H420" s="24">
        <f t="shared" si="28"/>
        <v>0</v>
      </c>
      <c r="I420" s="24">
        <v>12840</v>
      </c>
      <c r="J420" s="24" t="str">
        <f t="shared" si="29"/>
        <v>ATRASADO</v>
      </c>
      <c r="K420" s="27"/>
    </row>
    <row r="421" spans="1:11" s="26" customFormat="1" ht="12.75" x14ac:dyDescent="0.2">
      <c r="A421" s="19">
        <v>43200</v>
      </c>
      <c r="B421" s="20">
        <v>1500154034</v>
      </c>
      <c r="C421" s="21" t="s">
        <v>312</v>
      </c>
      <c r="D421" s="22" t="s">
        <v>313</v>
      </c>
      <c r="E421" s="23">
        <v>2217</v>
      </c>
      <c r="F421" s="24">
        <v>288</v>
      </c>
      <c r="G421" s="25">
        <v>43200</v>
      </c>
      <c r="H421" s="24">
        <f t="shared" si="28"/>
        <v>0</v>
      </c>
      <c r="I421" s="24">
        <v>288</v>
      </c>
      <c r="J421" s="24" t="str">
        <f t="shared" si="29"/>
        <v>ATRASADO</v>
      </c>
      <c r="K421" s="27"/>
    </row>
    <row r="422" spans="1:11" s="26" customFormat="1" ht="12.75" x14ac:dyDescent="0.2">
      <c r="A422" s="19">
        <v>43202</v>
      </c>
      <c r="B422" s="20">
        <v>1500154075</v>
      </c>
      <c r="C422" s="21" t="s">
        <v>312</v>
      </c>
      <c r="D422" s="22" t="s">
        <v>313</v>
      </c>
      <c r="E422" s="23">
        <v>2217</v>
      </c>
      <c r="F422" s="24">
        <v>1850</v>
      </c>
      <c r="G422" s="25">
        <v>43202</v>
      </c>
      <c r="H422" s="24">
        <f t="shared" si="28"/>
        <v>0</v>
      </c>
      <c r="I422" s="24">
        <v>1850</v>
      </c>
      <c r="J422" s="24" t="str">
        <f t="shared" si="29"/>
        <v>ATRASADO</v>
      </c>
      <c r="K422" s="27"/>
    </row>
    <row r="423" spans="1:11" s="26" customFormat="1" ht="12.75" x14ac:dyDescent="0.2">
      <c r="A423" s="19">
        <v>43202</v>
      </c>
      <c r="B423" s="20">
        <v>1500154166</v>
      </c>
      <c r="C423" s="21" t="s">
        <v>312</v>
      </c>
      <c r="D423" s="22" t="s">
        <v>313</v>
      </c>
      <c r="E423" s="23">
        <v>2217</v>
      </c>
      <c r="F423" s="24">
        <v>239</v>
      </c>
      <c r="G423" s="25">
        <v>43202</v>
      </c>
      <c r="H423" s="24">
        <f t="shared" si="28"/>
        <v>0</v>
      </c>
      <c r="I423" s="24">
        <v>239</v>
      </c>
      <c r="J423" s="24" t="str">
        <f t="shared" si="29"/>
        <v>ATRASADO</v>
      </c>
      <c r="K423" s="27"/>
    </row>
    <row r="424" spans="1:11" s="26" customFormat="1" ht="12.75" x14ac:dyDescent="0.2">
      <c r="A424" s="19">
        <v>43202</v>
      </c>
      <c r="B424" s="20">
        <v>1500154186</v>
      </c>
      <c r="C424" s="21" t="s">
        <v>312</v>
      </c>
      <c r="D424" s="22" t="s">
        <v>313</v>
      </c>
      <c r="E424" s="23">
        <v>2217</v>
      </c>
      <c r="F424" s="24">
        <v>390</v>
      </c>
      <c r="G424" s="25">
        <v>43202</v>
      </c>
      <c r="H424" s="24">
        <f t="shared" si="28"/>
        <v>0</v>
      </c>
      <c r="I424" s="24">
        <v>390</v>
      </c>
      <c r="J424" s="24" t="str">
        <f t="shared" si="29"/>
        <v>ATRASADO</v>
      </c>
      <c r="K424" s="27"/>
    </row>
    <row r="425" spans="1:11" s="26" customFormat="1" ht="12.75" x14ac:dyDescent="0.2">
      <c r="A425" s="19">
        <v>43294</v>
      </c>
      <c r="B425" s="20" t="s">
        <v>315</v>
      </c>
      <c r="C425" s="21" t="s">
        <v>312</v>
      </c>
      <c r="D425" s="22" t="s">
        <v>313</v>
      </c>
      <c r="E425" s="23">
        <v>2217</v>
      </c>
      <c r="F425" s="24">
        <v>288</v>
      </c>
      <c r="G425" s="25">
        <v>43294</v>
      </c>
      <c r="H425" s="24">
        <f t="shared" si="28"/>
        <v>0</v>
      </c>
      <c r="I425" s="24">
        <v>288</v>
      </c>
      <c r="J425" s="24" t="str">
        <f t="shared" si="29"/>
        <v>ATRASADO</v>
      </c>
      <c r="K425" s="27"/>
    </row>
    <row r="426" spans="1:11" s="26" customFormat="1" ht="12.75" x14ac:dyDescent="0.2">
      <c r="A426" s="19">
        <v>43294</v>
      </c>
      <c r="B426" s="20" t="s">
        <v>316</v>
      </c>
      <c r="C426" s="21" t="s">
        <v>312</v>
      </c>
      <c r="D426" s="22" t="s">
        <v>313</v>
      </c>
      <c r="E426" s="23">
        <v>2217</v>
      </c>
      <c r="F426" s="24">
        <v>12840</v>
      </c>
      <c r="G426" s="25">
        <v>43294</v>
      </c>
      <c r="H426" s="24">
        <f t="shared" si="28"/>
        <v>0</v>
      </c>
      <c r="I426" s="24">
        <v>12840</v>
      </c>
      <c r="J426" s="24" t="str">
        <f t="shared" si="29"/>
        <v>ATRASADO</v>
      </c>
      <c r="K426" s="27"/>
    </row>
    <row r="427" spans="1:11" s="26" customFormat="1" ht="12.75" x14ac:dyDescent="0.2">
      <c r="A427" s="19">
        <v>43294</v>
      </c>
      <c r="B427" s="20" t="s">
        <v>317</v>
      </c>
      <c r="C427" s="21" t="s">
        <v>312</v>
      </c>
      <c r="D427" s="22" t="s">
        <v>313</v>
      </c>
      <c r="E427" s="23">
        <v>2217</v>
      </c>
      <c r="F427" s="24">
        <v>120</v>
      </c>
      <c r="G427" s="25">
        <v>43294</v>
      </c>
      <c r="H427" s="24">
        <f t="shared" si="28"/>
        <v>0</v>
      </c>
      <c r="I427" s="24">
        <v>120</v>
      </c>
      <c r="J427" s="24" t="str">
        <f t="shared" si="29"/>
        <v>ATRASADO</v>
      </c>
      <c r="K427" s="27"/>
    </row>
    <row r="428" spans="1:11" s="26" customFormat="1" ht="12.75" x14ac:dyDescent="0.2">
      <c r="A428" s="19">
        <v>43298</v>
      </c>
      <c r="B428" s="20" t="s">
        <v>318</v>
      </c>
      <c r="C428" s="21" t="s">
        <v>312</v>
      </c>
      <c r="D428" s="22" t="s">
        <v>313</v>
      </c>
      <c r="E428" s="23">
        <v>2217</v>
      </c>
      <c r="F428" s="24">
        <v>720</v>
      </c>
      <c r="G428" s="25">
        <v>43298</v>
      </c>
      <c r="H428" s="24">
        <f t="shared" si="28"/>
        <v>0</v>
      </c>
      <c r="I428" s="24">
        <v>720</v>
      </c>
      <c r="J428" s="24" t="str">
        <f t="shared" si="29"/>
        <v>ATRASADO</v>
      </c>
      <c r="K428" s="27"/>
    </row>
    <row r="429" spans="1:11" s="26" customFormat="1" ht="12.75" x14ac:dyDescent="0.2">
      <c r="A429" s="19">
        <v>43298</v>
      </c>
      <c r="B429" s="20" t="s">
        <v>319</v>
      </c>
      <c r="C429" s="21" t="s">
        <v>312</v>
      </c>
      <c r="D429" s="22" t="s">
        <v>313</v>
      </c>
      <c r="E429" s="23">
        <v>2217</v>
      </c>
      <c r="F429" s="24">
        <v>1850</v>
      </c>
      <c r="G429" s="25">
        <v>43298</v>
      </c>
      <c r="H429" s="24">
        <f t="shared" si="28"/>
        <v>0</v>
      </c>
      <c r="I429" s="24">
        <v>1850</v>
      </c>
      <c r="J429" s="24" t="str">
        <f t="shared" si="29"/>
        <v>ATRASADO</v>
      </c>
      <c r="K429" s="27"/>
    </row>
    <row r="430" spans="1:11" s="26" customFormat="1" ht="12.75" x14ac:dyDescent="0.2">
      <c r="A430" s="19">
        <v>43299</v>
      </c>
      <c r="B430" s="20" t="s">
        <v>320</v>
      </c>
      <c r="C430" s="21" t="s">
        <v>312</v>
      </c>
      <c r="D430" s="22" t="s">
        <v>313</v>
      </c>
      <c r="E430" s="23">
        <v>2217</v>
      </c>
      <c r="F430" s="24">
        <v>187</v>
      </c>
      <c r="G430" s="25">
        <v>43299</v>
      </c>
      <c r="H430" s="24">
        <f t="shared" si="28"/>
        <v>0</v>
      </c>
      <c r="I430" s="24">
        <v>187</v>
      </c>
      <c r="J430" s="24" t="str">
        <f t="shared" si="29"/>
        <v>ATRASADO</v>
      </c>
      <c r="K430" s="27"/>
    </row>
    <row r="431" spans="1:11" s="26" customFormat="1" ht="12.75" x14ac:dyDescent="0.2">
      <c r="A431" s="19">
        <v>43322</v>
      </c>
      <c r="B431" s="20" t="s">
        <v>321</v>
      </c>
      <c r="C431" s="21" t="s">
        <v>312</v>
      </c>
      <c r="D431" s="22" t="s">
        <v>313</v>
      </c>
      <c r="E431" s="23">
        <v>2217</v>
      </c>
      <c r="F431" s="24">
        <v>120</v>
      </c>
      <c r="G431" s="25">
        <v>43322</v>
      </c>
      <c r="H431" s="24">
        <f t="shared" si="28"/>
        <v>0</v>
      </c>
      <c r="I431" s="24">
        <v>120</v>
      </c>
      <c r="J431" s="24" t="str">
        <f t="shared" si="29"/>
        <v>ATRASADO</v>
      </c>
      <c r="K431" s="27"/>
    </row>
    <row r="432" spans="1:11" s="26" customFormat="1" ht="12.75" x14ac:dyDescent="0.2">
      <c r="A432" s="19">
        <v>43322</v>
      </c>
      <c r="B432" s="20" t="s">
        <v>322</v>
      </c>
      <c r="C432" s="21" t="s">
        <v>312</v>
      </c>
      <c r="D432" s="22" t="s">
        <v>313</v>
      </c>
      <c r="E432" s="23">
        <v>2217</v>
      </c>
      <c r="F432" s="24">
        <v>720</v>
      </c>
      <c r="G432" s="25">
        <v>43322</v>
      </c>
      <c r="H432" s="24">
        <f t="shared" si="28"/>
        <v>0</v>
      </c>
      <c r="I432" s="24">
        <v>720</v>
      </c>
      <c r="J432" s="24" t="str">
        <f t="shared" si="29"/>
        <v>ATRASADO</v>
      </c>
      <c r="K432" s="27"/>
    </row>
    <row r="433" spans="1:11" s="26" customFormat="1" ht="12.75" x14ac:dyDescent="0.2">
      <c r="A433" s="19">
        <v>43326</v>
      </c>
      <c r="B433" s="20" t="s">
        <v>323</v>
      </c>
      <c r="C433" s="21" t="s">
        <v>312</v>
      </c>
      <c r="D433" s="22" t="s">
        <v>313</v>
      </c>
      <c r="E433" s="23">
        <v>2217</v>
      </c>
      <c r="F433" s="24">
        <v>187</v>
      </c>
      <c r="G433" s="25">
        <v>43326</v>
      </c>
      <c r="H433" s="24">
        <f t="shared" si="28"/>
        <v>0</v>
      </c>
      <c r="I433" s="24">
        <v>187</v>
      </c>
      <c r="J433" s="24" t="str">
        <f t="shared" si="29"/>
        <v>ATRASADO</v>
      </c>
      <c r="K433" s="27"/>
    </row>
    <row r="434" spans="1:11" s="26" customFormat="1" ht="12.75" x14ac:dyDescent="0.2">
      <c r="A434" s="19">
        <v>43326</v>
      </c>
      <c r="B434" s="20" t="s">
        <v>324</v>
      </c>
      <c r="C434" s="21" t="s">
        <v>312</v>
      </c>
      <c r="D434" s="22" t="s">
        <v>313</v>
      </c>
      <c r="E434" s="23">
        <v>2217</v>
      </c>
      <c r="F434" s="24">
        <v>12840</v>
      </c>
      <c r="G434" s="25">
        <v>43326</v>
      </c>
      <c r="H434" s="24">
        <f t="shared" si="28"/>
        <v>0</v>
      </c>
      <c r="I434" s="24">
        <v>12840</v>
      </c>
      <c r="J434" s="24" t="str">
        <f t="shared" si="29"/>
        <v>ATRASADO</v>
      </c>
      <c r="K434" s="27"/>
    </row>
    <row r="435" spans="1:11" s="26" customFormat="1" ht="12.75" x14ac:dyDescent="0.2">
      <c r="A435" s="19">
        <v>43326</v>
      </c>
      <c r="B435" s="20" t="s">
        <v>325</v>
      </c>
      <c r="C435" s="21" t="s">
        <v>312</v>
      </c>
      <c r="D435" s="22" t="s">
        <v>313</v>
      </c>
      <c r="E435" s="23">
        <v>2217</v>
      </c>
      <c r="F435" s="24">
        <v>1850</v>
      </c>
      <c r="G435" s="25">
        <v>43326</v>
      </c>
      <c r="H435" s="24">
        <f t="shared" si="28"/>
        <v>0</v>
      </c>
      <c r="I435" s="24">
        <v>1850</v>
      </c>
      <c r="J435" s="24" t="str">
        <f t="shared" si="29"/>
        <v>ATRASADO</v>
      </c>
      <c r="K435" s="27"/>
    </row>
    <row r="436" spans="1:11" s="26" customFormat="1" ht="12.75" x14ac:dyDescent="0.2">
      <c r="A436" s="19">
        <v>43326</v>
      </c>
      <c r="B436" s="20" t="s">
        <v>326</v>
      </c>
      <c r="C436" s="21" t="s">
        <v>312</v>
      </c>
      <c r="D436" s="22" t="s">
        <v>313</v>
      </c>
      <c r="E436" s="23">
        <v>2217</v>
      </c>
      <c r="F436" s="24">
        <v>288</v>
      </c>
      <c r="G436" s="25">
        <v>43326</v>
      </c>
      <c r="H436" s="24">
        <f t="shared" si="28"/>
        <v>0</v>
      </c>
      <c r="I436" s="24">
        <v>288</v>
      </c>
      <c r="J436" s="24" t="str">
        <f t="shared" si="29"/>
        <v>ATRASADO</v>
      </c>
      <c r="K436" s="27"/>
    </row>
    <row r="437" spans="1:11" s="26" customFormat="1" ht="12.75" x14ac:dyDescent="0.2">
      <c r="A437" s="19">
        <v>43354</v>
      </c>
      <c r="B437" s="20" t="s">
        <v>327</v>
      </c>
      <c r="C437" s="21" t="s">
        <v>312</v>
      </c>
      <c r="D437" s="22" t="s">
        <v>313</v>
      </c>
      <c r="E437" s="23">
        <v>2217</v>
      </c>
      <c r="F437" s="24">
        <v>720</v>
      </c>
      <c r="G437" s="25">
        <v>43354</v>
      </c>
      <c r="H437" s="24">
        <f t="shared" ref="H437:H468" si="30">IF(F437&gt;0,0,"")</f>
        <v>0</v>
      </c>
      <c r="I437" s="24">
        <v>720</v>
      </c>
      <c r="J437" s="24" t="str">
        <f t="shared" si="29"/>
        <v>ATRASADO</v>
      </c>
      <c r="K437" s="27"/>
    </row>
    <row r="438" spans="1:11" s="26" customFormat="1" ht="12.75" x14ac:dyDescent="0.2">
      <c r="A438" s="19">
        <v>43356</v>
      </c>
      <c r="B438" s="20" t="s">
        <v>132</v>
      </c>
      <c r="C438" s="21" t="s">
        <v>312</v>
      </c>
      <c r="D438" s="22" t="s">
        <v>313</v>
      </c>
      <c r="E438" s="23">
        <v>2217</v>
      </c>
      <c r="F438" s="24">
        <v>120</v>
      </c>
      <c r="G438" s="25">
        <v>43356</v>
      </c>
      <c r="H438" s="24">
        <f t="shared" si="30"/>
        <v>0</v>
      </c>
      <c r="I438" s="24">
        <v>120</v>
      </c>
      <c r="J438" s="24" t="str">
        <f t="shared" si="29"/>
        <v>ATRASADO</v>
      </c>
      <c r="K438" s="27"/>
    </row>
    <row r="439" spans="1:11" s="26" customFormat="1" ht="12.75" x14ac:dyDescent="0.2">
      <c r="A439" s="19">
        <v>43356</v>
      </c>
      <c r="B439" s="20" t="s">
        <v>328</v>
      </c>
      <c r="C439" s="21" t="s">
        <v>312</v>
      </c>
      <c r="D439" s="22" t="s">
        <v>313</v>
      </c>
      <c r="E439" s="23">
        <v>2217</v>
      </c>
      <c r="F439" s="24">
        <v>1850</v>
      </c>
      <c r="G439" s="25">
        <v>43356</v>
      </c>
      <c r="H439" s="24">
        <f t="shared" si="30"/>
        <v>0</v>
      </c>
      <c r="I439" s="24">
        <v>1850</v>
      </c>
      <c r="J439" s="24" t="str">
        <f t="shared" si="29"/>
        <v>ATRASADO</v>
      </c>
      <c r="K439" s="27"/>
    </row>
    <row r="440" spans="1:11" s="26" customFormat="1" ht="12.75" x14ac:dyDescent="0.2">
      <c r="A440" s="19">
        <v>43356</v>
      </c>
      <c r="B440" s="20" t="s">
        <v>329</v>
      </c>
      <c r="C440" s="21" t="s">
        <v>312</v>
      </c>
      <c r="D440" s="22" t="s">
        <v>313</v>
      </c>
      <c r="E440" s="23">
        <v>2217</v>
      </c>
      <c r="F440" s="24">
        <v>187</v>
      </c>
      <c r="G440" s="25">
        <v>43356</v>
      </c>
      <c r="H440" s="24">
        <f t="shared" si="30"/>
        <v>0</v>
      </c>
      <c r="I440" s="24">
        <v>187</v>
      </c>
      <c r="J440" s="24" t="str">
        <f t="shared" si="29"/>
        <v>ATRASADO</v>
      </c>
      <c r="K440" s="27"/>
    </row>
    <row r="441" spans="1:11" s="26" customFormat="1" ht="12.75" x14ac:dyDescent="0.2">
      <c r="A441" s="19">
        <v>43388</v>
      </c>
      <c r="B441" s="20" t="s">
        <v>330</v>
      </c>
      <c r="C441" s="21" t="s">
        <v>312</v>
      </c>
      <c r="D441" s="22" t="s">
        <v>313</v>
      </c>
      <c r="E441" s="23">
        <v>2217</v>
      </c>
      <c r="F441" s="24">
        <v>187</v>
      </c>
      <c r="G441" s="25">
        <v>43388</v>
      </c>
      <c r="H441" s="24">
        <f t="shared" si="30"/>
        <v>0</v>
      </c>
      <c r="I441" s="24">
        <v>187</v>
      </c>
      <c r="J441" s="24" t="str">
        <f t="shared" si="29"/>
        <v>ATRASADO</v>
      </c>
      <c r="K441" s="27"/>
    </row>
    <row r="442" spans="1:11" s="26" customFormat="1" ht="12.75" x14ac:dyDescent="0.2">
      <c r="A442" s="19">
        <v>43388</v>
      </c>
      <c r="B442" s="20" t="s">
        <v>331</v>
      </c>
      <c r="C442" s="21" t="s">
        <v>312</v>
      </c>
      <c r="D442" s="22" t="s">
        <v>313</v>
      </c>
      <c r="E442" s="23">
        <v>2217</v>
      </c>
      <c r="F442" s="24">
        <v>120</v>
      </c>
      <c r="G442" s="25">
        <v>43388</v>
      </c>
      <c r="H442" s="24">
        <f t="shared" si="30"/>
        <v>0</v>
      </c>
      <c r="I442" s="24">
        <v>120</v>
      </c>
      <c r="J442" s="24" t="str">
        <f t="shared" si="29"/>
        <v>ATRASADO</v>
      </c>
      <c r="K442" s="27"/>
    </row>
    <row r="443" spans="1:11" s="26" customFormat="1" ht="12.75" x14ac:dyDescent="0.2">
      <c r="A443" s="19">
        <v>43389</v>
      </c>
      <c r="B443" s="20" t="s">
        <v>332</v>
      </c>
      <c r="C443" s="21" t="s">
        <v>312</v>
      </c>
      <c r="D443" s="22" t="s">
        <v>313</v>
      </c>
      <c r="E443" s="23">
        <v>2217</v>
      </c>
      <c r="F443" s="24">
        <v>1850</v>
      </c>
      <c r="G443" s="25">
        <v>43389</v>
      </c>
      <c r="H443" s="24">
        <f t="shared" si="30"/>
        <v>0</v>
      </c>
      <c r="I443" s="24">
        <v>1850</v>
      </c>
      <c r="J443" s="24" t="str">
        <f t="shared" si="29"/>
        <v>ATRASADO</v>
      </c>
      <c r="K443" s="27"/>
    </row>
    <row r="444" spans="1:11" s="26" customFormat="1" ht="12.75" x14ac:dyDescent="0.2">
      <c r="A444" s="19">
        <v>43389</v>
      </c>
      <c r="B444" s="20" t="s">
        <v>333</v>
      </c>
      <c r="C444" s="21" t="s">
        <v>312</v>
      </c>
      <c r="D444" s="22" t="s">
        <v>313</v>
      </c>
      <c r="E444" s="23">
        <v>2217</v>
      </c>
      <c r="F444" s="24">
        <v>720</v>
      </c>
      <c r="G444" s="25">
        <v>43389</v>
      </c>
      <c r="H444" s="24">
        <f t="shared" si="30"/>
        <v>0</v>
      </c>
      <c r="I444" s="24">
        <v>720</v>
      </c>
      <c r="J444" s="24" t="str">
        <f t="shared" si="29"/>
        <v>ATRASADO</v>
      </c>
      <c r="K444" s="27"/>
    </row>
    <row r="445" spans="1:11" s="26" customFormat="1" ht="12.75" x14ac:dyDescent="0.2">
      <c r="A445" s="19">
        <v>43419</v>
      </c>
      <c r="B445" s="20" t="s">
        <v>334</v>
      </c>
      <c r="C445" s="21" t="s">
        <v>312</v>
      </c>
      <c r="D445" s="22" t="s">
        <v>313</v>
      </c>
      <c r="E445" s="23">
        <v>2217</v>
      </c>
      <c r="F445" s="24">
        <v>720</v>
      </c>
      <c r="G445" s="25">
        <v>43419</v>
      </c>
      <c r="H445" s="24">
        <f t="shared" si="30"/>
        <v>0</v>
      </c>
      <c r="I445" s="24">
        <v>720</v>
      </c>
      <c r="J445" s="24" t="str">
        <f t="shared" si="29"/>
        <v>ATRASADO</v>
      </c>
      <c r="K445" s="27"/>
    </row>
    <row r="446" spans="1:11" s="26" customFormat="1" ht="12.75" x14ac:dyDescent="0.2">
      <c r="A446" s="19">
        <v>43419</v>
      </c>
      <c r="B446" s="20" t="s">
        <v>335</v>
      </c>
      <c r="C446" s="21" t="s">
        <v>312</v>
      </c>
      <c r="D446" s="22" t="s">
        <v>313</v>
      </c>
      <c r="E446" s="23">
        <v>2217</v>
      </c>
      <c r="F446" s="24">
        <v>120</v>
      </c>
      <c r="G446" s="25">
        <v>43419</v>
      </c>
      <c r="H446" s="24">
        <f t="shared" si="30"/>
        <v>0</v>
      </c>
      <c r="I446" s="24">
        <v>120</v>
      </c>
      <c r="J446" s="24" t="str">
        <f t="shared" si="29"/>
        <v>ATRASADO</v>
      </c>
      <c r="K446" s="27"/>
    </row>
    <row r="447" spans="1:11" s="26" customFormat="1" ht="12.75" x14ac:dyDescent="0.2">
      <c r="A447" s="19">
        <v>43419</v>
      </c>
      <c r="B447" s="20" t="s">
        <v>336</v>
      </c>
      <c r="C447" s="21" t="s">
        <v>312</v>
      </c>
      <c r="D447" s="22" t="s">
        <v>313</v>
      </c>
      <c r="E447" s="23">
        <v>2217</v>
      </c>
      <c r="F447" s="24">
        <v>187</v>
      </c>
      <c r="G447" s="25">
        <v>43419</v>
      </c>
      <c r="H447" s="24">
        <f t="shared" si="30"/>
        <v>0</v>
      </c>
      <c r="I447" s="24">
        <v>187</v>
      </c>
      <c r="J447" s="24" t="str">
        <f t="shared" si="29"/>
        <v>ATRASADO</v>
      </c>
      <c r="K447" s="27"/>
    </row>
    <row r="448" spans="1:11" s="26" customFormat="1" ht="12.75" x14ac:dyDescent="0.2">
      <c r="A448" s="19">
        <v>43420</v>
      </c>
      <c r="B448" s="20" t="s">
        <v>337</v>
      </c>
      <c r="C448" s="21" t="s">
        <v>312</v>
      </c>
      <c r="D448" s="22" t="s">
        <v>313</v>
      </c>
      <c r="E448" s="23">
        <v>2217</v>
      </c>
      <c r="F448" s="24">
        <v>1850</v>
      </c>
      <c r="G448" s="25">
        <v>43420</v>
      </c>
      <c r="H448" s="24">
        <f t="shared" si="30"/>
        <v>0</v>
      </c>
      <c r="I448" s="24">
        <v>1850</v>
      </c>
      <c r="J448" s="24" t="str">
        <f t="shared" si="29"/>
        <v>ATRASADO</v>
      </c>
      <c r="K448" s="27"/>
    </row>
    <row r="449" spans="1:11" s="26" customFormat="1" ht="12.75" x14ac:dyDescent="0.2">
      <c r="A449" s="19">
        <v>43502</v>
      </c>
      <c r="B449" s="20" t="s">
        <v>338</v>
      </c>
      <c r="C449" s="21" t="s">
        <v>312</v>
      </c>
      <c r="D449" s="22" t="s">
        <v>313</v>
      </c>
      <c r="E449" s="23">
        <v>2217</v>
      </c>
      <c r="F449" s="24">
        <v>2300</v>
      </c>
      <c r="G449" s="25">
        <v>43502</v>
      </c>
      <c r="H449" s="24">
        <f t="shared" si="30"/>
        <v>0</v>
      </c>
      <c r="I449" s="24">
        <v>2300</v>
      </c>
      <c r="J449" s="24" t="str">
        <f t="shared" si="29"/>
        <v>ATRASADO</v>
      </c>
      <c r="K449" s="27"/>
    </row>
    <row r="450" spans="1:11" s="26" customFormat="1" ht="12.75" x14ac:dyDescent="0.2">
      <c r="A450" s="19">
        <v>43504</v>
      </c>
      <c r="B450" s="20" t="s">
        <v>339</v>
      </c>
      <c r="C450" s="21" t="s">
        <v>312</v>
      </c>
      <c r="D450" s="22" t="s">
        <v>313</v>
      </c>
      <c r="E450" s="23">
        <v>2217</v>
      </c>
      <c r="F450" s="24">
        <v>936</v>
      </c>
      <c r="G450" s="25">
        <v>43504</v>
      </c>
      <c r="H450" s="24">
        <f t="shared" si="30"/>
        <v>0</v>
      </c>
      <c r="I450" s="24">
        <v>936</v>
      </c>
      <c r="J450" s="24" t="str">
        <f t="shared" si="29"/>
        <v>ATRASADO</v>
      </c>
      <c r="K450" s="27"/>
    </row>
    <row r="451" spans="1:11" s="26" customFormat="1" ht="12.75" x14ac:dyDescent="0.2">
      <c r="A451" s="19">
        <v>43507</v>
      </c>
      <c r="B451" s="20" t="s">
        <v>340</v>
      </c>
      <c r="C451" s="21" t="s">
        <v>312</v>
      </c>
      <c r="D451" s="22" t="s">
        <v>313</v>
      </c>
      <c r="E451" s="23">
        <v>2217</v>
      </c>
      <c r="F451" s="24">
        <v>300</v>
      </c>
      <c r="G451" s="25">
        <v>43507</v>
      </c>
      <c r="H451" s="24">
        <f t="shared" si="30"/>
        <v>0</v>
      </c>
      <c r="I451" s="24">
        <v>300</v>
      </c>
      <c r="J451" s="24" t="str">
        <f t="shared" si="29"/>
        <v>ATRASADO</v>
      </c>
      <c r="K451" s="27"/>
    </row>
    <row r="452" spans="1:11" s="26" customFormat="1" ht="12.75" x14ac:dyDescent="0.2">
      <c r="A452" s="19">
        <v>43508</v>
      </c>
      <c r="B452" s="20" t="s">
        <v>341</v>
      </c>
      <c r="C452" s="21" t="s">
        <v>312</v>
      </c>
      <c r="D452" s="22" t="s">
        <v>313</v>
      </c>
      <c r="E452" s="23">
        <v>2217</v>
      </c>
      <c r="F452" s="24">
        <v>302</v>
      </c>
      <c r="G452" s="25">
        <v>43508</v>
      </c>
      <c r="H452" s="24">
        <f t="shared" si="30"/>
        <v>0</v>
      </c>
      <c r="I452" s="24">
        <v>302</v>
      </c>
      <c r="J452" s="24" t="str">
        <f t="shared" si="29"/>
        <v>ATRASADO</v>
      </c>
      <c r="K452" s="27"/>
    </row>
    <row r="453" spans="1:11" s="26" customFormat="1" ht="12.75" x14ac:dyDescent="0.2">
      <c r="A453" s="19">
        <v>43537</v>
      </c>
      <c r="B453" s="20" t="s">
        <v>342</v>
      </c>
      <c r="C453" s="21" t="s">
        <v>312</v>
      </c>
      <c r="D453" s="22" t="s">
        <v>313</v>
      </c>
      <c r="E453" s="23">
        <v>2217</v>
      </c>
      <c r="F453" s="24">
        <v>300</v>
      </c>
      <c r="G453" s="25">
        <v>43537</v>
      </c>
      <c r="H453" s="24">
        <f t="shared" si="30"/>
        <v>0</v>
      </c>
      <c r="I453" s="24">
        <v>300</v>
      </c>
      <c r="J453" s="24" t="str">
        <f t="shared" si="29"/>
        <v>ATRASADO</v>
      </c>
      <c r="K453" s="27"/>
    </row>
    <row r="454" spans="1:11" s="26" customFormat="1" ht="12.75" x14ac:dyDescent="0.2">
      <c r="A454" s="19">
        <v>43537</v>
      </c>
      <c r="B454" s="20" t="s">
        <v>343</v>
      </c>
      <c r="C454" s="21" t="s">
        <v>312</v>
      </c>
      <c r="D454" s="22" t="s">
        <v>313</v>
      </c>
      <c r="E454" s="23">
        <v>2217</v>
      </c>
      <c r="F454" s="24">
        <v>302</v>
      </c>
      <c r="G454" s="25">
        <v>43537</v>
      </c>
      <c r="H454" s="24">
        <f t="shared" si="30"/>
        <v>0</v>
      </c>
      <c r="I454" s="24">
        <v>302</v>
      </c>
      <c r="J454" s="24" t="str">
        <f t="shared" si="29"/>
        <v>ATRASADO</v>
      </c>
      <c r="K454" s="27"/>
    </row>
    <row r="455" spans="1:11" s="26" customFormat="1" ht="12.75" x14ac:dyDescent="0.2">
      <c r="A455" s="19">
        <v>43537</v>
      </c>
      <c r="B455" s="20" t="s">
        <v>344</v>
      </c>
      <c r="C455" s="21" t="s">
        <v>312</v>
      </c>
      <c r="D455" s="22" t="s">
        <v>313</v>
      </c>
      <c r="E455" s="23">
        <v>2217</v>
      </c>
      <c r="F455" s="24">
        <v>936</v>
      </c>
      <c r="G455" s="25">
        <v>43537</v>
      </c>
      <c r="H455" s="24">
        <f t="shared" si="30"/>
        <v>0</v>
      </c>
      <c r="I455" s="24">
        <v>936</v>
      </c>
      <c r="J455" s="24" t="str">
        <f t="shared" si="29"/>
        <v>ATRASADO</v>
      </c>
      <c r="K455" s="27"/>
    </row>
    <row r="456" spans="1:11" s="26" customFormat="1" ht="12.75" x14ac:dyDescent="0.2">
      <c r="A456" s="19">
        <v>43558</v>
      </c>
      <c r="B456" s="20" t="s">
        <v>345</v>
      </c>
      <c r="C456" s="21" t="s">
        <v>312</v>
      </c>
      <c r="D456" s="22" t="s">
        <v>313</v>
      </c>
      <c r="E456" s="23">
        <v>2217</v>
      </c>
      <c r="F456" s="24">
        <v>936</v>
      </c>
      <c r="G456" s="25">
        <v>43558</v>
      </c>
      <c r="H456" s="24">
        <f t="shared" si="30"/>
        <v>0</v>
      </c>
      <c r="I456" s="24">
        <v>936</v>
      </c>
      <c r="J456" s="24" t="str">
        <f t="shared" si="29"/>
        <v>ATRASADO</v>
      </c>
      <c r="K456" s="27"/>
    </row>
    <row r="457" spans="1:11" s="26" customFormat="1" ht="12.75" x14ac:dyDescent="0.2">
      <c r="A457" s="19">
        <v>43559</v>
      </c>
      <c r="B457" s="20" t="s">
        <v>346</v>
      </c>
      <c r="C457" s="21" t="s">
        <v>312</v>
      </c>
      <c r="D457" s="22" t="s">
        <v>313</v>
      </c>
      <c r="E457" s="23">
        <v>2217</v>
      </c>
      <c r="F457" s="24">
        <v>34675</v>
      </c>
      <c r="G457" s="25">
        <v>43559</v>
      </c>
      <c r="H457" s="24">
        <f t="shared" si="30"/>
        <v>0</v>
      </c>
      <c r="I457" s="24">
        <v>34675</v>
      </c>
      <c r="J457" s="24" t="str">
        <f t="shared" si="29"/>
        <v>ATRASADO</v>
      </c>
      <c r="K457" s="27"/>
    </row>
    <row r="458" spans="1:11" s="26" customFormat="1" ht="12.75" x14ac:dyDescent="0.2">
      <c r="A458" s="19">
        <v>43563</v>
      </c>
      <c r="B458" s="20" t="s">
        <v>347</v>
      </c>
      <c r="C458" s="21" t="s">
        <v>312</v>
      </c>
      <c r="D458" s="22" t="s">
        <v>313</v>
      </c>
      <c r="E458" s="23">
        <v>2217</v>
      </c>
      <c r="F458" s="24">
        <v>300</v>
      </c>
      <c r="G458" s="25">
        <v>43563</v>
      </c>
      <c r="H458" s="24">
        <f t="shared" si="30"/>
        <v>0</v>
      </c>
      <c r="I458" s="24">
        <v>300</v>
      </c>
      <c r="J458" s="24" t="str">
        <f t="shared" si="29"/>
        <v>ATRASADO</v>
      </c>
      <c r="K458" s="27"/>
    </row>
    <row r="459" spans="1:11" s="26" customFormat="1" ht="12.75" x14ac:dyDescent="0.2">
      <c r="A459" s="19">
        <v>43563</v>
      </c>
      <c r="B459" s="20" t="s">
        <v>348</v>
      </c>
      <c r="C459" s="21" t="s">
        <v>312</v>
      </c>
      <c r="D459" s="22" t="s">
        <v>313</v>
      </c>
      <c r="E459" s="23">
        <v>2217</v>
      </c>
      <c r="F459" s="24">
        <v>302</v>
      </c>
      <c r="G459" s="25">
        <v>43563</v>
      </c>
      <c r="H459" s="24">
        <f t="shared" si="30"/>
        <v>0</v>
      </c>
      <c r="I459" s="24">
        <v>302</v>
      </c>
      <c r="J459" s="24" t="str">
        <f t="shared" si="29"/>
        <v>ATRASADO</v>
      </c>
      <c r="K459" s="27"/>
    </row>
    <row r="460" spans="1:11" s="26" customFormat="1" ht="12.75" x14ac:dyDescent="0.2">
      <c r="A460" s="19">
        <v>43591</v>
      </c>
      <c r="B460" s="20" t="s">
        <v>349</v>
      </c>
      <c r="C460" s="21" t="s">
        <v>312</v>
      </c>
      <c r="D460" s="22" t="s">
        <v>313</v>
      </c>
      <c r="E460" s="23">
        <v>2217</v>
      </c>
      <c r="F460" s="24">
        <v>936</v>
      </c>
      <c r="G460" s="25">
        <v>43559</v>
      </c>
      <c r="H460" s="24">
        <f t="shared" si="30"/>
        <v>0</v>
      </c>
      <c r="I460" s="24">
        <v>936</v>
      </c>
      <c r="J460" s="24" t="str">
        <f t="shared" si="29"/>
        <v>ATRASADO</v>
      </c>
      <c r="K460" s="27"/>
    </row>
    <row r="461" spans="1:11" s="26" customFormat="1" ht="12.75" x14ac:dyDescent="0.2">
      <c r="A461" s="19">
        <v>43593</v>
      </c>
      <c r="B461" s="20" t="s">
        <v>350</v>
      </c>
      <c r="C461" s="21" t="s">
        <v>312</v>
      </c>
      <c r="D461" s="22" t="s">
        <v>313</v>
      </c>
      <c r="E461" s="23">
        <v>2217</v>
      </c>
      <c r="F461" s="24">
        <v>302</v>
      </c>
      <c r="G461" s="25">
        <v>43593</v>
      </c>
      <c r="H461" s="24">
        <f t="shared" si="30"/>
        <v>0</v>
      </c>
      <c r="I461" s="24">
        <v>302</v>
      </c>
      <c r="J461" s="24" t="str">
        <f t="shared" si="29"/>
        <v>ATRASADO</v>
      </c>
      <c r="K461" s="27"/>
    </row>
    <row r="462" spans="1:11" s="26" customFormat="1" ht="12.75" x14ac:dyDescent="0.2">
      <c r="A462" s="19">
        <v>43593</v>
      </c>
      <c r="B462" s="20" t="s">
        <v>351</v>
      </c>
      <c r="C462" s="21" t="s">
        <v>312</v>
      </c>
      <c r="D462" s="22" t="s">
        <v>313</v>
      </c>
      <c r="E462" s="23">
        <v>2217</v>
      </c>
      <c r="F462" s="24">
        <v>300</v>
      </c>
      <c r="G462" s="25">
        <v>43593</v>
      </c>
      <c r="H462" s="24">
        <f t="shared" si="30"/>
        <v>0</v>
      </c>
      <c r="I462" s="24">
        <v>300</v>
      </c>
      <c r="J462" s="24" t="str">
        <f t="shared" si="29"/>
        <v>ATRASADO</v>
      </c>
      <c r="K462" s="27"/>
    </row>
    <row r="463" spans="1:11" s="26" customFormat="1" ht="12.75" x14ac:dyDescent="0.2">
      <c r="A463" s="19">
        <v>43621</v>
      </c>
      <c r="B463" s="20" t="s">
        <v>352</v>
      </c>
      <c r="C463" s="21" t="s">
        <v>312</v>
      </c>
      <c r="D463" s="22" t="s">
        <v>313</v>
      </c>
      <c r="E463" s="23">
        <v>2217</v>
      </c>
      <c r="F463" s="24">
        <v>936</v>
      </c>
      <c r="G463" s="25">
        <v>43621</v>
      </c>
      <c r="H463" s="24">
        <f t="shared" si="30"/>
        <v>0</v>
      </c>
      <c r="I463" s="24">
        <v>936</v>
      </c>
      <c r="J463" s="24" t="str">
        <f t="shared" si="29"/>
        <v>ATRASADO</v>
      </c>
      <c r="K463" s="27"/>
    </row>
    <row r="464" spans="1:11" s="26" customFormat="1" ht="12.75" x14ac:dyDescent="0.2">
      <c r="A464" s="19">
        <v>43626</v>
      </c>
      <c r="B464" s="20" t="s">
        <v>353</v>
      </c>
      <c r="C464" s="21" t="s">
        <v>312</v>
      </c>
      <c r="D464" s="22" t="s">
        <v>313</v>
      </c>
      <c r="E464" s="23">
        <v>2217</v>
      </c>
      <c r="F464" s="24">
        <v>302</v>
      </c>
      <c r="G464" s="25">
        <v>43626</v>
      </c>
      <c r="H464" s="24">
        <f t="shared" si="30"/>
        <v>0</v>
      </c>
      <c r="I464" s="24">
        <v>302</v>
      </c>
      <c r="J464" s="24" t="str">
        <f t="shared" si="29"/>
        <v>ATRASADO</v>
      </c>
      <c r="K464" s="27"/>
    </row>
    <row r="465" spans="1:11" s="26" customFormat="1" ht="12.75" x14ac:dyDescent="0.2">
      <c r="A465" s="19">
        <v>43626</v>
      </c>
      <c r="B465" s="20" t="s">
        <v>354</v>
      </c>
      <c r="C465" s="21" t="s">
        <v>312</v>
      </c>
      <c r="D465" s="22" t="s">
        <v>313</v>
      </c>
      <c r="E465" s="23">
        <v>2217</v>
      </c>
      <c r="F465" s="24">
        <v>300</v>
      </c>
      <c r="G465" s="25">
        <v>43626</v>
      </c>
      <c r="H465" s="24">
        <f t="shared" si="30"/>
        <v>0</v>
      </c>
      <c r="I465" s="24">
        <v>300</v>
      </c>
      <c r="J465" s="24" t="str">
        <f t="shared" si="29"/>
        <v>ATRASADO</v>
      </c>
      <c r="K465" s="27"/>
    </row>
    <row r="466" spans="1:11" s="26" customFormat="1" ht="12.75" x14ac:dyDescent="0.2">
      <c r="A466" s="19">
        <v>43650</v>
      </c>
      <c r="B466" s="20" t="s">
        <v>355</v>
      </c>
      <c r="C466" s="21" t="s">
        <v>312</v>
      </c>
      <c r="D466" s="22" t="s">
        <v>313</v>
      </c>
      <c r="E466" s="23">
        <v>2217</v>
      </c>
      <c r="F466" s="24">
        <v>936</v>
      </c>
      <c r="G466" s="25">
        <v>43650</v>
      </c>
      <c r="H466" s="24">
        <f t="shared" si="30"/>
        <v>0</v>
      </c>
      <c r="I466" s="24">
        <v>936</v>
      </c>
      <c r="J466" s="24" t="str">
        <f t="shared" si="29"/>
        <v>ATRASADO</v>
      </c>
      <c r="K466" s="27"/>
    </row>
    <row r="467" spans="1:11" s="26" customFormat="1" ht="12.75" x14ac:dyDescent="0.2">
      <c r="A467" s="19">
        <v>43654</v>
      </c>
      <c r="B467" s="20" t="s">
        <v>356</v>
      </c>
      <c r="C467" s="21" t="s">
        <v>312</v>
      </c>
      <c r="D467" s="22" t="s">
        <v>313</v>
      </c>
      <c r="E467" s="23">
        <v>2217</v>
      </c>
      <c r="F467" s="24">
        <v>302</v>
      </c>
      <c r="G467" s="25">
        <v>43654</v>
      </c>
      <c r="H467" s="24">
        <f t="shared" si="30"/>
        <v>0</v>
      </c>
      <c r="I467" s="24">
        <v>302</v>
      </c>
      <c r="J467" s="24" t="str">
        <f t="shared" si="29"/>
        <v>ATRASADO</v>
      </c>
      <c r="K467" s="27"/>
    </row>
    <row r="468" spans="1:11" s="26" customFormat="1" ht="12.75" x14ac:dyDescent="0.2">
      <c r="A468" s="19">
        <v>43654</v>
      </c>
      <c r="B468" s="20" t="s">
        <v>357</v>
      </c>
      <c r="C468" s="21" t="s">
        <v>312</v>
      </c>
      <c r="D468" s="22" t="s">
        <v>313</v>
      </c>
      <c r="E468" s="23">
        <v>2217</v>
      </c>
      <c r="F468" s="24">
        <v>300</v>
      </c>
      <c r="G468" s="25">
        <v>43654</v>
      </c>
      <c r="H468" s="24">
        <f t="shared" si="30"/>
        <v>0</v>
      </c>
      <c r="I468" s="24">
        <v>300</v>
      </c>
      <c r="J468" s="24" t="str">
        <f t="shared" si="29"/>
        <v>ATRASADO</v>
      </c>
      <c r="K468" s="27"/>
    </row>
    <row r="469" spans="1:11" s="26" customFormat="1" ht="12.75" x14ac:dyDescent="0.2">
      <c r="A469" s="19">
        <v>43713</v>
      </c>
      <c r="B469" s="20" t="s">
        <v>358</v>
      </c>
      <c r="C469" s="21" t="s">
        <v>312</v>
      </c>
      <c r="D469" s="22" t="s">
        <v>313</v>
      </c>
      <c r="E469" s="23">
        <v>2217</v>
      </c>
      <c r="F469" s="24">
        <v>936</v>
      </c>
      <c r="G469" s="25">
        <v>43713</v>
      </c>
      <c r="H469" s="24">
        <f t="shared" ref="H469:H491" si="31">IF(F469&gt;0,0,"")</f>
        <v>0</v>
      </c>
      <c r="I469" s="24">
        <v>936</v>
      </c>
      <c r="J469" s="24" t="str">
        <f t="shared" si="29"/>
        <v>ATRASADO</v>
      </c>
      <c r="K469" s="27"/>
    </row>
    <row r="470" spans="1:11" s="26" customFormat="1" ht="12.75" x14ac:dyDescent="0.2">
      <c r="A470" s="19">
        <v>43718</v>
      </c>
      <c r="B470" s="20" t="s">
        <v>359</v>
      </c>
      <c r="C470" s="21" t="s">
        <v>312</v>
      </c>
      <c r="D470" s="22" t="s">
        <v>313</v>
      </c>
      <c r="E470" s="23">
        <v>2217</v>
      </c>
      <c r="F470" s="24">
        <v>300</v>
      </c>
      <c r="G470" s="25">
        <v>43718</v>
      </c>
      <c r="H470" s="24">
        <f t="shared" si="31"/>
        <v>0</v>
      </c>
      <c r="I470" s="24">
        <v>300</v>
      </c>
      <c r="J470" s="24" t="str">
        <f t="shared" si="29"/>
        <v>ATRASADO</v>
      </c>
      <c r="K470" s="27"/>
    </row>
    <row r="471" spans="1:11" s="26" customFormat="1" ht="12.75" x14ac:dyDescent="0.2">
      <c r="A471" s="19">
        <v>43718</v>
      </c>
      <c r="B471" s="20" t="s">
        <v>360</v>
      </c>
      <c r="C471" s="21" t="s">
        <v>312</v>
      </c>
      <c r="D471" s="22" t="s">
        <v>313</v>
      </c>
      <c r="E471" s="23">
        <v>2217</v>
      </c>
      <c r="F471" s="24">
        <v>302</v>
      </c>
      <c r="G471" s="25">
        <v>43718</v>
      </c>
      <c r="H471" s="24">
        <f t="shared" si="31"/>
        <v>0</v>
      </c>
      <c r="I471" s="24">
        <v>302</v>
      </c>
      <c r="J471" s="24" t="str">
        <f t="shared" si="29"/>
        <v>ATRASADO</v>
      </c>
      <c r="K471" s="27"/>
    </row>
    <row r="472" spans="1:11" s="26" customFormat="1" ht="12.75" x14ac:dyDescent="0.2">
      <c r="A472" s="19">
        <v>43742</v>
      </c>
      <c r="B472" s="20" t="s">
        <v>361</v>
      </c>
      <c r="C472" s="21" t="s">
        <v>312</v>
      </c>
      <c r="D472" s="22" t="s">
        <v>313</v>
      </c>
      <c r="E472" s="23">
        <v>2217</v>
      </c>
      <c r="F472" s="24">
        <v>936</v>
      </c>
      <c r="G472" s="25">
        <v>43742</v>
      </c>
      <c r="H472" s="24">
        <f t="shared" si="31"/>
        <v>0</v>
      </c>
      <c r="I472" s="24">
        <v>936</v>
      </c>
      <c r="J472" s="24" t="str">
        <f t="shared" si="29"/>
        <v>ATRASADO</v>
      </c>
      <c r="K472" s="27"/>
    </row>
    <row r="473" spans="1:11" s="26" customFormat="1" ht="12.75" x14ac:dyDescent="0.2">
      <c r="A473" s="19">
        <v>43747</v>
      </c>
      <c r="B473" s="20" t="s">
        <v>362</v>
      </c>
      <c r="C473" s="21" t="s">
        <v>312</v>
      </c>
      <c r="D473" s="22" t="s">
        <v>313</v>
      </c>
      <c r="E473" s="23">
        <v>2217</v>
      </c>
      <c r="F473" s="24">
        <v>300</v>
      </c>
      <c r="G473" s="25">
        <v>43747</v>
      </c>
      <c r="H473" s="24">
        <f t="shared" si="31"/>
        <v>0</v>
      </c>
      <c r="I473" s="24">
        <v>300</v>
      </c>
      <c r="J473" s="24" t="str">
        <f t="shared" si="29"/>
        <v>ATRASADO</v>
      </c>
      <c r="K473" s="27"/>
    </row>
    <row r="474" spans="1:11" s="26" customFormat="1" ht="12.75" x14ac:dyDescent="0.2">
      <c r="A474" s="19">
        <v>43747</v>
      </c>
      <c r="B474" s="20" t="s">
        <v>363</v>
      </c>
      <c r="C474" s="21" t="s">
        <v>312</v>
      </c>
      <c r="D474" s="22" t="s">
        <v>313</v>
      </c>
      <c r="E474" s="23">
        <v>2217</v>
      </c>
      <c r="F474" s="24">
        <v>302</v>
      </c>
      <c r="G474" s="25">
        <v>43747</v>
      </c>
      <c r="H474" s="24">
        <f t="shared" si="31"/>
        <v>0</v>
      </c>
      <c r="I474" s="24">
        <v>302</v>
      </c>
      <c r="J474" s="24" t="str">
        <f t="shared" si="29"/>
        <v>ATRASADO</v>
      </c>
      <c r="K474" s="27"/>
    </row>
    <row r="475" spans="1:11" s="26" customFormat="1" ht="12.75" x14ac:dyDescent="0.2">
      <c r="A475" s="19">
        <v>43780</v>
      </c>
      <c r="B475" s="20" t="s">
        <v>364</v>
      </c>
      <c r="C475" s="21" t="s">
        <v>312</v>
      </c>
      <c r="D475" s="22" t="s">
        <v>313</v>
      </c>
      <c r="E475" s="23">
        <v>2217</v>
      </c>
      <c r="F475" s="24">
        <v>300</v>
      </c>
      <c r="G475" s="25">
        <v>43780</v>
      </c>
      <c r="H475" s="24">
        <f t="shared" si="31"/>
        <v>0</v>
      </c>
      <c r="I475" s="24">
        <v>300</v>
      </c>
      <c r="J475" s="24" t="str">
        <f t="shared" si="29"/>
        <v>ATRASADO</v>
      </c>
      <c r="K475" s="27"/>
    </row>
    <row r="476" spans="1:11" s="26" customFormat="1" ht="12.75" x14ac:dyDescent="0.2">
      <c r="A476" s="19">
        <v>43808</v>
      </c>
      <c r="B476" s="20" t="s">
        <v>365</v>
      </c>
      <c r="C476" s="21" t="s">
        <v>312</v>
      </c>
      <c r="D476" s="22" t="s">
        <v>313</v>
      </c>
      <c r="E476" s="23">
        <v>2217</v>
      </c>
      <c r="F476" s="24">
        <v>1236</v>
      </c>
      <c r="G476" s="25">
        <v>43808</v>
      </c>
      <c r="H476" s="24">
        <f t="shared" si="31"/>
        <v>0</v>
      </c>
      <c r="I476" s="24">
        <v>1236</v>
      </c>
      <c r="J476" s="24" t="str">
        <f t="shared" si="29"/>
        <v>ATRASADO</v>
      </c>
      <c r="K476" s="27"/>
    </row>
    <row r="477" spans="1:11" s="26" customFormat="1" ht="12.75" x14ac:dyDescent="0.2">
      <c r="A477" s="19">
        <v>43838</v>
      </c>
      <c r="B477" s="20" t="s">
        <v>366</v>
      </c>
      <c r="C477" s="21" t="s">
        <v>312</v>
      </c>
      <c r="D477" s="22" t="s">
        <v>313</v>
      </c>
      <c r="E477" s="23">
        <v>2217</v>
      </c>
      <c r="F477" s="24">
        <v>26548</v>
      </c>
      <c r="G477" s="25">
        <v>43838</v>
      </c>
      <c r="H477" s="24">
        <f t="shared" si="31"/>
        <v>0</v>
      </c>
      <c r="I477" s="24">
        <v>26548</v>
      </c>
      <c r="J477" s="24" t="str">
        <f t="shared" si="29"/>
        <v>ATRASADO</v>
      </c>
      <c r="K477" s="27"/>
    </row>
    <row r="478" spans="1:11" s="26" customFormat="1" ht="12.75" x14ac:dyDescent="0.2">
      <c r="A478" s="19">
        <v>43840</v>
      </c>
      <c r="B478" s="20" t="s">
        <v>367</v>
      </c>
      <c r="C478" s="21" t="s">
        <v>312</v>
      </c>
      <c r="D478" s="22" t="s">
        <v>313</v>
      </c>
      <c r="E478" s="23">
        <v>2217</v>
      </c>
      <c r="F478" s="24">
        <v>300</v>
      </c>
      <c r="G478" s="25">
        <v>43840</v>
      </c>
      <c r="H478" s="24">
        <f t="shared" si="31"/>
        <v>0</v>
      </c>
      <c r="I478" s="24">
        <v>300</v>
      </c>
      <c r="J478" s="24" t="str">
        <f t="shared" si="29"/>
        <v>ATRASADO</v>
      </c>
      <c r="K478" s="27"/>
    </row>
    <row r="479" spans="1:11" s="26" customFormat="1" ht="12.75" x14ac:dyDescent="0.2">
      <c r="A479" s="19">
        <v>43868</v>
      </c>
      <c r="B479" s="20" t="s">
        <v>368</v>
      </c>
      <c r="C479" s="21" t="s">
        <v>312</v>
      </c>
      <c r="D479" s="22" t="s">
        <v>313</v>
      </c>
      <c r="E479" s="23">
        <v>2217</v>
      </c>
      <c r="F479" s="24">
        <v>26499</v>
      </c>
      <c r="G479" s="25">
        <v>43868</v>
      </c>
      <c r="H479" s="24">
        <f t="shared" si="31"/>
        <v>0</v>
      </c>
      <c r="I479" s="24">
        <v>26499</v>
      </c>
      <c r="J479" s="24" t="str">
        <f t="shared" ref="J479:J491" si="32">IF(I479&gt;0,"ATRASADO","")</f>
        <v>ATRASADO</v>
      </c>
      <c r="K479" s="27"/>
    </row>
    <row r="480" spans="1:11" s="26" customFormat="1" ht="12.75" x14ac:dyDescent="0.2">
      <c r="A480" s="19">
        <v>43871</v>
      </c>
      <c r="B480" s="20" t="s">
        <v>369</v>
      </c>
      <c r="C480" s="21" t="s">
        <v>312</v>
      </c>
      <c r="D480" s="22" t="s">
        <v>313</v>
      </c>
      <c r="E480" s="23">
        <v>2217</v>
      </c>
      <c r="F480" s="24">
        <v>300</v>
      </c>
      <c r="G480" s="25">
        <v>43871</v>
      </c>
      <c r="H480" s="24">
        <f t="shared" si="31"/>
        <v>0</v>
      </c>
      <c r="I480" s="24">
        <v>300</v>
      </c>
      <c r="J480" s="24" t="str">
        <f t="shared" si="32"/>
        <v>ATRASADO</v>
      </c>
      <c r="K480" s="27"/>
    </row>
    <row r="481" spans="1:11" s="26" customFormat="1" ht="12.75" x14ac:dyDescent="0.2">
      <c r="A481" s="19">
        <v>45658</v>
      </c>
      <c r="B481" s="20" t="s">
        <v>370</v>
      </c>
      <c r="C481" s="21" t="s">
        <v>312</v>
      </c>
      <c r="D481" s="22" t="s">
        <v>313</v>
      </c>
      <c r="E481" s="23">
        <v>2217</v>
      </c>
      <c r="F481" s="24">
        <v>1002</v>
      </c>
      <c r="G481" s="25">
        <v>45658</v>
      </c>
      <c r="H481" s="24">
        <f t="shared" si="31"/>
        <v>0</v>
      </c>
      <c r="I481" s="24">
        <v>1002</v>
      </c>
      <c r="J481" s="24" t="str">
        <f t="shared" si="32"/>
        <v>ATRASADO</v>
      </c>
      <c r="K481" s="27"/>
    </row>
    <row r="482" spans="1:11" s="26" customFormat="1" ht="12.75" x14ac:dyDescent="0.2">
      <c r="A482" s="19">
        <v>45689</v>
      </c>
      <c r="B482" s="20" t="s">
        <v>371</v>
      </c>
      <c r="C482" s="21" t="s">
        <v>312</v>
      </c>
      <c r="D482" s="22" t="s">
        <v>313</v>
      </c>
      <c r="E482" s="23">
        <v>2217</v>
      </c>
      <c r="F482" s="24">
        <v>1002</v>
      </c>
      <c r="G482" s="25">
        <v>45689</v>
      </c>
      <c r="H482" s="24">
        <f t="shared" si="31"/>
        <v>0</v>
      </c>
      <c r="I482" s="24">
        <v>1002</v>
      </c>
      <c r="J482" s="24" t="str">
        <f t="shared" si="32"/>
        <v>ATRASADO</v>
      </c>
      <c r="K482" s="27"/>
    </row>
    <row r="483" spans="1:11" s="26" customFormat="1" ht="12.75" x14ac:dyDescent="0.2">
      <c r="A483" s="19">
        <v>45717</v>
      </c>
      <c r="B483" s="20" t="s">
        <v>372</v>
      </c>
      <c r="C483" s="21" t="s">
        <v>312</v>
      </c>
      <c r="D483" s="22" t="s">
        <v>313</v>
      </c>
      <c r="E483" s="23">
        <v>2217</v>
      </c>
      <c r="F483" s="24">
        <v>1202.4000000000001</v>
      </c>
      <c r="G483" s="25">
        <v>45717</v>
      </c>
      <c r="H483" s="24">
        <f t="shared" si="31"/>
        <v>0</v>
      </c>
      <c r="I483" s="24">
        <v>1202.4000000000001</v>
      </c>
      <c r="J483" s="24" t="str">
        <f t="shared" si="32"/>
        <v>ATRASADO</v>
      </c>
      <c r="K483" s="27"/>
    </row>
    <row r="484" spans="1:11" s="26" customFormat="1" ht="12.75" x14ac:dyDescent="0.2">
      <c r="A484" s="19">
        <v>45748</v>
      </c>
      <c r="B484" s="20" t="s">
        <v>373</v>
      </c>
      <c r="C484" s="21" t="s">
        <v>312</v>
      </c>
      <c r="D484" s="22" t="s">
        <v>313</v>
      </c>
      <c r="E484" s="23">
        <v>2217</v>
      </c>
      <c r="F484" s="24">
        <v>1002</v>
      </c>
      <c r="G484" s="25">
        <v>45748</v>
      </c>
      <c r="H484" s="24">
        <f t="shared" si="31"/>
        <v>0</v>
      </c>
      <c r="I484" s="24">
        <v>1002</v>
      </c>
      <c r="J484" s="24" t="str">
        <f t="shared" si="32"/>
        <v>ATRASADO</v>
      </c>
      <c r="K484" s="27"/>
    </row>
    <row r="485" spans="1:11" s="26" customFormat="1" ht="12.75" x14ac:dyDescent="0.2">
      <c r="A485" s="19">
        <v>45778</v>
      </c>
      <c r="B485" s="20" t="s">
        <v>374</v>
      </c>
      <c r="C485" s="21" t="s">
        <v>312</v>
      </c>
      <c r="D485" s="22" t="s">
        <v>313</v>
      </c>
      <c r="E485" s="23">
        <v>2217</v>
      </c>
      <c r="F485" s="24">
        <v>1002</v>
      </c>
      <c r="G485" s="25">
        <v>45778</v>
      </c>
      <c r="H485" s="24">
        <f t="shared" si="31"/>
        <v>0</v>
      </c>
      <c r="I485" s="24">
        <v>1002</v>
      </c>
      <c r="J485" s="24" t="str">
        <f t="shared" si="32"/>
        <v>ATRASADO</v>
      </c>
      <c r="K485" s="27"/>
    </row>
    <row r="486" spans="1:11" s="26" customFormat="1" ht="12.75" x14ac:dyDescent="0.2">
      <c r="A486" s="19">
        <v>45809</v>
      </c>
      <c r="B486" s="20" t="s">
        <v>375</v>
      </c>
      <c r="C486" s="21" t="s">
        <v>312</v>
      </c>
      <c r="D486" s="22" t="s">
        <v>313</v>
      </c>
      <c r="E486" s="23">
        <v>2217</v>
      </c>
      <c r="F486" s="24">
        <v>1002</v>
      </c>
      <c r="G486" s="25">
        <v>45809</v>
      </c>
      <c r="H486" s="24">
        <f t="shared" si="31"/>
        <v>0</v>
      </c>
      <c r="I486" s="24">
        <v>1002</v>
      </c>
      <c r="J486" s="24" t="str">
        <f t="shared" si="32"/>
        <v>ATRASADO</v>
      </c>
      <c r="K486" s="27"/>
    </row>
    <row r="487" spans="1:11" s="26" customFormat="1" ht="12.75" x14ac:dyDescent="0.2">
      <c r="A487" s="19">
        <v>45839</v>
      </c>
      <c r="B487" s="20" t="s">
        <v>376</v>
      </c>
      <c r="C487" s="21" t="s">
        <v>312</v>
      </c>
      <c r="D487" s="22" t="s">
        <v>313</v>
      </c>
      <c r="E487" s="23">
        <v>2217</v>
      </c>
      <c r="F487" s="24">
        <v>1002</v>
      </c>
      <c r="G487" s="25">
        <v>45839</v>
      </c>
      <c r="H487" s="24">
        <f t="shared" si="31"/>
        <v>0</v>
      </c>
      <c r="I487" s="24">
        <v>1002</v>
      </c>
      <c r="J487" s="24" t="str">
        <f t="shared" si="32"/>
        <v>ATRASADO</v>
      </c>
      <c r="K487" s="27"/>
    </row>
    <row r="488" spans="1:11" s="26" customFormat="1" ht="12.75" x14ac:dyDescent="0.2">
      <c r="A488" s="19">
        <v>45870</v>
      </c>
      <c r="B488" s="20" t="s">
        <v>377</v>
      </c>
      <c r="C488" s="21" t="s">
        <v>312</v>
      </c>
      <c r="D488" s="22" t="s">
        <v>313</v>
      </c>
      <c r="E488" s="23">
        <v>2217</v>
      </c>
      <c r="F488" s="24">
        <v>1002</v>
      </c>
      <c r="G488" s="25">
        <v>45870</v>
      </c>
      <c r="H488" s="24">
        <f t="shared" si="31"/>
        <v>0</v>
      </c>
      <c r="I488" s="24">
        <v>1002</v>
      </c>
      <c r="J488" s="24" t="str">
        <f t="shared" si="32"/>
        <v>ATRASADO</v>
      </c>
      <c r="K488" s="27"/>
    </row>
    <row r="489" spans="1:11" s="26" customFormat="1" ht="12.75" x14ac:dyDescent="0.2">
      <c r="A489" s="19">
        <v>45901</v>
      </c>
      <c r="B489" s="20" t="s">
        <v>378</v>
      </c>
      <c r="C489" s="21" t="s">
        <v>312</v>
      </c>
      <c r="D489" s="22" t="s">
        <v>313</v>
      </c>
      <c r="E489" s="23">
        <v>2217</v>
      </c>
      <c r="F489" s="24">
        <v>1002</v>
      </c>
      <c r="G489" s="25">
        <v>45901</v>
      </c>
      <c r="H489" s="24">
        <f t="shared" si="31"/>
        <v>0</v>
      </c>
      <c r="I489" s="24">
        <v>1002</v>
      </c>
      <c r="J489" s="24" t="str">
        <f t="shared" si="32"/>
        <v>ATRASADO</v>
      </c>
      <c r="K489" s="27"/>
    </row>
    <row r="490" spans="1:11" s="26" customFormat="1" ht="12.75" x14ac:dyDescent="0.2">
      <c r="A490" s="19">
        <v>45931</v>
      </c>
      <c r="B490" s="20" t="s">
        <v>379</v>
      </c>
      <c r="C490" s="21" t="s">
        <v>312</v>
      </c>
      <c r="D490" s="22" t="s">
        <v>313</v>
      </c>
      <c r="E490" s="23">
        <v>2217</v>
      </c>
      <c r="F490" s="24">
        <v>1002</v>
      </c>
      <c r="G490" s="25">
        <v>45931</v>
      </c>
      <c r="H490" s="24">
        <f t="shared" si="31"/>
        <v>0</v>
      </c>
      <c r="I490" s="24">
        <v>1002</v>
      </c>
      <c r="J490" s="24" t="str">
        <f t="shared" si="32"/>
        <v>ATRASADO</v>
      </c>
      <c r="K490" s="27"/>
    </row>
    <row r="491" spans="1:11" s="26" customFormat="1" ht="12.75" x14ac:dyDescent="0.2">
      <c r="A491" s="19">
        <v>46021</v>
      </c>
      <c r="B491" s="20" t="s">
        <v>380</v>
      </c>
      <c r="C491" s="21" t="s">
        <v>312</v>
      </c>
      <c r="D491" s="22" t="s">
        <v>313</v>
      </c>
      <c r="E491" s="23">
        <v>2217</v>
      </c>
      <c r="F491" s="24">
        <v>76646.600000000006</v>
      </c>
      <c r="G491" s="25">
        <v>46021</v>
      </c>
      <c r="H491" s="24">
        <f t="shared" si="31"/>
        <v>0</v>
      </c>
      <c r="I491" s="24">
        <v>76646.600000000006</v>
      </c>
      <c r="J491" s="24" t="str">
        <f t="shared" si="32"/>
        <v>ATRASADO</v>
      </c>
      <c r="K491" s="27"/>
    </row>
    <row r="492" spans="1:11" s="26" customFormat="1" ht="12.75" x14ac:dyDescent="0.2">
      <c r="A492" s="19"/>
      <c r="B492" s="20"/>
      <c r="C492" s="21"/>
      <c r="D492" s="22"/>
      <c r="E492" s="23"/>
      <c r="F492" s="24"/>
      <c r="G492" s="25"/>
      <c r="H492" s="24"/>
      <c r="I492" s="24"/>
      <c r="J492" s="24"/>
      <c r="K492" s="27"/>
    </row>
    <row r="493" spans="1:11" s="26" customFormat="1" ht="12.75" x14ac:dyDescent="0.2">
      <c r="A493" s="19">
        <v>39917</v>
      </c>
      <c r="B493" s="20" t="s">
        <v>381</v>
      </c>
      <c r="C493" s="21" t="s">
        <v>382</v>
      </c>
      <c r="D493" s="22" t="s">
        <v>101</v>
      </c>
      <c r="E493" s="23">
        <v>2221</v>
      </c>
      <c r="F493" s="24">
        <v>109400</v>
      </c>
      <c r="G493" s="25">
        <v>39917</v>
      </c>
      <c r="H493" s="24">
        <f>IF(F493&gt;0,0,"")</f>
        <v>0</v>
      </c>
      <c r="I493" s="24">
        <v>109400</v>
      </c>
      <c r="J493" s="24" t="str">
        <f>IF(I493&gt;0,"ATRASADO","")</f>
        <v>ATRASADO</v>
      </c>
      <c r="K493" s="27"/>
    </row>
    <row r="494" spans="1:11" s="26" customFormat="1" ht="12.75" x14ac:dyDescent="0.2">
      <c r="A494" s="19">
        <v>40463</v>
      </c>
      <c r="B494" s="20" t="s">
        <v>383</v>
      </c>
      <c r="C494" s="21" t="s">
        <v>382</v>
      </c>
      <c r="D494" s="22" t="s">
        <v>101</v>
      </c>
      <c r="E494" s="23">
        <v>2221</v>
      </c>
      <c r="F494" s="24">
        <v>36818.400000000001</v>
      </c>
      <c r="G494" s="25">
        <v>40463</v>
      </c>
      <c r="H494" s="24">
        <f>IF(F494&gt;0,0,"")</f>
        <v>0</v>
      </c>
      <c r="I494" s="24">
        <v>36818.400000000001</v>
      </c>
      <c r="J494" s="24" t="str">
        <f>IF(I494&gt;0,"ATRASADO","")</f>
        <v>ATRASADO</v>
      </c>
      <c r="K494" s="27"/>
    </row>
    <row r="495" spans="1:11" s="26" customFormat="1" ht="12.75" x14ac:dyDescent="0.2">
      <c r="A495" s="19">
        <v>40543</v>
      </c>
      <c r="B495" s="20" t="s">
        <v>384</v>
      </c>
      <c r="C495" s="21" t="s">
        <v>382</v>
      </c>
      <c r="D495" s="22" t="s">
        <v>101</v>
      </c>
      <c r="E495" s="23">
        <v>2221</v>
      </c>
      <c r="F495" s="24">
        <v>232000</v>
      </c>
      <c r="G495" s="25">
        <v>40543</v>
      </c>
      <c r="H495" s="24">
        <f>IF(F495&gt;0,0,"")</f>
        <v>0</v>
      </c>
      <c r="I495" s="24">
        <v>232000</v>
      </c>
      <c r="J495" s="24" t="str">
        <f>IF(I495&gt;0,"ATRASADO","")</f>
        <v>ATRASADO</v>
      </c>
      <c r="K495" s="27"/>
    </row>
    <row r="496" spans="1:11" s="26" customFormat="1" ht="12.75" x14ac:dyDescent="0.2">
      <c r="A496" s="19"/>
      <c r="B496" s="20"/>
      <c r="C496" s="21"/>
      <c r="D496" s="22"/>
      <c r="E496" s="23"/>
      <c r="F496" s="24"/>
      <c r="G496" s="25"/>
      <c r="H496" s="24"/>
      <c r="I496" s="24"/>
      <c r="J496" s="24"/>
      <c r="K496" s="27"/>
    </row>
    <row r="497" spans="1:11" s="26" customFormat="1" ht="12.75" x14ac:dyDescent="0.2">
      <c r="A497" s="19">
        <v>46021</v>
      </c>
      <c r="B497" s="20" t="s">
        <v>385</v>
      </c>
      <c r="C497" s="21" t="s">
        <v>386</v>
      </c>
      <c r="D497" s="22" t="s">
        <v>59</v>
      </c>
      <c r="E497" s="23">
        <v>2311</v>
      </c>
      <c r="F497" s="24">
        <v>19500000</v>
      </c>
      <c r="G497" s="25">
        <v>46021</v>
      </c>
      <c r="H497" s="24">
        <v>0</v>
      </c>
      <c r="I497" s="24">
        <v>19500000</v>
      </c>
      <c r="J497" s="24" t="s">
        <v>26</v>
      </c>
      <c r="K497" s="27"/>
    </row>
    <row r="498" spans="1:11" s="26" customFormat="1" ht="12.75" x14ac:dyDescent="0.2">
      <c r="A498" s="19"/>
      <c r="B498" s="20"/>
      <c r="C498" s="21"/>
      <c r="D498" s="22"/>
      <c r="E498" s="23"/>
      <c r="F498" s="24"/>
      <c r="G498" s="25"/>
      <c r="H498" s="24"/>
      <c r="I498" s="24"/>
      <c r="J498" s="24"/>
      <c r="K498" s="27"/>
    </row>
    <row r="499" spans="1:11" s="26" customFormat="1" ht="12.75" x14ac:dyDescent="0.2">
      <c r="A499" s="19">
        <v>46079</v>
      </c>
      <c r="B499" s="20" t="s">
        <v>387</v>
      </c>
      <c r="C499" s="21" t="s">
        <v>388</v>
      </c>
      <c r="D499" s="22" t="s">
        <v>389</v>
      </c>
      <c r="E499" s="23">
        <v>2412</v>
      </c>
      <c r="F499" s="24">
        <v>271360</v>
      </c>
      <c r="G499" s="25">
        <v>46079</v>
      </c>
      <c r="H499" s="24">
        <v>0</v>
      </c>
      <c r="I499" s="24">
        <v>271360</v>
      </c>
      <c r="J499" s="24" t="s">
        <v>26</v>
      </c>
      <c r="K499" s="27"/>
    </row>
    <row r="500" spans="1:11" s="26" customFormat="1" ht="12.75" x14ac:dyDescent="0.2">
      <c r="A500" s="19"/>
      <c r="B500" s="20"/>
      <c r="C500" s="21"/>
      <c r="D500" s="22"/>
      <c r="E500" s="23"/>
      <c r="F500" s="24"/>
      <c r="G500" s="25"/>
      <c r="H500" s="24"/>
      <c r="I500" s="24"/>
      <c r="J500" s="24"/>
      <c r="K500" s="27"/>
    </row>
    <row r="501" spans="1:11" s="26" customFormat="1" ht="12.75" x14ac:dyDescent="0.2">
      <c r="A501" s="19">
        <v>46080</v>
      </c>
      <c r="B501" s="20" t="s">
        <v>392</v>
      </c>
      <c r="C501" s="21" t="s">
        <v>390</v>
      </c>
      <c r="D501" s="22" t="s">
        <v>391</v>
      </c>
      <c r="E501" s="23">
        <v>2214</v>
      </c>
      <c r="F501" s="24">
        <v>357640.67</v>
      </c>
      <c r="G501" s="25">
        <v>46080</v>
      </c>
      <c r="H501" s="24">
        <v>0</v>
      </c>
      <c r="I501" s="24">
        <v>357640.67</v>
      </c>
      <c r="J501" s="24" t="s">
        <v>26</v>
      </c>
      <c r="K501" s="27"/>
    </row>
    <row r="502" spans="1:11" s="26" customFormat="1" ht="12.75" x14ac:dyDescent="0.2">
      <c r="A502" s="19">
        <v>46080</v>
      </c>
      <c r="B502" s="20" t="s">
        <v>393</v>
      </c>
      <c r="C502" s="21" t="s">
        <v>390</v>
      </c>
      <c r="D502" s="22" t="s">
        <v>391</v>
      </c>
      <c r="E502" s="23">
        <v>2215</v>
      </c>
      <c r="F502" s="24">
        <v>231881</v>
      </c>
      <c r="G502" s="25">
        <v>46080</v>
      </c>
      <c r="H502" s="24">
        <v>0</v>
      </c>
      <c r="I502" s="24">
        <v>231881</v>
      </c>
      <c r="J502" s="24" t="s">
        <v>26</v>
      </c>
      <c r="K502" s="27"/>
    </row>
    <row r="503" spans="1:11" s="26" customFormat="1" ht="12.75" x14ac:dyDescent="0.2">
      <c r="A503" s="19">
        <v>46080</v>
      </c>
      <c r="B503" s="20" t="s">
        <v>394</v>
      </c>
      <c r="C503" s="21" t="s">
        <v>390</v>
      </c>
      <c r="D503" s="22" t="s">
        <v>391</v>
      </c>
      <c r="E503" s="23">
        <v>2216</v>
      </c>
      <c r="F503" s="24">
        <v>3958.5</v>
      </c>
      <c r="G503" s="25">
        <v>46080</v>
      </c>
      <c r="H503" s="24">
        <v>0</v>
      </c>
      <c r="I503" s="24">
        <v>3958.5</v>
      </c>
      <c r="J503" s="24" t="s">
        <v>26</v>
      </c>
      <c r="K503" s="27"/>
    </row>
    <row r="504" spans="1:11" s="26" customFormat="1" ht="12.75" x14ac:dyDescent="0.2">
      <c r="A504" s="19"/>
      <c r="B504" s="20"/>
      <c r="C504" s="21"/>
      <c r="D504" s="22"/>
      <c r="E504" s="23"/>
      <c r="F504" s="24"/>
      <c r="G504" s="25"/>
      <c r="H504" s="24"/>
      <c r="I504" s="24"/>
      <c r="J504" s="24"/>
      <c r="K504" s="27"/>
    </row>
    <row r="505" spans="1:11" s="26" customFormat="1" ht="12.75" x14ac:dyDescent="0.2">
      <c r="A505" s="19">
        <v>41733</v>
      </c>
      <c r="B505" s="20" t="s">
        <v>395</v>
      </c>
      <c r="C505" s="21" t="s">
        <v>396</v>
      </c>
      <c r="D505" s="22" t="s">
        <v>191</v>
      </c>
      <c r="E505" s="23">
        <v>2332</v>
      </c>
      <c r="F505" s="24">
        <v>48675</v>
      </c>
      <c r="G505" s="25">
        <v>41733</v>
      </c>
      <c r="H505" s="24">
        <f>IF(F505&gt;0,0,"")</f>
        <v>0</v>
      </c>
      <c r="I505" s="24">
        <v>48675</v>
      </c>
      <c r="J505" s="24" t="str">
        <f>IF(I505&gt;0,"ATRASADO","")</f>
        <v>ATRASADO</v>
      </c>
      <c r="K505" s="27"/>
    </row>
    <row r="506" spans="1:11" s="26" customFormat="1" ht="12.75" x14ac:dyDescent="0.2">
      <c r="A506" s="19"/>
      <c r="B506" s="20"/>
      <c r="C506" s="21"/>
      <c r="D506" s="22"/>
      <c r="E506" s="23"/>
      <c r="F506" s="24"/>
      <c r="G506" s="25"/>
      <c r="H506" s="24"/>
      <c r="I506" s="24"/>
      <c r="J506" s="24"/>
      <c r="K506" s="27"/>
    </row>
    <row r="507" spans="1:11" s="26" customFormat="1" ht="12.75" x14ac:dyDescent="0.2">
      <c r="A507" s="19">
        <v>41396</v>
      </c>
      <c r="B507" s="20" t="s">
        <v>397</v>
      </c>
      <c r="C507" s="21" t="s">
        <v>398</v>
      </c>
      <c r="D507" s="22" t="s">
        <v>101</v>
      </c>
      <c r="E507" s="23">
        <v>2221</v>
      </c>
      <c r="F507" s="24">
        <v>17700</v>
      </c>
      <c r="G507" s="25">
        <v>41396</v>
      </c>
      <c r="H507" s="24">
        <f>IF(F507&gt;0,0,"")</f>
        <v>0</v>
      </c>
      <c r="I507" s="24">
        <v>17700</v>
      </c>
      <c r="J507" s="24" t="str">
        <f>IF(I507&gt;0,"ATRASADO","")</f>
        <v>ATRASADO</v>
      </c>
      <c r="K507" s="27"/>
    </row>
    <row r="508" spans="1:11" s="26" customFormat="1" ht="12.75" x14ac:dyDescent="0.2">
      <c r="A508" s="19"/>
      <c r="B508" s="20"/>
      <c r="C508" s="21"/>
      <c r="D508" s="22"/>
      <c r="E508" s="23"/>
      <c r="F508" s="24"/>
      <c r="G508" s="25"/>
      <c r="H508" s="24"/>
      <c r="I508" s="24"/>
      <c r="J508" s="24"/>
      <c r="K508" s="27"/>
    </row>
    <row r="509" spans="1:11" s="26" customFormat="1" ht="12.75" x14ac:dyDescent="0.2">
      <c r="A509" s="19">
        <v>45394</v>
      </c>
      <c r="B509" s="20" t="s">
        <v>399</v>
      </c>
      <c r="C509" s="21" t="s">
        <v>400</v>
      </c>
      <c r="D509" s="22" t="s">
        <v>401</v>
      </c>
      <c r="E509" s="23">
        <v>2371</v>
      </c>
      <c r="F509" s="24">
        <v>177280</v>
      </c>
      <c r="G509" s="25">
        <v>45356</v>
      </c>
      <c r="H509" s="24">
        <v>0</v>
      </c>
      <c r="I509" s="24">
        <v>177280</v>
      </c>
      <c r="J509" s="24" t="str">
        <f>IF(I509&gt;0,"ATRASADO","")</f>
        <v>ATRASADO</v>
      </c>
      <c r="K509" s="27"/>
    </row>
    <row r="510" spans="1:11" s="26" customFormat="1" ht="12.75" x14ac:dyDescent="0.2">
      <c r="A510" s="19"/>
      <c r="B510" s="20"/>
      <c r="C510" s="21"/>
      <c r="D510" s="22"/>
      <c r="E510" s="23"/>
      <c r="F510" s="24"/>
      <c r="G510" s="25"/>
      <c r="H510" s="24"/>
      <c r="I510" s="24"/>
      <c r="J510" s="24"/>
      <c r="K510" s="27"/>
    </row>
    <row r="511" spans="1:11" s="26" customFormat="1" ht="12.75" x14ac:dyDescent="0.2">
      <c r="A511" s="19">
        <v>45791</v>
      </c>
      <c r="B511" s="20" t="s">
        <v>402</v>
      </c>
      <c r="C511" s="21" t="s">
        <v>403</v>
      </c>
      <c r="D511" s="22" t="s">
        <v>404</v>
      </c>
      <c r="E511" s="23">
        <v>2313</v>
      </c>
      <c r="F511" s="24">
        <v>3890</v>
      </c>
      <c r="G511" s="25">
        <v>45791</v>
      </c>
      <c r="H511" s="24">
        <v>0</v>
      </c>
      <c r="I511" s="24">
        <v>3890</v>
      </c>
      <c r="J511" s="24" t="str">
        <f>IF(I511&gt;0,"ATRASADO","")</f>
        <v>ATRASADO</v>
      </c>
      <c r="K511" s="27"/>
    </row>
    <row r="512" spans="1:11" s="26" customFormat="1" ht="12.75" x14ac:dyDescent="0.2">
      <c r="A512" s="19">
        <v>46077</v>
      </c>
      <c r="B512" s="20" t="s">
        <v>405</v>
      </c>
      <c r="C512" s="21" t="s">
        <v>403</v>
      </c>
      <c r="D512" s="22" t="s">
        <v>404</v>
      </c>
      <c r="E512" s="23">
        <v>2313</v>
      </c>
      <c r="F512" s="24">
        <v>19950</v>
      </c>
      <c r="G512" s="25">
        <v>46077</v>
      </c>
      <c r="H512" s="24">
        <v>0</v>
      </c>
      <c r="I512" s="24">
        <v>19950</v>
      </c>
      <c r="J512" s="24" t="s">
        <v>26</v>
      </c>
      <c r="K512" s="27"/>
    </row>
    <row r="513" spans="1:11" s="26" customFormat="1" ht="12.75" x14ac:dyDescent="0.2">
      <c r="A513" s="19">
        <v>46077</v>
      </c>
      <c r="B513" s="20" t="s">
        <v>406</v>
      </c>
      <c r="C513" s="21" t="s">
        <v>403</v>
      </c>
      <c r="D513" s="22" t="s">
        <v>404</v>
      </c>
      <c r="E513" s="23">
        <v>2313</v>
      </c>
      <c r="F513" s="24">
        <v>12000</v>
      </c>
      <c r="G513" s="25">
        <v>46077</v>
      </c>
      <c r="H513" s="24">
        <v>0</v>
      </c>
      <c r="I513" s="24">
        <v>12000</v>
      </c>
      <c r="J513" s="24" t="s">
        <v>26</v>
      </c>
      <c r="K513" s="27"/>
    </row>
    <row r="514" spans="1:11" s="26" customFormat="1" ht="12.75" x14ac:dyDescent="0.2">
      <c r="A514" s="19"/>
      <c r="B514" s="20"/>
      <c r="C514" s="21"/>
      <c r="D514" s="22"/>
      <c r="E514" s="23"/>
      <c r="F514" s="24"/>
      <c r="G514" s="25"/>
      <c r="H514" s="24"/>
      <c r="I514" s="24"/>
      <c r="J514" s="24"/>
      <c r="K514" s="27"/>
    </row>
    <row r="515" spans="1:11" s="26" customFormat="1" ht="12.75" x14ac:dyDescent="0.2">
      <c r="A515" s="19">
        <v>45413</v>
      </c>
      <c r="B515" s="20" t="s">
        <v>407</v>
      </c>
      <c r="C515" s="21" t="s">
        <v>408</v>
      </c>
      <c r="D515" s="22" t="s">
        <v>101</v>
      </c>
      <c r="E515" s="23">
        <v>2221</v>
      </c>
      <c r="F515" s="24">
        <v>29500</v>
      </c>
      <c r="G515" s="25">
        <v>45413</v>
      </c>
      <c r="H515" s="24">
        <f>IF(F515&gt;0,0,"")</f>
        <v>0</v>
      </c>
      <c r="I515" s="24">
        <v>29500</v>
      </c>
      <c r="J515" s="24" t="str">
        <f>IF(I515&gt;0,"ATRASADO","")</f>
        <v>ATRASADO</v>
      </c>
      <c r="K515" s="27"/>
    </row>
    <row r="516" spans="1:11" s="26" customFormat="1" ht="12.75" x14ac:dyDescent="0.2">
      <c r="A516" s="19">
        <v>45413</v>
      </c>
      <c r="B516" s="20" t="s">
        <v>397</v>
      </c>
      <c r="C516" s="21" t="s">
        <v>408</v>
      </c>
      <c r="D516" s="22" t="s">
        <v>101</v>
      </c>
      <c r="E516" s="23">
        <v>2221</v>
      </c>
      <c r="F516" s="24">
        <v>29500</v>
      </c>
      <c r="G516" s="25">
        <v>45413</v>
      </c>
      <c r="H516" s="24">
        <f>IF(F516&gt;0,0,"")</f>
        <v>0</v>
      </c>
      <c r="I516" s="24">
        <v>29500</v>
      </c>
      <c r="J516" s="24" t="str">
        <f>IF(I516&gt;0,"ATRASADO","")</f>
        <v>ATRASADO</v>
      </c>
      <c r="K516" s="27"/>
    </row>
    <row r="517" spans="1:11" s="26" customFormat="1" ht="12.75" x14ac:dyDescent="0.2">
      <c r="A517" s="19">
        <v>45413</v>
      </c>
      <c r="B517" s="20" t="s">
        <v>409</v>
      </c>
      <c r="C517" s="21" t="s">
        <v>408</v>
      </c>
      <c r="D517" s="22" t="s">
        <v>101</v>
      </c>
      <c r="E517" s="23">
        <v>2221</v>
      </c>
      <c r="F517" s="24">
        <v>29500</v>
      </c>
      <c r="G517" s="25">
        <v>45413</v>
      </c>
      <c r="H517" s="24">
        <f>IF(F517&gt;0,0,"")</f>
        <v>0</v>
      </c>
      <c r="I517" s="24">
        <v>29500</v>
      </c>
      <c r="J517" s="24" t="str">
        <f>IF(I517&gt;0,"ATRASADO","")</f>
        <v>ATRASADO</v>
      </c>
      <c r="K517" s="27"/>
    </row>
    <row r="518" spans="1:11" s="26" customFormat="1" ht="12.75" x14ac:dyDescent="0.2">
      <c r="A518" s="19"/>
      <c r="B518" s="20"/>
      <c r="C518" s="21"/>
      <c r="D518" s="22"/>
      <c r="E518" s="23"/>
      <c r="F518" s="24"/>
      <c r="G518" s="25"/>
      <c r="H518" s="24"/>
      <c r="I518" s="24"/>
      <c r="J518" s="24"/>
      <c r="K518" s="27"/>
    </row>
    <row r="519" spans="1:11" s="26" customFormat="1" ht="12.75" x14ac:dyDescent="0.2">
      <c r="A519" s="19">
        <v>45717</v>
      </c>
      <c r="B519" s="20" t="s">
        <v>410</v>
      </c>
      <c r="C519" s="21" t="s">
        <v>411</v>
      </c>
      <c r="D519" s="22" t="s">
        <v>412</v>
      </c>
      <c r="E519" s="23">
        <v>2332</v>
      </c>
      <c r="F519" s="24">
        <v>451940</v>
      </c>
      <c r="G519" s="25">
        <v>45717</v>
      </c>
      <c r="H519" s="24">
        <f>IF(F519&gt;0,0,"")</f>
        <v>0</v>
      </c>
      <c r="I519" s="24">
        <v>451940</v>
      </c>
      <c r="J519" s="24" t="str">
        <f>IF(I519&gt;0,"ATRASADO","")</f>
        <v>ATRASADO</v>
      </c>
      <c r="K519" s="27"/>
    </row>
    <row r="520" spans="1:11" s="26" customFormat="1" ht="12.75" x14ac:dyDescent="0.2">
      <c r="A520" s="19"/>
      <c r="B520" s="20"/>
      <c r="C520" s="21"/>
      <c r="D520" s="22"/>
      <c r="E520" s="23"/>
      <c r="F520" s="24"/>
      <c r="G520" s="25"/>
      <c r="H520" s="24"/>
      <c r="I520" s="24"/>
      <c r="J520" s="24"/>
      <c r="K520" s="27"/>
    </row>
    <row r="521" spans="1:11" s="26" customFormat="1" ht="12.75" x14ac:dyDescent="0.2">
      <c r="A521" s="19">
        <v>45474</v>
      </c>
      <c r="B521" s="20" t="s">
        <v>413</v>
      </c>
      <c r="C521" s="21" t="s">
        <v>414</v>
      </c>
      <c r="D521" s="22" t="s">
        <v>101</v>
      </c>
      <c r="E521" s="23">
        <v>2221</v>
      </c>
      <c r="F521" s="24">
        <v>59000</v>
      </c>
      <c r="G521" s="25">
        <v>45474</v>
      </c>
      <c r="H521" s="24">
        <f>IF(F521&gt;0,0,"")</f>
        <v>0</v>
      </c>
      <c r="I521" s="24">
        <v>59000</v>
      </c>
      <c r="J521" s="24" t="str">
        <f>IF(I521&gt;0,"ATRASADO","")</f>
        <v>ATRASADO</v>
      </c>
      <c r="K521" s="27"/>
    </row>
    <row r="522" spans="1:11" s="26" customFormat="1" ht="12.75" x14ac:dyDescent="0.2">
      <c r="A522" s="19">
        <v>45536</v>
      </c>
      <c r="B522" s="20" t="s">
        <v>415</v>
      </c>
      <c r="C522" s="21" t="s">
        <v>414</v>
      </c>
      <c r="D522" s="22" t="s">
        <v>101</v>
      </c>
      <c r="E522" s="23">
        <v>2221</v>
      </c>
      <c r="F522" s="24">
        <v>59000</v>
      </c>
      <c r="G522" s="25">
        <v>45536</v>
      </c>
      <c r="H522" s="24">
        <f>IF(F522&gt;0,0,"")</f>
        <v>0</v>
      </c>
      <c r="I522" s="24">
        <v>59000</v>
      </c>
      <c r="J522" s="24" t="str">
        <f>IF(I522&gt;0,"ATRASADO","")</f>
        <v>ATRASADO</v>
      </c>
      <c r="K522" s="27"/>
    </row>
    <row r="523" spans="1:11" s="26" customFormat="1" ht="12.75" x14ac:dyDescent="0.2">
      <c r="A523" s="19">
        <v>45536</v>
      </c>
      <c r="B523" s="20" t="s">
        <v>416</v>
      </c>
      <c r="C523" s="21" t="s">
        <v>414</v>
      </c>
      <c r="D523" s="22" t="s">
        <v>101</v>
      </c>
      <c r="E523" s="23">
        <v>2221</v>
      </c>
      <c r="F523" s="24">
        <v>59000</v>
      </c>
      <c r="G523" s="25">
        <v>45536</v>
      </c>
      <c r="H523" s="24">
        <f>IF(F523&gt;0,0,"")</f>
        <v>0</v>
      </c>
      <c r="I523" s="24">
        <v>59000</v>
      </c>
      <c r="J523" s="24" t="str">
        <f>IF(I523&gt;0,"ATRASADO","")</f>
        <v>ATRASADO</v>
      </c>
      <c r="K523" s="27"/>
    </row>
    <row r="524" spans="1:11" s="26" customFormat="1" ht="12.75" x14ac:dyDescent="0.2">
      <c r="A524" s="19"/>
      <c r="B524" s="20"/>
      <c r="C524" s="21"/>
      <c r="D524" s="22"/>
      <c r="E524" s="23"/>
      <c r="F524" s="24"/>
      <c r="G524" s="25"/>
      <c r="H524" s="24"/>
      <c r="I524" s="24"/>
      <c r="J524" s="24"/>
      <c r="K524" s="27"/>
    </row>
    <row r="525" spans="1:11" s="26" customFormat="1" ht="12.75" x14ac:dyDescent="0.2">
      <c r="A525" s="19" t="s">
        <v>417</v>
      </c>
      <c r="B525" s="20" t="s">
        <v>418</v>
      </c>
      <c r="C525" s="21" t="s">
        <v>419</v>
      </c>
      <c r="D525" s="22" t="s">
        <v>101</v>
      </c>
      <c r="E525" s="23">
        <v>2221</v>
      </c>
      <c r="F525" s="24">
        <v>23600</v>
      </c>
      <c r="G525" s="25" t="s">
        <v>417</v>
      </c>
      <c r="H525" s="24">
        <f>IF(F525&gt;0,0,"")</f>
        <v>0</v>
      </c>
      <c r="I525" s="24">
        <v>23600</v>
      </c>
      <c r="J525" s="24" t="str">
        <f>IF(I525&gt;0,"ATRASADO","")</f>
        <v>ATRASADO</v>
      </c>
      <c r="K525" s="27"/>
    </row>
    <row r="526" spans="1:11" s="26" customFormat="1" ht="12.75" x14ac:dyDescent="0.2">
      <c r="A526" s="19"/>
      <c r="B526" s="20"/>
      <c r="C526" s="21"/>
      <c r="D526" s="22"/>
      <c r="E526" s="23"/>
      <c r="F526" s="24"/>
      <c r="G526" s="25"/>
      <c r="H526" s="24"/>
      <c r="I526" s="24"/>
      <c r="J526" s="24"/>
      <c r="K526" s="27"/>
    </row>
    <row r="527" spans="1:11" s="26" customFormat="1" ht="12.75" x14ac:dyDescent="0.2">
      <c r="A527" s="19" t="s">
        <v>195</v>
      </c>
      <c r="B527" s="20" t="s">
        <v>420</v>
      </c>
      <c r="C527" s="21" t="s">
        <v>421</v>
      </c>
      <c r="D527" s="22" t="s">
        <v>401</v>
      </c>
      <c r="E527" s="23">
        <v>2371</v>
      </c>
      <c r="F527" s="24">
        <v>443200</v>
      </c>
      <c r="G527" s="25" t="s">
        <v>195</v>
      </c>
      <c r="H527" s="24">
        <v>0</v>
      </c>
      <c r="I527" s="24">
        <v>443200</v>
      </c>
      <c r="J527" s="24" t="str">
        <f>IF(I527&gt;0,"ATRASADO","")</f>
        <v>ATRASADO</v>
      </c>
      <c r="K527" s="27"/>
    </row>
    <row r="528" spans="1:11" s="26" customFormat="1" ht="12.75" x14ac:dyDescent="0.2">
      <c r="A528" s="19"/>
      <c r="B528" s="20"/>
      <c r="C528" s="21"/>
      <c r="D528" s="22"/>
      <c r="E528" s="23"/>
      <c r="F528" s="24"/>
      <c r="G528" s="25"/>
      <c r="H528" s="24"/>
      <c r="I528" s="24"/>
      <c r="J528" s="24"/>
      <c r="K528" s="27"/>
    </row>
    <row r="529" spans="1:11" s="26" customFormat="1" ht="12.75" x14ac:dyDescent="0.2">
      <c r="A529" s="19">
        <v>45327</v>
      </c>
      <c r="B529" s="20" t="s">
        <v>422</v>
      </c>
      <c r="C529" s="21" t="s">
        <v>423</v>
      </c>
      <c r="D529" s="22" t="s">
        <v>22</v>
      </c>
      <c r="E529" s="23">
        <v>2311</v>
      </c>
      <c r="F529" s="24">
        <v>1974900</v>
      </c>
      <c r="G529" s="25">
        <v>44989</v>
      </c>
      <c r="H529" s="24">
        <v>0</v>
      </c>
      <c r="I529" s="24">
        <v>1974900</v>
      </c>
      <c r="J529" s="24" t="str">
        <f>IF(I529&gt;0,"ATRASADO","")</f>
        <v>ATRASADO</v>
      </c>
      <c r="K529" s="27"/>
    </row>
    <row r="530" spans="1:11" s="26" customFormat="1" ht="12.75" x14ac:dyDescent="0.2">
      <c r="A530" s="19" t="s">
        <v>424</v>
      </c>
      <c r="B530" s="20" t="s">
        <v>65</v>
      </c>
      <c r="C530" s="21" t="s">
        <v>423</v>
      </c>
      <c r="D530" s="22" t="s">
        <v>22</v>
      </c>
      <c r="E530" s="23">
        <v>2311</v>
      </c>
      <c r="F530" s="24">
        <v>2369880</v>
      </c>
      <c r="G530" s="25" t="s">
        <v>425</v>
      </c>
      <c r="H530" s="24">
        <v>0</v>
      </c>
      <c r="I530" s="24">
        <v>2369880</v>
      </c>
      <c r="J530" s="24" t="str">
        <f>IF(I530&gt;0,"ATRASADO","")</f>
        <v>ATRASADO</v>
      </c>
      <c r="K530" s="27"/>
    </row>
    <row r="531" spans="1:11" s="26" customFormat="1" ht="12.75" x14ac:dyDescent="0.2">
      <c r="A531" s="19"/>
      <c r="B531" s="20"/>
      <c r="C531" s="21"/>
      <c r="D531" s="22"/>
      <c r="E531" s="23"/>
      <c r="F531" s="24"/>
      <c r="G531" s="25"/>
      <c r="H531" s="24"/>
      <c r="I531" s="24"/>
      <c r="J531" s="24"/>
      <c r="K531" s="27"/>
    </row>
    <row r="532" spans="1:11" s="26" customFormat="1" ht="12.75" x14ac:dyDescent="0.2">
      <c r="A532" s="19">
        <v>41414</v>
      </c>
      <c r="B532" s="20">
        <v>1500000003</v>
      </c>
      <c r="C532" s="21" t="s">
        <v>426</v>
      </c>
      <c r="D532" s="22" t="s">
        <v>427</v>
      </c>
      <c r="E532" s="23">
        <v>2311</v>
      </c>
      <c r="F532" s="24">
        <v>860000</v>
      </c>
      <c r="G532" s="25">
        <v>41414</v>
      </c>
      <c r="H532" s="24">
        <f>IF(F532&gt;0,0,"")</f>
        <v>0</v>
      </c>
      <c r="I532" s="24">
        <v>860000</v>
      </c>
      <c r="J532" s="24" t="str">
        <f>IF(I532&gt;0,"ATRASADO","")</f>
        <v>ATRASADO</v>
      </c>
      <c r="K532" s="27"/>
    </row>
    <row r="533" spans="1:11" s="26" customFormat="1" ht="12.75" x14ac:dyDescent="0.2">
      <c r="A533" s="19"/>
      <c r="B533" s="20"/>
      <c r="C533" s="21"/>
      <c r="D533" s="22"/>
      <c r="E533" s="23"/>
      <c r="F533" s="24"/>
      <c r="G533" s="25"/>
      <c r="H533" s="24"/>
      <c r="I533" s="24"/>
      <c r="J533" s="24"/>
      <c r="K533" s="27"/>
    </row>
    <row r="534" spans="1:11" s="26" customFormat="1" ht="12.75" x14ac:dyDescent="0.2">
      <c r="A534" s="19">
        <v>41289</v>
      </c>
      <c r="B534" s="20" t="s">
        <v>428</v>
      </c>
      <c r="C534" s="21" t="s">
        <v>429</v>
      </c>
      <c r="D534" s="22" t="s">
        <v>59</v>
      </c>
      <c r="E534" s="23">
        <v>2311</v>
      </c>
      <c r="F534" s="24">
        <v>87718</v>
      </c>
      <c r="G534" s="25">
        <v>41289</v>
      </c>
      <c r="H534" s="24">
        <f t="shared" ref="H534:H539" si="33">IF(F534&gt;0,0,"")</f>
        <v>0</v>
      </c>
      <c r="I534" s="24">
        <v>87718</v>
      </c>
      <c r="J534" s="24" t="str">
        <f t="shared" ref="J534:J539" si="34">IF(I534&gt;0,"ATRASADO","")</f>
        <v>ATRASADO</v>
      </c>
      <c r="K534" s="27"/>
    </row>
    <row r="535" spans="1:11" s="26" customFormat="1" ht="12.75" x14ac:dyDescent="0.2">
      <c r="A535" s="19">
        <v>41289</v>
      </c>
      <c r="B535" s="20" t="s">
        <v>430</v>
      </c>
      <c r="C535" s="21" t="s">
        <v>429</v>
      </c>
      <c r="D535" s="22" t="s">
        <v>59</v>
      </c>
      <c r="E535" s="23">
        <v>2311</v>
      </c>
      <c r="F535" s="24">
        <v>6900</v>
      </c>
      <c r="G535" s="25">
        <v>41289</v>
      </c>
      <c r="H535" s="24">
        <f t="shared" si="33"/>
        <v>0</v>
      </c>
      <c r="I535" s="24">
        <v>6900</v>
      </c>
      <c r="J535" s="24" t="str">
        <f t="shared" si="34"/>
        <v>ATRASADO</v>
      </c>
      <c r="K535" s="27"/>
    </row>
    <row r="536" spans="1:11" s="26" customFormat="1" ht="12.75" x14ac:dyDescent="0.2">
      <c r="A536" s="19">
        <v>41455</v>
      </c>
      <c r="B536" s="20" t="s">
        <v>431</v>
      </c>
      <c r="C536" s="21" t="s">
        <v>429</v>
      </c>
      <c r="D536" s="22" t="s">
        <v>59</v>
      </c>
      <c r="E536" s="23">
        <v>2311</v>
      </c>
      <c r="F536" s="24">
        <v>19182</v>
      </c>
      <c r="G536" s="25">
        <v>41455</v>
      </c>
      <c r="H536" s="24">
        <f t="shared" si="33"/>
        <v>0</v>
      </c>
      <c r="I536" s="24">
        <v>19182</v>
      </c>
      <c r="J536" s="24" t="str">
        <f t="shared" si="34"/>
        <v>ATRASADO</v>
      </c>
      <c r="K536" s="27"/>
    </row>
    <row r="537" spans="1:11" s="26" customFormat="1" ht="12.75" x14ac:dyDescent="0.2">
      <c r="A537" s="19">
        <v>41455</v>
      </c>
      <c r="B537" s="20" t="s">
        <v>432</v>
      </c>
      <c r="C537" s="21" t="s">
        <v>429</v>
      </c>
      <c r="D537" s="22" t="s">
        <v>59</v>
      </c>
      <c r="E537" s="23">
        <v>2311</v>
      </c>
      <c r="F537" s="24">
        <v>5415</v>
      </c>
      <c r="G537" s="25">
        <v>41455</v>
      </c>
      <c r="H537" s="24">
        <f t="shared" si="33"/>
        <v>0</v>
      </c>
      <c r="I537" s="24">
        <v>5415</v>
      </c>
      <c r="J537" s="24" t="str">
        <f t="shared" si="34"/>
        <v>ATRASADO</v>
      </c>
      <c r="K537" s="27"/>
    </row>
    <row r="538" spans="1:11" s="26" customFormat="1" ht="12.75" x14ac:dyDescent="0.2">
      <c r="A538" s="19">
        <v>41455</v>
      </c>
      <c r="B538" s="20" t="s">
        <v>433</v>
      </c>
      <c r="C538" s="21" t="s">
        <v>429</v>
      </c>
      <c r="D538" s="22" t="s">
        <v>59</v>
      </c>
      <c r="E538" s="23">
        <v>2311</v>
      </c>
      <c r="F538" s="24">
        <v>5930</v>
      </c>
      <c r="G538" s="25">
        <v>41455</v>
      </c>
      <c r="H538" s="24">
        <f t="shared" si="33"/>
        <v>0</v>
      </c>
      <c r="I538" s="24">
        <v>5930</v>
      </c>
      <c r="J538" s="24" t="str">
        <f t="shared" si="34"/>
        <v>ATRASADO</v>
      </c>
      <c r="K538" s="27"/>
    </row>
    <row r="539" spans="1:11" s="26" customFormat="1" ht="12.75" x14ac:dyDescent="0.2">
      <c r="A539" s="19">
        <v>41455</v>
      </c>
      <c r="B539" s="20" t="s">
        <v>434</v>
      </c>
      <c r="C539" s="21" t="s">
        <v>429</v>
      </c>
      <c r="D539" s="22" t="s">
        <v>59</v>
      </c>
      <c r="E539" s="23">
        <v>2311</v>
      </c>
      <c r="F539" s="24">
        <v>11213.8</v>
      </c>
      <c r="G539" s="25">
        <v>41455</v>
      </c>
      <c r="H539" s="24">
        <f t="shared" si="33"/>
        <v>0</v>
      </c>
      <c r="I539" s="24">
        <v>11213.8</v>
      </c>
      <c r="J539" s="24" t="str">
        <f t="shared" si="34"/>
        <v>ATRASADO</v>
      </c>
      <c r="K539" s="27"/>
    </row>
    <row r="540" spans="1:11" s="26" customFormat="1" ht="12.75" x14ac:dyDescent="0.2">
      <c r="A540" s="19"/>
      <c r="B540" s="20"/>
      <c r="C540" s="21"/>
      <c r="D540" s="22"/>
      <c r="E540" s="23"/>
      <c r="F540" s="24"/>
      <c r="G540" s="25"/>
      <c r="H540" s="24"/>
      <c r="I540" s="24"/>
      <c r="J540" s="24"/>
      <c r="K540" s="27"/>
    </row>
    <row r="541" spans="1:11" s="26" customFormat="1" ht="12.75" x14ac:dyDescent="0.2">
      <c r="A541" s="19">
        <v>41718</v>
      </c>
      <c r="B541" s="20">
        <v>1501939632</v>
      </c>
      <c r="C541" s="21" t="s">
        <v>435</v>
      </c>
      <c r="D541" s="22" t="s">
        <v>436</v>
      </c>
      <c r="E541" s="23">
        <v>2323</v>
      </c>
      <c r="F541" s="24">
        <v>135346</v>
      </c>
      <c r="G541" s="25">
        <v>41718</v>
      </c>
      <c r="H541" s="24">
        <f>IF(F541&gt;0,0,"")</f>
        <v>0</v>
      </c>
      <c r="I541" s="24">
        <v>135346</v>
      </c>
      <c r="J541" s="24" t="str">
        <f>IF(I541&gt;0,"ATRASADO","")</f>
        <v>ATRASADO</v>
      </c>
      <c r="K541" s="27"/>
    </row>
    <row r="542" spans="1:11" s="26" customFormat="1" ht="12.75" x14ac:dyDescent="0.2">
      <c r="A542" s="19"/>
      <c r="B542" s="20"/>
      <c r="C542" s="21"/>
      <c r="D542" s="22"/>
      <c r="E542" s="23"/>
      <c r="F542" s="24"/>
      <c r="G542" s="25"/>
      <c r="H542" s="24"/>
      <c r="I542" s="24"/>
      <c r="J542" s="24"/>
      <c r="K542" s="27"/>
    </row>
    <row r="543" spans="1:11" s="26" customFormat="1" ht="12.75" x14ac:dyDescent="0.2">
      <c r="A543" s="19">
        <v>40796</v>
      </c>
      <c r="B543" s="20" t="s">
        <v>437</v>
      </c>
      <c r="C543" s="21" t="s">
        <v>438</v>
      </c>
      <c r="D543" s="22" t="s">
        <v>86</v>
      </c>
      <c r="E543" s="23">
        <v>2243</v>
      </c>
      <c r="F543" s="24">
        <v>63723.519999999997</v>
      </c>
      <c r="G543" s="25">
        <v>40796</v>
      </c>
      <c r="H543" s="24">
        <f t="shared" ref="H543:H548" si="35">IF(F543&gt;0,0,"")</f>
        <v>0</v>
      </c>
      <c r="I543" s="24">
        <v>63723.519999999997</v>
      </c>
      <c r="J543" s="24" t="str">
        <f t="shared" ref="J543:J548" si="36">IF(I543&gt;0,"ATRASADO","")</f>
        <v>ATRASADO</v>
      </c>
      <c r="K543" s="27"/>
    </row>
    <row r="544" spans="1:11" s="26" customFormat="1" ht="12.75" x14ac:dyDescent="0.2">
      <c r="A544" s="19">
        <v>40826</v>
      </c>
      <c r="B544" s="20" t="s">
        <v>439</v>
      </c>
      <c r="C544" s="21" t="s">
        <v>438</v>
      </c>
      <c r="D544" s="22" t="s">
        <v>86</v>
      </c>
      <c r="E544" s="23">
        <v>2243</v>
      </c>
      <c r="F544" s="24">
        <v>14142.43</v>
      </c>
      <c r="G544" s="25">
        <v>40826</v>
      </c>
      <c r="H544" s="24">
        <f t="shared" si="35"/>
        <v>0</v>
      </c>
      <c r="I544" s="24">
        <v>14142.43</v>
      </c>
      <c r="J544" s="24" t="str">
        <f t="shared" si="36"/>
        <v>ATRASADO</v>
      </c>
      <c r="K544" s="27"/>
    </row>
    <row r="545" spans="1:11" s="26" customFormat="1" ht="12.75" x14ac:dyDescent="0.2">
      <c r="A545" s="19">
        <v>40841</v>
      </c>
      <c r="B545" s="20" t="s">
        <v>440</v>
      </c>
      <c r="C545" s="21" t="s">
        <v>438</v>
      </c>
      <c r="D545" s="22" t="s">
        <v>86</v>
      </c>
      <c r="E545" s="23">
        <v>2243</v>
      </c>
      <c r="F545" s="24">
        <v>63752.53</v>
      </c>
      <c r="G545" s="25">
        <v>40841</v>
      </c>
      <c r="H545" s="24">
        <f t="shared" si="35"/>
        <v>0</v>
      </c>
      <c r="I545" s="24">
        <v>63752.53</v>
      </c>
      <c r="J545" s="24" t="str">
        <f t="shared" si="36"/>
        <v>ATRASADO</v>
      </c>
      <c r="K545" s="27"/>
    </row>
    <row r="546" spans="1:11" s="26" customFormat="1" ht="12.75" x14ac:dyDescent="0.2">
      <c r="A546" s="19">
        <v>40857</v>
      </c>
      <c r="B546" s="20" t="s">
        <v>441</v>
      </c>
      <c r="C546" s="21" t="s">
        <v>438</v>
      </c>
      <c r="D546" s="22" t="s">
        <v>86</v>
      </c>
      <c r="E546" s="23">
        <v>2243</v>
      </c>
      <c r="F546" s="24">
        <v>64947.79</v>
      </c>
      <c r="G546" s="25">
        <v>40857</v>
      </c>
      <c r="H546" s="24">
        <f t="shared" si="35"/>
        <v>0</v>
      </c>
      <c r="I546" s="24">
        <v>64947.79</v>
      </c>
      <c r="J546" s="24" t="str">
        <f t="shared" si="36"/>
        <v>ATRASADO</v>
      </c>
      <c r="K546" s="27"/>
    </row>
    <row r="547" spans="1:11" s="26" customFormat="1" ht="12.75" x14ac:dyDescent="0.2">
      <c r="A547" s="19">
        <v>40872</v>
      </c>
      <c r="B547" s="20" t="s">
        <v>442</v>
      </c>
      <c r="C547" s="21" t="s">
        <v>438</v>
      </c>
      <c r="D547" s="22" t="s">
        <v>86</v>
      </c>
      <c r="E547" s="23">
        <v>2243</v>
      </c>
      <c r="F547" s="24">
        <v>47347.15</v>
      </c>
      <c r="G547" s="25">
        <v>40899</v>
      </c>
      <c r="H547" s="24">
        <f t="shared" si="35"/>
        <v>0</v>
      </c>
      <c r="I547" s="24">
        <v>47347.15</v>
      </c>
      <c r="J547" s="24" t="str">
        <f t="shared" si="36"/>
        <v>ATRASADO</v>
      </c>
      <c r="K547" s="27"/>
    </row>
    <row r="548" spans="1:11" s="26" customFormat="1" ht="12.75" x14ac:dyDescent="0.2">
      <c r="A548" s="19">
        <v>40899</v>
      </c>
      <c r="B548" s="20" t="s">
        <v>443</v>
      </c>
      <c r="C548" s="21" t="s">
        <v>438</v>
      </c>
      <c r="D548" s="22" t="s">
        <v>86</v>
      </c>
      <c r="E548" s="23">
        <v>2243</v>
      </c>
      <c r="F548" s="24">
        <v>97758.55</v>
      </c>
      <c r="G548" s="25">
        <v>40899</v>
      </c>
      <c r="H548" s="24">
        <f t="shared" si="35"/>
        <v>0</v>
      </c>
      <c r="I548" s="24">
        <v>97758.55</v>
      </c>
      <c r="J548" s="24" t="str">
        <f t="shared" si="36"/>
        <v>ATRASADO</v>
      </c>
      <c r="K548" s="27"/>
    </row>
    <row r="549" spans="1:11" s="26" customFormat="1" ht="12.75" x14ac:dyDescent="0.2">
      <c r="A549" s="19"/>
      <c r="B549" s="20"/>
      <c r="C549" s="21"/>
      <c r="D549" s="22"/>
      <c r="E549" s="23"/>
      <c r="F549" s="24"/>
      <c r="G549" s="25"/>
      <c r="H549" s="24"/>
      <c r="I549" s="24"/>
      <c r="J549" s="24"/>
      <c r="K549" s="27"/>
    </row>
    <row r="550" spans="1:11" s="26" customFormat="1" ht="12.75" x14ac:dyDescent="0.2">
      <c r="A550" s="19" t="s">
        <v>444</v>
      </c>
      <c r="B550" s="20" t="s">
        <v>35</v>
      </c>
      <c r="C550" s="21" t="s">
        <v>445</v>
      </c>
      <c r="D550" s="22" t="s">
        <v>37</v>
      </c>
      <c r="E550" s="23">
        <v>2254</v>
      </c>
      <c r="F550" s="24">
        <v>37800</v>
      </c>
      <c r="G550" s="25" t="s">
        <v>444</v>
      </c>
      <c r="H550" s="24">
        <f>IF(F550&gt;0,0,"")</f>
        <v>0</v>
      </c>
      <c r="I550" s="24">
        <v>37800</v>
      </c>
      <c r="J550" s="24" t="str">
        <f>IF(I550&gt;0,"ATRASADO","")</f>
        <v>ATRASADO</v>
      </c>
      <c r="K550" s="27"/>
    </row>
    <row r="551" spans="1:11" s="26" customFormat="1" ht="12.75" x14ac:dyDescent="0.2">
      <c r="A551" s="19">
        <v>40359</v>
      </c>
      <c r="B551" s="20" t="s">
        <v>39</v>
      </c>
      <c r="C551" s="21" t="s">
        <v>445</v>
      </c>
      <c r="D551" s="22" t="s">
        <v>37</v>
      </c>
      <c r="E551" s="23">
        <v>2254</v>
      </c>
      <c r="F551" s="24">
        <v>39600</v>
      </c>
      <c r="G551" s="25">
        <v>40359</v>
      </c>
      <c r="H551" s="24">
        <f>IF(F551&gt;0,0,"")</f>
        <v>0</v>
      </c>
      <c r="I551" s="24">
        <v>39600</v>
      </c>
      <c r="J551" s="24" t="str">
        <f>IF(I551&gt;0,"ATRASADO","")</f>
        <v>ATRASADO</v>
      </c>
      <c r="K551" s="27"/>
    </row>
    <row r="552" spans="1:11" s="26" customFormat="1" ht="12.75" x14ac:dyDescent="0.2">
      <c r="A552" s="19">
        <v>40390</v>
      </c>
      <c r="B552" s="20" t="s">
        <v>40</v>
      </c>
      <c r="C552" s="21" t="s">
        <v>445</v>
      </c>
      <c r="D552" s="22" t="s">
        <v>37</v>
      </c>
      <c r="E552" s="23">
        <v>2254</v>
      </c>
      <c r="F552" s="24">
        <v>14400</v>
      </c>
      <c r="G552" s="25">
        <v>40390</v>
      </c>
      <c r="H552" s="24">
        <f>IF(F552&gt;0,0,"")</f>
        <v>0</v>
      </c>
      <c r="I552" s="24">
        <v>14400</v>
      </c>
      <c r="J552" s="24" t="str">
        <f>IF(I552&gt;0,"ATRASADO","")</f>
        <v>ATRASADO</v>
      </c>
      <c r="K552" s="27"/>
    </row>
    <row r="553" spans="1:11" s="26" customFormat="1" ht="12.75" x14ac:dyDescent="0.2">
      <c r="A553" s="19"/>
      <c r="B553" s="20"/>
      <c r="C553" s="21"/>
      <c r="D553" s="22"/>
      <c r="E553" s="23"/>
      <c r="F553" s="24"/>
      <c r="G553" s="25"/>
      <c r="H553" s="24"/>
      <c r="I553" s="24"/>
      <c r="J553" s="24"/>
      <c r="K553" s="27"/>
    </row>
    <row r="554" spans="1:11" s="26" customFormat="1" ht="12.75" x14ac:dyDescent="0.2">
      <c r="A554" s="19">
        <v>45897</v>
      </c>
      <c r="B554" s="20" t="s">
        <v>448</v>
      </c>
      <c r="C554" s="21" t="s">
        <v>446</v>
      </c>
      <c r="D554" s="22" t="s">
        <v>447</v>
      </c>
      <c r="E554" s="23">
        <v>2216</v>
      </c>
      <c r="F554" s="24">
        <v>54073.34</v>
      </c>
      <c r="G554" s="25">
        <v>45897</v>
      </c>
      <c r="H554" s="24">
        <v>0</v>
      </c>
      <c r="I554" s="24">
        <v>54073.34</v>
      </c>
      <c r="J554" s="24" t="s">
        <v>26</v>
      </c>
      <c r="K554" s="27"/>
    </row>
    <row r="555" spans="1:11" s="26" customFormat="1" ht="12.75" x14ac:dyDescent="0.2">
      <c r="A555" s="19">
        <v>46081</v>
      </c>
      <c r="B555" s="20" t="s">
        <v>449</v>
      </c>
      <c r="C555" s="21" t="s">
        <v>446</v>
      </c>
      <c r="D555" s="22" t="s">
        <v>447</v>
      </c>
      <c r="E555" s="23">
        <v>2216</v>
      </c>
      <c r="F555" s="24">
        <v>303153.98</v>
      </c>
      <c r="G555" s="25">
        <v>46081</v>
      </c>
      <c r="H555" s="24">
        <v>0</v>
      </c>
      <c r="I555" s="24">
        <v>303153.98</v>
      </c>
      <c r="J555" s="24" t="s">
        <v>26</v>
      </c>
      <c r="K555" s="27"/>
    </row>
    <row r="556" spans="1:11" s="26" customFormat="1" ht="12.75" x14ac:dyDescent="0.2">
      <c r="A556" s="19">
        <v>46081</v>
      </c>
      <c r="B556" s="20" t="s">
        <v>450</v>
      </c>
      <c r="C556" s="21" t="s">
        <v>446</v>
      </c>
      <c r="D556" s="22" t="s">
        <v>447</v>
      </c>
      <c r="E556" s="23">
        <v>2216</v>
      </c>
      <c r="F556" s="24">
        <v>54058.239999999998</v>
      </c>
      <c r="G556" s="25">
        <v>46081</v>
      </c>
      <c r="H556" s="24">
        <v>0</v>
      </c>
      <c r="I556" s="24">
        <v>54058.239999999998</v>
      </c>
      <c r="J556" s="24" t="s">
        <v>26</v>
      </c>
      <c r="K556" s="27"/>
    </row>
    <row r="557" spans="1:11" s="26" customFormat="1" ht="12.75" x14ac:dyDescent="0.2">
      <c r="A557" s="19">
        <v>46081</v>
      </c>
      <c r="B557" s="20" t="s">
        <v>451</v>
      </c>
      <c r="C557" s="21" t="s">
        <v>446</v>
      </c>
      <c r="D557" s="22" t="s">
        <v>447</v>
      </c>
      <c r="E557" s="23">
        <v>2216</v>
      </c>
      <c r="F557" s="24">
        <v>46084.11</v>
      </c>
      <c r="G557" s="25">
        <v>46081</v>
      </c>
      <c r="H557" s="24">
        <v>0</v>
      </c>
      <c r="I557" s="24">
        <v>46084.11</v>
      </c>
      <c r="J557" s="24" t="s">
        <v>26</v>
      </c>
      <c r="K557" s="27"/>
    </row>
    <row r="558" spans="1:11" s="26" customFormat="1" ht="12.75" x14ac:dyDescent="0.2">
      <c r="A558" s="19">
        <v>46081</v>
      </c>
      <c r="B558" s="20" t="s">
        <v>452</v>
      </c>
      <c r="C558" s="21" t="s">
        <v>446</v>
      </c>
      <c r="D558" s="22" t="s">
        <v>447</v>
      </c>
      <c r="E558" s="23">
        <v>2216</v>
      </c>
      <c r="F558" s="24">
        <v>2410.39</v>
      </c>
      <c r="G558" s="25">
        <v>46081</v>
      </c>
      <c r="H558" s="24">
        <v>0</v>
      </c>
      <c r="I558" s="24">
        <v>2410.39</v>
      </c>
      <c r="J558" s="24" t="s">
        <v>26</v>
      </c>
      <c r="K558" s="27"/>
    </row>
    <row r="559" spans="1:11" s="26" customFormat="1" ht="12.75" x14ac:dyDescent="0.2">
      <c r="A559" s="19">
        <v>46081</v>
      </c>
      <c r="B559" s="20" t="s">
        <v>453</v>
      </c>
      <c r="C559" s="21" t="s">
        <v>446</v>
      </c>
      <c r="D559" s="22" t="s">
        <v>447</v>
      </c>
      <c r="E559" s="23">
        <v>2216</v>
      </c>
      <c r="F559" s="24">
        <v>10579.63</v>
      </c>
      <c r="G559" s="25">
        <v>46081</v>
      </c>
      <c r="H559" s="24">
        <v>0</v>
      </c>
      <c r="I559" s="24">
        <v>10579.63</v>
      </c>
      <c r="J559" s="24" t="s">
        <v>26</v>
      </c>
      <c r="K559" s="27"/>
    </row>
    <row r="560" spans="1:11" s="26" customFormat="1" ht="12.75" x14ac:dyDescent="0.2">
      <c r="A560" s="19">
        <v>46081</v>
      </c>
      <c r="B560" s="20" t="s">
        <v>454</v>
      </c>
      <c r="C560" s="21" t="s">
        <v>446</v>
      </c>
      <c r="D560" s="22" t="s">
        <v>447</v>
      </c>
      <c r="E560" s="23">
        <v>2216</v>
      </c>
      <c r="F560" s="24">
        <v>15372.01</v>
      </c>
      <c r="G560" s="25">
        <v>46081</v>
      </c>
      <c r="H560" s="24">
        <v>0</v>
      </c>
      <c r="I560" s="24">
        <v>15372.01</v>
      </c>
      <c r="J560" s="24" t="s">
        <v>26</v>
      </c>
      <c r="K560" s="27"/>
    </row>
    <row r="561" spans="1:11" s="26" customFormat="1" ht="12.75" x14ac:dyDescent="0.2">
      <c r="A561" s="19"/>
      <c r="B561" s="20"/>
      <c r="C561" s="21"/>
      <c r="D561" s="22"/>
      <c r="E561" s="23"/>
      <c r="F561" s="24"/>
      <c r="G561" s="25"/>
      <c r="H561" s="24"/>
      <c r="I561" s="24"/>
      <c r="J561" s="24"/>
      <c r="K561" s="27"/>
    </row>
    <row r="562" spans="1:11" s="26" customFormat="1" ht="12.75" x14ac:dyDescent="0.2">
      <c r="A562" s="19">
        <v>46076</v>
      </c>
      <c r="B562" s="20" t="s">
        <v>456</v>
      </c>
      <c r="C562" s="21" t="s">
        <v>455</v>
      </c>
      <c r="D562" s="22" t="s">
        <v>447</v>
      </c>
      <c r="E562" s="23">
        <v>2216</v>
      </c>
      <c r="F562" s="24">
        <v>3399.1</v>
      </c>
      <c r="G562" s="25">
        <v>46076</v>
      </c>
      <c r="H562" s="24">
        <v>0</v>
      </c>
      <c r="I562" s="24">
        <v>3399.1</v>
      </c>
      <c r="J562" s="24" t="s">
        <v>26</v>
      </c>
      <c r="K562" s="27"/>
    </row>
    <row r="563" spans="1:11" s="26" customFormat="1" ht="12.75" x14ac:dyDescent="0.2">
      <c r="A563" s="19">
        <v>46069</v>
      </c>
      <c r="B563" s="20" t="s">
        <v>457</v>
      </c>
      <c r="C563" s="21" t="s">
        <v>455</v>
      </c>
      <c r="D563" s="22" t="s">
        <v>447</v>
      </c>
      <c r="E563" s="23">
        <v>2216</v>
      </c>
      <c r="F563" s="24">
        <v>12372.79</v>
      </c>
      <c r="G563" s="25">
        <v>46069</v>
      </c>
      <c r="H563" s="24">
        <v>0</v>
      </c>
      <c r="I563" s="24">
        <v>12372.79</v>
      </c>
      <c r="J563" s="24" t="s">
        <v>26</v>
      </c>
      <c r="K563" s="27"/>
    </row>
    <row r="564" spans="1:11" s="26" customFormat="1" ht="12.75" x14ac:dyDescent="0.2">
      <c r="A564" s="19">
        <v>46070</v>
      </c>
      <c r="B564" s="20" t="s">
        <v>458</v>
      </c>
      <c r="C564" s="21" t="s">
        <v>455</v>
      </c>
      <c r="D564" s="22" t="s">
        <v>447</v>
      </c>
      <c r="E564" s="23">
        <v>2216</v>
      </c>
      <c r="F564" s="24">
        <v>17197.73</v>
      </c>
      <c r="G564" s="25">
        <v>46070</v>
      </c>
      <c r="H564" s="24">
        <v>0</v>
      </c>
      <c r="I564" s="24">
        <v>17197.73</v>
      </c>
      <c r="J564" s="24" t="s">
        <v>26</v>
      </c>
      <c r="K564" s="27"/>
    </row>
    <row r="565" spans="1:11" s="26" customFormat="1" ht="12.75" x14ac:dyDescent="0.2">
      <c r="A565" s="19">
        <v>46069</v>
      </c>
      <c r="B565" s="20" t="s">
        <v>459</v>
      </c>
      <c r="C565" s="21" t="s">
        <v>455</v>
      </c>
      <c r="D565" s="22" t="s">
        <v>447</v>
      </c>
      <c r="E565" s="23">
        <v>2216</v>
      </c>
      <c r="F565" s="24">
        <v>3882.58</v>
      </c>
      <c r="G565" s="25">
        <v>46069</v>
      </c>
      <c r="H565" s="24">
        <v>0</v>
      </c>
      <c r="I565" s="24">
        <v>3882.58</v>
      </c>
      <c r="J565" s="24" t="s">
        <v>26</v>
      </c>
      <c r="K565" s="27"/>
    </row>
    <row r="566" spans="1:11" s="26" customFormat="1" ht="12.75" x14ac:dyDescent="0.2">
      <c r="A566" s="19">
        <v>46069</v>
      </c>
      <c r="B566" s="20" t="s">
        <v>460</v>
      </c>
      <c r="C566" s="21" t="s">
        <v>455</v>
      </c>
      <c r="D566" s="22" t="s">
        <v>447</v>
      </c>
      <c r="E566" s="23">
        <v>2216</v>
      </c>
      <c r="F566" s="24">
        <v>1534.6</v>
      </c>
      <c r="G566" s="25">
        <v>46069</v>
      </c>
      <c r="H566" s="24">
        <v>0</v>
      </c>
      <c r="I566" s="24">
        <v>1534.6</v>
      </c>
      <c r="J566" s="24" t="s">
        <v>26</v>
      </c>
      <c r="K566" s="27"/>
    </row>
    <row r="567" spans="1:11" s="26" customFormat="1" ht="12.75" x14ac:dyDescent="0.2">
      <c r="A567" s="19">
        <v>46069</v>
      </c>
      <c r="B567" s="20" t="s">
        <v>461</v>
      </c>
      <c r="C567" s="21" t="s">
        <v>455</v>
      </c>
      <c r="D567" s="22" t="s">
        <v>447</v>
      </c>
      <c r="E567" s="23">
        <v>2216</v>
      </c>
      <c r="F567" s="24">
        <v>7978.73</v>
      </c>
      <c r="G567" s="25">
        <v>46069</v>
      </c>
      <c r="H567" s="24">
        <v>0</v>
      </c>
      <c r="I567" s="24">
        <v>7978.73</v>
      </c>
      <c r="J567" s="24" t="s">
        <v>26</v>
      </c>
      <c r="K567" s="27"/>
    </row>
    <row r="568" spans="1:11" s="26" customFormat="1" ht="12.75" x14ac:dyDescent="0.2">
      <c r="A568" s="19"/>
      <c r="B568" s="20"/>
      <c r="C568" s="21"/>
      <c r="D568" s="22"/>
      <c r="E568" s="23"/>
      <c r="F568" s="24"/>
      <c r="G568" s="25"/>
      <c r="H568" s="24"/>
      <c r="I568" s="24"/>
      <c r="J568" s="24"/>
      <c r="K568" s="27"/>
    </row>
    <row r="569" spans="1:11" s="26" customFormat="1" ht="12.75" x14ac:dyDescent="0.2">
      <c r="A569" s="19">
        <v>40847</v>
      </c>
      <c r="B569" s="20" t="s">
        <v>462</v>
      </c>
      <c r="C569" s="21" t="s">
        <v>463</v>
      </c>
      <c r="D569" s="22" t="s">
        <v>464</v>
      </c>
      <c r="E569" s="23">
        <v>2332</v>
      </c>
      <c r="F569" s="24">
        <v>38104.33</v>
      </c>
      <c r="G569" s="25">
        <v>40847</v>
      </c>
      <c r="H569" s="24">
        <f>IF(F569&gt;0,0,"")</f>
        <v>0</v>
      </c>
      <c r="I569" s="24">
        <v>38104.33</v>
      </c>
      <c r="J569" s="24" t="str">
        <f>IF(I569&gt;0,"ATRASADO","")</f>
        <v>ATRASADO</v>
      </c>
      <c r="K569" s="27"/>
    </row>
    <row r="570" spans="1:11" s="26" customFormat="1" ht="12.75" x14ac:dyDescent="0.2">
      <c r="A570" s="19"/>
      <c r="B570" s="20"/>
      <c r="C570" s="21"/>
      <c r="D570" s="22"/>
      <c r="E570" s="23"/>
      <c r="F570" s="24"/>
      <c r="G570" s="25"/>
      <c r="H570" s="24"/>
      <c r="I570" s="24"/>
      <c r="J570" s="24"/>
      <c r="K570" s="27"/>
    </row>
    <row r="571" spans="1:11" s="26" customFormat="1" ht="12.75" x14ac:dyDescent="0.2">
      <c r="A571" s="19">
        <v>43489</v>
      </c>
      <c r="B571" s="20" t="s">
        <v>465</v>
      </c>
      <c r="C571" s="21" t="s">
        <v>466</v>
      </c>
      <c r="D571" s="22" t="s">
        <v>401</v>
      </c>
      <c r="E571" s="23">
        <v>2371</v>
      </c>
      <c r="F571" s="24">
        <v>300000</v>
      </c>
      <c r="G571" s="25">
        <v>43489</v>
      </c>
      <c r="H571" s="24">
        <f>IF(F571&gt;0,0,"")</f>
        <v>0</v>
      </c>
      <c r="I571" s="24">
        <v>300000</v>
      </c>
      <c r="J571" s="24" t="str">
        <f>IF(I571&gt;0,"ATRASADO","")</f>
        <v>ATRASADO</v>
      </c>
      <c r="K571" s="27"/>
    </row>
    <row r="572" spans="1:11" s="26" customFormat="1" ht="12.75" x14ac:dyDescent="0.2">
      <c r="A572" s="19">
        <v>43489</v>
      </c>
      <c r="B572" s="20" t="s">
        <v>467</v>
      </c>
      <c r="C572" s="21" t="s">
        <v>466</v>
      </c>
      <c r="D572" s="22" t="s">
        <v>401</v>
      </c>
      <c r="E572" s="23">
        <v>2371</v>
      </c>
      <c r="F572" s="24">
        <v>103440</v>
      </c>
      <c r="G572" s="25">
        <v>43489</v>
      </c>
      <c r="H572" s="24">
        <f>IF(F572&gt;0,0,"")</f>
        <v>0</v>
      </c>
      <c r="I572" s="24">
        <v>103440</v>
      </c>
      <c r="J572" s="24" t="str">
        <f>IF(I572&gt;0,"ATRASADO","")</f>
        <v>ATRASADO</v>
      </c>
      <c r="K572" s="27"/>
    </row>
    <row r="573" spans="1:11" s="26" customFormat="1" ht="12.75" x14ac:dyDescent="0.2">
      <c r="A573" s="19"/>
      <c r="B573" s="20"/>
      <c r="C573" s="21"/>
      <c r="D573" s="22"/>
      <c r="E573" s="23"/>
      <c r="F573" s="24"/>
      <c r="G573" s="25"/>
      <c r="H573" s="24"/>
      <c r="I573" s="24"/>
      <c r="J573" s="24"/>
      <c r="K573" s="27"/>
    </row>
    <row r="574" spans="1:11" s="26" customFormat="1" ht="12.75" x14ac:dyDescent="0.2">
      <c r="A574" s="19">
        <v>41973</v>
      </c>
      <c r="B574" s="20" t="s">
        <v>468</v>
      </c>
      <c r="C574" s="21" t="s">
        <v>469</v>
      </c>
      <c r="D574" s="22" t="s">
        <v>59</v>
      </c>
      <c r="E574" s="23">
        <v>2311</v>
      </c>
      <c r="F574" s="24">
        <v>102424</v>
      </c>
      <c r="G574" s="25">
        <v>41973</v>
      </c>
      <c r="H574" s="24">
        <f>IF(F574&gt;0,0,"")</f>
        <v>0</v>
      </c>
      <c r="I574" s="24">
        <v>102424</v>
      </c>
      <c r="J574" s="24" t="str">
        <f>IF(I574&gt;0,"ATRASADO","")</f>
        <v>ATRASADO</v>
      </c>
      <c r="K574" s="27"/>
    </row>
    <row r="575" spans="1:11" s="26" customFormat="1" ht="12.75" x14ac:dyDescent="0.2">
      <c r="A575" s="19"/>
      <c r="B575" s="20"/>
      <c r="C575" s="21"/>
      <c r="D575" s="22"/>
      <c r="E575" s="23"/>
      <c r="F575" s="24"/>
      <c r="G575" s="25"/>
      <c r="H575" s="24"/>
      <c r="I575" s="24"/>
      <c r="J575" s="24"/>
      <c r="K575" s="27"/>
    </row>
    <row r="576" spans="1:11" s="26" customFormat="1" ht="12.75" x14ac:dyDescent="0.2">
      <c r="A576" s="19">
        <v>40815</v>
      </c>
      <c r="B576" s="20" t="s">
        <v>470</v>
      </c>
      <c r="C576" s="21" t="s">
        <v>471</v>
      </c>
      <c r="D576" s="22" t="s">
        <v>180</v>
      </c>
      <c r="E576" s="23">
        <v>2251</v>
      </c>
      <c r="F576" s="24">
        <v>103111.03999999999</v>
      </c>
      <c r="G576" s="25">
        <v>40815</v>
      </c>
      <c r="H576" s="24">
        <f t="shared" ref="H576:H589" si="37">IF(F576&gt;0,0,"")</f>
        <v>0</v>
      </c>
      <c r="I576" s="24">
        <v>103111.03999999999</v>
      </c>
      <c r="J576" s="24" t="str">
        <f t="shared" ref="J576:J589" si="38">IF(I576&gt;0,"ATRASADO","")</f>
        <v>ATRASADO</v>
      </c>
      <c r="K576" s="27"/>
    </row>
    <row r="577" spans="1:11" s="26" customFormat="1" ht="12.75" x14ac:dyDescent="0.2">
      <c r="A577" s="19">
        <v>41212</v>
      </c>
      <c r="B577" s="20" t="s">
        <v>472</v>
      </c>
      <c r="C577" s="21" t="s">
        <v>471</v>
      </c>
      <c r="D577" s="22" t="s">
        <v>180</v>
      </c>
      <c r="E577" s="23">
        <v>2251</v>
      </c>
      <c r="F577" s="24">
        <v>12888.88</v>
      </c>
      <c r="G577" s="25">
        <v>41212</v>
      </c>
      <c r="H577" s="24">
        <f t="shared" si="37"/>
        <v>0</v>
      </c>
      <c r="I577" s="24">
        <v>12888.88</v>
      </c>
      <c r="J577" s="24" t="str">
        <f t="shared" si="38"/>
        <v>ATRASADO</v>
      </c>
      <c r="K577" s="27"/>
    </row>
    <row r="578" spans="1:11" s="26" customFormat="1" ht="12.75" x14ac:dyDescent="0.2">
      <c r="A578" s="19">
        <v>41242</v>
      </c>
      <c r="B578" s="20" t="s">
        <v>473</v>
      </c>
      <c r="C578" s="21" t="s">
        <v>471</v>
      </c>
      <c r="D578" s="22" t="s">
        <v>180</v>
      </c>
      <c r="E578" s="23">
        <v>2251</v>
      </c>
      <c r="F578" s="24">
        <v>12888.88</v>
      </c>
      <c r="G578" s="25">
        <v>41242</v>
      </c>
      <c r="H578" s="24">
        <f t="shared" si="37"/>
        <v>0</v>
      </c>
      <c r="I578" s="24">
        <v>12888.88</v>
      </c>
      <c r="J578" s="24" t="str">
        <f t="shared" si="38"/>
        <v>ATRASADO</v>
      </c>
      <c r="K578" s="27"/>
    </row>
    <row r="579" spans="1:11" s="26" customFormat="1" ht="12.75" x14ac:dyDescent="0.2">
      <c r="A579" s="19">
        <v>41272</v>
      </c>
      <c r="B579" s="20" t="s">
        <v>474</v>
      </c>
      <c r="C579" s="21" t="s">
        <v>471</v>
      </c>
      <c r="D579" s="22" t="s">
        <v>180</v>
      </c>
      <c r="E579" s="23">
        <v>2251</v>
      </c>
      <c r="F579" s="24">
        <v>12888.88</v>
      </c>
      <c r="G579" s="25">
        <v>41272</v>
      </c>
      <c r="H579" s="24">
        <f t="shared" si="37"/>
        <v>0</v>
      </c>
      <c r="I579" s="24">
        <v>12888.88</v>
      </c>
      <c r="J579" s="24" t="str">
        <f t="shared" si="38"/>
        <v>ATRASADO</v>
      </c>
      <c r="K579" s="27"/>
    </row>
    <row r="580" spans="1:11" s="26" customFormat="1" ht="12.75" x14ac:dyDescent="0.2">
      <c r="A580" s="19">
        <v>41305</v>
      </c>
      <c r="B580" s="20" t="s">
        <v>475</v>
      </c>
      <c r="C580" s="21" t="s">
        <v>471</v>
      </c>
      <c r="D580" s="22" t="s">
        <v>180</v>
      </c>
      <c r="E580" s="23">
        <v>2251</v>
      </c>
      <c r="F580" s="24">
        <v>12888.88</v>
      </c>
      <c r="G580" s="25">
        <v>41305</v>
      </c>
      <c r="H580" s="24">
        <f t="shared" si="37"/>
        <v>0</v>
      </c>
      <c r="I580" s="24">
        <v>12888.88</v>
      </c>
      <c r="J580" s="24" t="str">
        <f t="shared" si="38"/>
        <v>ATRASADO</v>
      </c>
      <c r="K580" s="27"/>
    </row>
    <row r="581" spans="1:11" s="26" customFormat="1" ht="12.75" x14ac:dyDescent="0.2">
      <c r="A581" s="19">
        <v>41333</v>
      </c>
      <c r="B581" s="20" t="s">
        <v>476</v>
      </c>
      <c r="C581" s="21" t="s">
        <v>471</v>
      </c>
      <c r="D581" s="22" t="s">
        <v>180</v>
      </c>
      <c r="E581" s="23">
        <v>2251</v>
      </c>
      <c r="F581" s="24">
        <v>12888.88</v>
      </c>
      <c r="G581" s="25">
        <v>41333</v>
      </c>
      <c r="H581" s="24">
        <f t="shared" si="37"/>
        <v>0</v>
      </c>
      <c r="I581" s="24">
        <v>12888.88</v>
      </c>
      <c r="J581" s="24" t="str">
        <f t="shared" si="38"/>
        <v>ATRASADO</v>
      </c>
      <c r="K581" s="27"/>
    </row>
    <row r="582" spans="1:11" s="26" customFormat="1" ht="12.75" x14ac:dyDescent="0.2">
      <c r="A582" s="19">
        <v>41364</v>
      </c>
      <c r="B582" s="20" t="s">
        <v>477</v>
      </c>
      <c r="C582" s="21" t="s">
        <v>471</v>
      </c>
      <c r="D582" s="22" t="s">
        <v>180</v>
      </c>
      <c r="E582" s="23">
        <v>2251</v>
      </c>
      <c r="F582" s="24">
        <v>12888.88</v>
      </c>
      <c r="G582" s="25">
        <v>41364</v>
      </c>
      <c r="H582" s="24">
        <f t="shared" si="37"/>
        <v>0</v>
      </c>
      <c r="I582" s="24">
        <v>12888.88</v>
      </c>
      <c r="J582" s="24" t="str">
        <f t="shared" si="38"/>
        <v>ATRASADO</v>
      </c>
      <c r="K582" s="27"/>
    </row>
    <row r="583" spans="1:11" s="26" customFormat="1" ht="12.75" x14ac:dyDescent="0.2">
      <c r="A583" s="19">
        <v>41394</v>
      </c>
      <c r="B583" s="20" t="s">
        <v>478</v>
      </c>
      <c r="C583" s="21" t="s">
        <v>471</v>
      </c>
      <c r="D583" s="22" t="s">
        <v>180</v>
      </c>
      <c r="E583" s="23">
        <v>2251</v>
      </c>
      <c r="F583" s="24">
        <v>12888.88</v>
      </c>
      <c r="G583" s="25">
        <v>41394</v>
      </c>
      <c r="H583" s="24">
        <f t="shared" si="37"/>
        <v>0</v>
      </c>
      <c r="I583" s="24">
        <v>12888.88</v>
      </c>
      <c r="J583" s="24" t="str">
        <f t="shared" si="38"/>
        <v>ATRASADO</v>
      </c>
      <c r="K583" s="27"/>
    </row>
    <row r="584" spans="1:11" s="26" customFormat="1" ht="12.75" x14ac:dyDescent="0.2">
      <c r="A584" s="19">
        <v>41423</v>
      </c>
      <c r="B584" s="20" t="s">
        <v>479</v>
      </c>
      <c r="C584" s="21" t="s">
        <v>471</v>
      </c>
      <c r="D584" s="22" t="s">
        <v>180</v>
      </c>
      <c r="E584" s="23">
        <v>2251</v>
      </c>
      <c r="F584" s="24">
        <v>12888.88</v>
      </c>
      <c r="G584" s="25">
        <v>41423</v>
      </c>
      <c r="H584" s="24">
        <f t="shared" si="37"/>
        <v>0</v>
      </c>
      <c r="I584" s="24">
        <v>12888.88</v>
      </c>
      <c r="J584" s="24" t="str">
        <f t="shared" si="38"/>
        <v>ATRASADO</v>
      </c>
      <c r="K584" s="27"/>
    </row>
    <row r="585" spans="1:11" s="26" customFormat="1" ht="12.75" x14ac:dyDescent="0.2">
      <c r="A585" s="19">
        <v>41454</v>
      </c>
      <c r="B585" s="20" t="s">
        <v>480</v>
      </c>
      <c r="C585" s="21" t="s">
        <v>471</v>
      </c>
      <c r="D585" s="22" t="s">
        <v>180</v>
      </c>
      <c r="E585" s="23">
        <v>2251</v>
      </c>
      <c r="F585" s="24">
        <v>12888.88</v>
      </c>
      <c r="G585" s="25">
        <v>41454</v>
      </c>
      <c r="H585" s="24">
        <f t="shared" si="37"/>
        <v>0</v>
      </c>
      <c r="I585" s="24">
        <v>12888.88</v>
      </c>
      <c r="J585" s="24" t="str">
        <f t="shared" si="38"/>
        <v>ATRASADO</v>
      </c>
      <c r="K585" s="27"/>
    </row>
    <row r="586" spans="1:11" s="26" customFormat="1" ht="12.75" x14ac:dyDescent="0.2">
      <c r="A586" s="19">
        <v>41484</v>
      </c>
      <c r="B586" s="20" t="s">
        <v>481</v>
      </c>
      <c r="C586" s="21" t="s">
        <v>471</v>
      </c>
      <c r="D586" s="22" t="s">
        <v>180</v>
      </c>
      <c r="E586" s="23">
        <v>2251</v>
      </c>
      <c r="F586" s="24">
        <v>12888.88</v>
      </c>
      <c r="G586" s="25">
        <v>41484</v>
      </c>
      <c r="H586" s="24">
        <f t="shared" si="37"/>
        <v>0</v>
      </c>
      <c r="I586" s="24">
        <v>12888.88</v>
      </c>
      <c r="J586" s="24" t="str">
        <f t="shared" si="38"/>
        <v>ATRASADO</v>
      </c>
      <c r="K586" s="27"/>
    </row>
    <row r="587" spans="1:11" s="26" customFormat="1" ht="12.75" x14ac:dyDescent="0.2">
      <c r="A587" s="19">
        <v>41501</v>
      </c>
      <c r="B587" s="20" t="s">
        <v>482</v>
      </c>
      <c r="C587" s="21" t="s">
        <v>471</v>
      </c>
      <c r="D587" s="22" t="s">
        <v>180</v>
      </c>
      <c r="E587" s="23">
        <v>2251</v>
      </c>
      <c r="F587" s="24">
        <v>12888.88</v>
      </c>
      <c r="G587" s="25">
        <v>41501</v>
      </c>
      <c r="H587" s="24">
        <f t="shared" si="37"/>
        <v>0</v>
      </c>
      <c r="I587" s="24">
        <v>12888.88</v>
      </c>
      <c r="J587" s="24" t="str">
        <f t="shared" si="38"/>
        <v>ATRASADO</v>
      </c>
      <c r="K587" s="27"/>
    </row>
    <row r="588" spans="1:11" s="26" customFormat="1" ht="12.75" x14ac:dyDescent="0.2">
      <c r="A588" s="19">
        <v>41547</v>
      </c>
      <c r="B588" s="20" t="s">
        <v>483</v>
      </c>
      <c r="C588" s="21" t="s">
        <v>471</v>
      </c>
      <c r="D588" s="22" t="s">
        <v>180</v>
      </c>
      <c r="E588" s="23">
        <v>2251</v>
      </c>
      <c r="F588" s="24">
        <v>12888.88</v>
      </c>
      <c r="G588" s="25">
        <v>41547</v>
      </c>
      <c r="H588" s="24">
        <f t="shared" si="37"/>
        <v>0</v>
      </c>
      <c r="I588" s="24">
        <v>12888.88</v>
      </c>
      <c r="J588" s="24" t="str">
        <f t="shared" si="38"/>
        <v>ATRASADO</v>
      </c>
      <c r="K588" s="27"/>
    </row>
    <row r="589" spans="1:11" s="26" customFormat="1" ht="12.75" x14ac:dyDescent="0.2">
      <c r="A589" s="19">
        <v>41577</v>
      </c>
      <c r="B589" s="20" t="s">
        <v>484</v>
      </c>
      <c r="C589" s="21" t="s">
        <v>471</v>
      </c>
      <c r="D589" s="22" t="s">
        <v>180</v>
      </c>
      <c r="E589" s="23">
        <v>2251</v>
      </c>
      <c r="F589" s="24">
        <v>12888.88</v>
      </c>
      <c r="G589" s="25">
        <v>41577</v>
      </c>
      <c r="H589" s="24">
        <f t="shared" si="37"/>
        <v>0</v>
      </c>
      <c r="I589" s="24">
        <v>12888.88</v>
      </c>
      <c r="J589" s="24" t="str">
        <f t="shared" si="38"/>
        <v>ATRASADO</v>
      </c>
      <c r="K589" s="27"/>
    </row>
    <row r="590" spans="1:11" s="26" customFormat="1" ht="12.75" x14ac:dyDescent="0.2">
      <c r="A590" s="19"/>
      <c r="B590" s="20"/>
      <c r="C590" s="21"/>
      <c r="D590" s="22"/>
      <c r="E590" s="23"/>
      <c r="F590" s="24"/>
      <c r="G590" s="25"/>
      <c r="H590" s="24"/>
      <c r="I590" s="24"/>
      <c r="J590" s="24"/>
      <c r="K590" s="27"/>
    </row>
    <row r="591" spans="1:11" s="26" customFormat="1" ht="12.75" x14ac:dyDescent="0.2">
      <c r="A591" s="19">
        <v>40217</v>
      </c>
      <c r="B591" s="20" t="s">
        <v>485</v>
      </c>
      <c r="C591" s="21" t="s">
        <v>486</v>
      </c>
      <c r="D591" s="22" t="s">
        <v>487</v>
      </c>
      <c r="E591" s="23">
        <v>2287</v>
      </c>
      <c r="F591" s="24">
        <v>252250</v>
      </c>
      <c r="G591" s="25">
        <v>40217</v>
      </c>
      <c r="H591" s="24">
        <f>IF(F591&gt;0,0,"")</f>
        <v>0</v>
      </c>
      <c r="I591" s="24">
        <v>252250</v>
      </c>
      <c r="J591" s="24" t="str">
        <f>IF(I591&gt;0,"ATRASADO","")</f>
        <v>ATRASADO</v>
      </c>
      <c r="K591" s="27"/>
    </row>
    <row r="592" spans="1:11" s="26" customFormat="1" ht="12.75" x14ac:dyDescent="0.2">
      <c r="A592" s="19"/>
      <c r="B592" s="20"/>
      <c r="C592" s="21"/>
      <c r="D592" s="22"/>
      <c r="E592" s="23"/>
      <c r="F592" s="24"/>
      <c r="G592" s="25"/>
      <c r="H592" s="24"/>
      <c r="I592" s="24"/>
      <c r="J592" s="24"/>
      <c r="K592" s="27"/>
    </row>
    <row r="593" spans="1:11" s="26" customFormat="1" ht="12.75" x14ac:dyDescent="0.2">
      <c r="A593" s="19">
        <v>40283</v>
      </c>
      <c r="B593" s="20" t="s">
        <v>488</v>
      </c>
      <c r="C593" s="21" t="s">
        <v>489</v>
      </c>
      <c r="D593" s="22" t="s">
        <v>490</v>
      </c>
      <c r="E593" s="23">
        <v>2272</v>
      </c>
      <c r="F593" s="24">
        <v>22953</v>
      </c>
      <c r="G593" s="25">
        <v>40283</v>
      </c>
      <c r="H593" s="24">
        <f>IF(F593&gt;0,0,"")</f>
        <v>0</v>
      </c>
      <c r="I593" s="24">
        <v>22953</v>
      </c>
      <c r="J593" s="24" t="str">
        <f>IF(I593&gt;0,"ATRASADO","")</f>
        <v>ATRASADO</v>
      </c>
      <c r="K593" s="27"/>
    </row>
    <row r="594" spans="1:11" s="26" customFormat="1" ht="12.75" x14ac:dyDescent="0.2">
      <c r="A594" s="19">
        <v>40333</v>
      </c>
      <c r="B594" s="20" t="s">
        <v>491</v>
      </c>
      <c r="C594" s="21" t="s">
        <v>489</v>
      </c>
      <c r="D594" s="22" t="s">
        <v>490</v>
      </c>
      <c r="E594" s="23">
        <v>2272</v>
      </c>
      <c r="F594" s="24">
        <v>7047</v>
      </c>
      <c r="G594" s="25">
        <v>40333</v>
      </c>
      <c r="H594" s="24">
        <f>IF(F594&gt;0,0,"")</f>
        <v>0</v>
      </c>
      <c r="I594" s="24">
        <v>7047</v>
      </c>
      <c r="J594" s="24" t="str">
        <f>IF(I594&gt;0,"ATRASADO","")</f>
        <v>ATRASADO</v>
      </c>
      <c r="K594" s="27"/>
    </row>
    <row r="595" spans="1:11" s="26" customFormat="1" ht="12.75" x14ac:dyDescent="0.2">
      <c r="A595" s="19"/>
      <c r="B595" s="20"/>
      <c r="C595" s="21"/>
      <c r="D595" s="22"/>
      <c r="E595" s="23"/>
      <c r="F595" s="24"/>
      <c r="G595" s="25"/>
      <c r="H595" s="24"/>
      <c r="I595" s="24"/>
      <c r="J595" s="24"/>
      <c r="K595" s="27"/>
    </row>
    <row r="596" spans="1:11" s="26" customFormat="1" ht="12.75" x14ac:dyDescent="0.2">
      <c r="A596" s="19" t="s">
        <v>492</v>
      </c>
      <c r="B596" s="20" t="s">
        <v>422</v>
      </c>
      <c r="C596" s="21" t="s">
        <v>493</v>
      </c>
      <c r="D596" s="22" t="s">
        <v>22</v>
      </c>
      <c r="E596" s="23">
        <v>2311</v>
      </c>
      <c r="F596" s="24">
        <v>7800000</v>
      </c>
      <c r="G596" s="25" t="s">
        <v>492</v>
      </c>
      <c r="H596" s="24">
        <f>IF(F596&gt;0,0,"")</f>
        <v>0</v>
      </c>
      <c r="I596" s="24">
        <v>7800000</v>
      </c>
      <c r="J596" s="24" t="str">
        <f>IF(I596&gt;0,"ATRASADO","")</f>
        <v>ATRASADO</v>
      </c>
      <c r="K596" s="27"/>
    </row>
    <row r="597" spans="1:11" s="26" customFormat="1" ht="12.75" x14ac:dyDescent="0.2">
      <c r="A597" s="19"/>
      <c r="B597" s="20"/>
      <c r="C597" s="21"/>
      <c r="D597" s="22"/>
      <c r="E597" s="23"/>
      <c r="F597" s="24"/>
      <c r="G597" s="25"/>
      <c r="H597" s="24"/>
      <c r="I597" s="24"/>
      <c r="J597" s="24"/>
      <c r="K597" s="27"/>
    </row>
    <row r="598" spans="1:11" s="26" customFormat="1" ht="12.75" x14ac:dyDescent="0.2">
      <c r="A598" s="19">
        <v>45323</v>
      </c>
      <c r="B598" s="20" t="s">
        <v>115</v>
      </c>
      <c r="C598" s="21" t="s">
        <v>494</v>
      </c>
      <c r="D598" s="22" t="s">
        <v>25</v>
      </c>
      <c r="E598" s="23">
        <v>2286</v>
      </c>
      <c r="F598" s="24">
        <v>36790.5</v>
      </c>
      <c r="G598" s="25" t="s">
        <v>495</v>
      </c>
      <c r="H598" s="24">
        <f>IF(F598&gt;0,0,"")</f>
        <v>0</v>
      </c>
      <c r="I598" s="24">
        <v>36790.5</v>
      </c>
      <c r="J598" s="24" t="str">
        <f>IF(I598&gt;0,"ATRASADO","")</f>
        <v>ATRASADO</v>
      </c>
      <c r="K598" s="27"/>
    </row>
    <row r="599" spans="1:11" s="26" customFormat="1" ht="12.75" x14ac:dyDescent="0.2">
      <c r="A599" s="19"/>
      <c r="B599" s="20"/>
      <c r="C599" s="21"/>
      <c r="D599" s="22"/>
      <c r="E599" s="23"/>
      <c r="F599" s="24"/>
      <c r="G599" s="25"/>
      <c r="H599" s="24"/>
      <c r="I599" s="24"/>
      <c r="J599" s="24"/>
      <c r="K599" s="27"/>
    </row>
    <row r="600" spans="1:11" s="26" customFormat="1" ht="12.75" x14ac:dyDescent="0.2">
      <c r="A600" s="19">
        <v>46024</v>
      </c>
      <c r="B600" s="20" t="s">
        <v>496</v>
      </c>
      <c r="C600" s="21" t="s">
        <v>497</v>
      </c>
      <c r="D600" s="22" t="s">
        <v>498</v>
      </c>
      <c r="E600" s="23">
        <v>2221</v>
      </c>
      <c r="F600" s="24">
        <v>70800</v>
      </c>
      <c r="G600" s="25">
        <v>46024</v>
      </c>
      <c r="H600" s="24">
        <v>0</v>
      </c>
      <c r="I600" s="24">
        <v>70800</v>
      </c>
      <c r="J600" s="24" t="s">
        <v>26</v>
      </c>
      <c r="K600" s="27"/>
    </row>
    <row r="601" spans="1:11" s="26" customFormat="1" ht="12.75" x14ac:dyDescent="0.2">
      <c r="A601" s="19"/>
      <c r="B601" s="20"/>
      <c r="C601" s="21"/>
      <c r="D601" s="22"/>
      <c r="E601" s="23"/>
      <c r="F601" s="24"/>
      <c r="G601" s="25"/>
      <c r="H601" s="24"/>
      <c r="I601" s="24"/>
      <c r="J601" s="24"/>
      <c r="K601" s="27"/>
    </row>
    <row r="602" spans="1:11" s="26" customFormat="1" ht="12.75" x14ac:dyDescent="0.2">
      <c r="A602" s="19">
        <v>41243</v>
      </c>
      <c r="B602" s="20">
        <v>6315</v>
      </c>
      <c r="C602" s="21" t="s">
        <v>499</v>
      </c>
      <c r="D602" s="22" t="s">
        <v>500</v>
      </c>
      <c r="E602" s="23">
        <v>2221</v>
      </c>
      <c r="F602" s="24">
        <v>29064.959999999999</v>
      </c>
      <c r="G602" s="25">
        <v>41243</v>
      </c>
      <c r="H602" s="24">
        <f>IF(F602&gt;0,0,"")</f>
        <v>0</v>
      </c>
      <c r="I602" s="24">
        <v>29064.959999999999</v>
      </c>
      <c r="J602" s="24" t="str">
        <f t="shared" ref="J602:J606" si="39">IF(I602&gt;0,"ATRASADO","")</f>
        <v>ATRASADO</v>
      </c>
      <c r="K602" s="27"/>
    </row>
    <row r="603" spans="1:11" s="26" customFormat="1" ht="12.75" x14ac:dyDescent="0.2">
      <c r="A603" s="19">
        <v>42100</v>
      </c>
      <c r="B603" s="20">
        <v>1500002149</v>
      </c>
      <c r="C603" s="21" t="s">
        <v>499</v>
      </c>
      <c r="D603" s="22" t="s">
        <v>500</v>
      </c>
      <c r="E603" s="23">
        <v>2221</v>
      </c>
      <c r="F603" s="24">
        <v>9300</v>
      </c>
      <c r="G603" s="25">
        <v>42100</v>
      </c>
      <c r="H603" s="24">
        <f>IF(F603&gt;0,0,"")</f>
        <v>0</v>
      </c>
      <c r="I603" s="24">
        <v>9300</v>
      </c>
      <c r="J603" s="24" t="str">
        <f t="shared" si="39"/>
        <v>ATRASADO</v>
      </c>
      <c r="K603" s="27"/>
    </row>
    <row r="604" spans="1:11" s="26" customFormat="1" ht="12.75" x14ac:dyDescent="0.2">
      <c r="A604" s="19">
        <v>42165</v>
      </c>
      <c r="B604" s="20">
        <v>1500005708</v>
      </c>
      <c r="C604" s="21" t="s">
        <v>499</v>
      </c>
      <c r="D604" s="22" t="s">
        <v>500</v>
      </c>
      <c r="E604" s="23">
        <v>2221</v>
      </c>
      <c r="F604" s="24">
        <f>62829.01-1635.23</f>
        <v>61193.78</v>
      </c>
      <c r="G604" s="25">
        <v>42165</v>
      </c>
      <c r="H604" s="24">
        <f>IF(F604&gt;0,0,"")</f>
        <v>0</v>
      </c>
      <c r="I604" s="24">
        <v>61193.78</v>
      </c>
      <c r="J604" s="24" t="str">
        <f t="shared" si="39"/>
        <v>ATRASADO</v>
      </c>
      <c r="K604" s="27"/>
    </row>
    <row r="605" spans="1:11" s="26" customFormat="1" ht="12.75" x14ac:dyDescent="0.2">
      <c r="A605" s="19">
        <v>44805</v>
      </c>
      <c r="B605" s="20" t="s">
        <v>501</v>
      </c>
      <c r="C605" s="21" t="s">
        <v>499</v>
      </c>
      <c r="D605" s="22" t="s">
        <v>500</v>
      </c>
      <c r="E605" s="23">
        <v>2221</v>
      </c>
      <c r="F605" s="24">
        <v>67316.639999999999</v>
      </c>
      <c r="G605" s="25">
        <v>44805</v>
      </c>
      <c r="H605" s="24">
        <f>IF(F605&gt;0,0,"")</f>
        <v>0</v>
      </c>
      <c r="I605" s="24">
        <v>67316.639999999999</v>
      </c>
      <c r="J605" s="24" t="str">
        <f t="shared" si="39"/>
        <v>ATRASADO</v>
      </c>
      <c r="K605" s="27"/>
    </row>
    <row r="606" spans="1:11" s="26" customFormat="1" ht="12.75" x14ac:dyDescent="0.2">
      <c r="A606" s="19">
        <v>45597</v>
      </c>
      <c r="B606" s="20" t="s">
        <v>502</v>
      </c>
      <c r="C606" s="21" t="s">
        <v>499</v>
      </c>
      <c r="D606" s="22" t="s">
        <v>500</v>
      </c>
      <c r="E606" s="23">
        <v>2221</v>
      </c>
      <c r="F606" s="24">
        <v>67316.639999999999</v>
      </c>
      <c r="G606" s="25">
        <v>45597</v>
      </c>
      <c r="H606" s="24">
        <f>IF(F606&gt;0,0,"")</f>
        <v>0</v>
      </c>
      <c r="I606" s="24">
        <v>67316.639999999999</v>
      </c>
      <c r="J606" s="24" t="str">
        <f t="shared" si="39"/>
        <v>ATRASADO</v>
      </c>
      <c r="K606" s="27"/>
    </row>
    <row r="607" spans="1:11" s="26" customFormat="1" ht="12.75" x14ac:dyDescent="0.2">
      <c r="A607" s="19">
        <v>46017</v>
      </c>
      <c r="B607" s="20" t="s">
        <v>503</v>
      </c>
      <c r="C607" s="21" t="s">
        <v>499</v>
      </c>
      <c r="D607" s="22" t="s">
        <v>498</v>
      </c>
      <c r="E607" s="23">
        <v>2221</v>
      </c>
      <c r="F607" s="24">
        <v>67316.639999999999</v>
      </c>
      <c r="G607" s="25">
        <v>46017</v>
      </c>
      <c r="H607" s="24">
        <v>0</v>
      </c>
      <c r="I607" s="24">
        <v>67316.639999999999</v>
      </c>
      <c r="J607" s="24" t="s">
        <v>26</v>
      </c>
      <c r="K607" s="27"/>
    </row>
    <row r="608" spans="1:11" s="26" customFormat="1" ht="12.75" x14ac:dyDescent="0.2">
      <c r="A608" s="19"/>
      <c r="B608" s="20"/>
      <c r="C608" s="21"/>
      <c r="D608" s="22"/>
      <c r="E608" s="23"/>
      <c r="F608" s="24"/>
      <c r="G608" s="25"/>
      <c r="H608" s="24"/>
      <c r="I608" s="24"/>
      <c r="J608" s="24"/>
      <c r="K608" s="27"/>
    </row>
    <row r="609" spans="1:11" s="26" customFormat="1" ht="12.75" x14ac:dyDescent="0.2">
      <c r="A609" s="19">
        <v>40791</v>
      </c>
      <c r="B609" s="20">
        <v>19674</v>
      </c>
      <c r="C609" s="21" t="s">
        <v>504</v>
      </c>
      <c r="D609" s="22" t="s">
        <v>500</v>
      </c>
      <c r="E609" s="23">
        <v>2221</v>
      </c>
      <c r="F609" s="24">
        <v>7400</v>
      </c>
      <c r="G609" s="25">
        <v>40791</v>
      </c>
      <c r="H609" s="24">
        <f t="shared" ref="H609:H614" si="40">IF(F609&gt;0,0,"")</f>
        <v>0</v>
      </c>
      <c r="I609" s="24">
        <v>7400</v>
      </c>
      <c r="J609" s="24" t="str">
        <f t="shared" ref="J609:J614" si="41">IF(I609&gt;0,"ATRASADO","")</f>
        <v>ATRASADO</v>
      </c>
      <c r="K609" s="27"/>
    </row>
    <row r="610" spans="1:11" s="26" customFormat="1" ht="12.75" x14ac:dyDescent="0.2">
      <c r="A610" s="19">
        <v>41886</v>
      </c>
      <c r="B610" s="20">
        <v>1500011744</v>
      </c>
      <c r="C610" s="21" t="s">
        <v>504</v>
      </c>
      <c r="D610" s="22" t="s">
        <v>500</v>
      </c>
      <c r="E610" s="23">
        <v>2221</v>
      </c>
      <c r="F610" s="24">
        <v>7400</v>
      </c>
      <c r="G610" s="25">
        <v>41886</v>
      </c>
      <c r="H610" s="24">
        <f t="shared" si="40"/>
        <v>0</v>
      </c>
      <c r="I610" s="24">
        <v>7400</v>
      </c>
      <c r="J610" s="24" t="str">
        <f t="shared" si="41"/>
        <v>ATRASADO</v>
      </c>
      <c r="K610" s="27"/>
    </row>
    <row r="611" spans="1:11" s="26" customFormat="1" ht="12.75" x14ac:dyDescent="0.2">
      <c r="A611" s="19">
        <v>42369</v>
      </c>
      <c r="B611" s="20">
        <v>35938</v>
      </c>
      <c r="C611" s="21" t="s">
        <v>504</v>
      </c>
      <c r="D611" s="22" t="s">
        <v>500</v>
      </c>
      <c r="E611" s="23">
        <v>2221</v>
      </c>
      <c r="F611" s="24">
        <v>7400</v>
      </c>
      <c r="G611" s="25">
        <v>42369</v>
      </c>
      <c r="H611" s="24">
        <f t="shared" si="40"/>
        <v>0</v>
      </c>
      <c r="I611" s="24">
        <v>7400</v>
      </c>
      <c r="J611" s="24" t="str">
        <f t="shared" si="41"/>
        <v>ATRASADO</v>
      </c>
      <c r="K611" s="27"/>
    </row>
    <row r="612" spans="1:11" s="26" customFormat="1" ht="12.75" x14ac:dyDescent="0.2">
      <c r="A612" s="19">
        <v>45295</v>
      </c>
      <c r="B612" s="20" t="s">
        <v>505</v>
      </c>
      <c r="C612" s="21" t="s">
        <v>504</v>
      </c>
      <c r="D612" s="22" t="s">
        <v>500</v>
      </c>
      <c r="E612" s="23">
        <v>2221</v>
      </c>
      <c r="F612" s="24">
        <v>71552.25</v>
      </c>
      <c r="G612" s="25">
        <v>45295</v>
      </c>
      <c r="H612" s="24">
        <f t="shared" si="40"/>
        <v>0</v>
      </c>
      <c r="I612" s="24">
        <v>71552.25</v>
      </c>
      <c r="J612" s="24" t="str">
        <f t="shared" si="41"/>
        <v>ATRASADO</v>
      </c>
      <c r="K612" s="27"/>
    </row>
    <row r="613" spans="1:11" s="26" customFormat="1" ht="12.75" x14ac:dyDescent="0.2">
      <c r="A613" s="19">
        <v>45444</v>
      </c>
      <c r="B613" s="20" t="s">
        <v>506</v>
      </c>
      <c r="C613" s="21" t="s">
        <v>504</v>
      </c>
      <c r="D613" s="22" t="s">
        <v>500</v>
      </c>
      <c r="E613" s="23">
        <v>2221</v>
      </c>
      <c r="F613" s="24">
        <v>68021.100000000006</v>
      </c>
      <c r="G613" s="25">
        <v>45444</v>
      </c>
      <c r="H613" s="24">
        <f t="shared" si="40"/>
        <v>0</v>
      </c>
      <c r="I613" s="24">
        <v>68021.100000000006</v>
      </c>
      <c r="J613" s="24" t="str">
        <f t="shared" si="41"/>
        <v>ATRASADO</v>
      </c>
      <c r="K613" s="27"/>
    </row>
    <row r="614" spans="1:11" s="26" customFormat="1" ht="12.75" x14ac:dyDescent="0.2">
      <c r="A614" s="19">
        <v>45474</v>
      </c>
      <c r="B614" s="20" t="s">
        <v>507</v>
      </c>
      <c r="C614" s="21" t="s">
        <v>504</v>
      </c>
      <c r="D614" s="22" t="s">
        <v>500</v>
      </c>
      <c r="E614" s="23">
        <v>2221</v>
      </c>
      <c r="F614" s="24">
        <v>47701.5</v>
      </c>
      <c r="G614" s="25">
        <v>45474</v>
      </c>
      <c r="H614" s="24">
        <f t="shared" si="40"/>
        <v>0</v>
      </c>
      <c r="I614" s="24">
        <v>47701.5</v>
      </c>
      <c r="J614" s="24" t="str">
        <f t="shared" si="41"/>
        <v>ATRASADO</v>
      </c>
      <c r="K614" s="27"/>
    </row>
    <row r="615" spans="1:11" s="26" customFormat="1" ht="12.75" x14ac:dyDescent="0.2">
      <c r="A615" s="19"/>
      <c r="B615" s="20"/>
      <c r="C615" s="21"/>
      <c r="D615" s="22"/>
      <c r="E615" s="23"/>
      <c r="F615" s="24"/>
      <c r="G615" s="25"/>
      <c r="H615" s="24"/>
      <c r="I615" s="24"/>
      <c r="J615" s="24"/>
      <c r="K615" s="27"/>
    </row>
    <row r="616" spans="1:11" s="26" customFormat="1" ht="12.75" x14ac:dyDescent="0.2">
      <c r="A616" s="19">
        <v>40422</v>
      </c>
      <c r="B616" s="20" t="s">
        <v>508</v>
      </c>
      <c r="C616" s="21" t="s">
        <v>509</v>
      </c>
      <c r="D616" s="22" t="s">
        <v>500</v>
      </c>
      <c r="E616" s="23">
        <v>2221</v>
      </c>
      <c r="F616" s="24">
        <v>6900</v>
      </c>
      <c r="G616" s="25">
        <v>40422</v>
      </c>
      <c r="H616" s="24">
        <f>IF(F616&gt;0,0,"")</f>
        <v>0</v>
      </c>
      <c r="I616" s="24">
        <v>6900</v>
      </c>
      <c r="J616" s="24" t="str">
        <f>IF(I616&gt;0,"ATRASADO","")</f>
        <v>ATRASADO</v>
      </c>
      <c r="K616" s="27"/>
    </row>
    <row r="617" spans="1:11" s="26" customFormat="1" ht="12.75" x14ac:dyDescent="0.2">
      <c r="A617" s="19">
        <v>42068</v>
      </c>
      <c r="B617" s="20">
        <v>1500006050</v>
      </c>
      <c r="C617" s="21" t="s">
        <v>509</v>
      </c>
      <c r="D617" s="22" t="s">
        <v>500</v>
      </c>
      <c r="E617" s="23">
        <v>2221</v>
      </c>
      <c r="F617" s="24">
        <v>6900</v>
      </c>
      <c r="G617" s="25">
        <v>42068</v>
      </c>
      <c r="H617" s="24">
        <f>IF(F617&gt;0,0,"")</f>
        <v>0</v>
      </c>
      <c r="I617" s="24">
        <v>6900</v>
      </c>
      <c r="J617" s="24" t="str">
        <f>IF(I617&gt;0,"ATRASADO","")</f>
        <v>ATRASADO</v>
      </c>
      <c r="K617" s="27"/>
    </row>
    <row r="618" spans="1:11" s="26" customFormat="1" ht="12.75" x14ac:dyDescent="0.2">
      <c r="A618" s="19">
        <v>45295</v>
      </c>
      <c r="B618" s="20" t="s">
        <v>510</v>
      </c>
      <c r="C618" s="21" t="s">
        <v>509</v>
      </c>
      <c r="D618" s="22" t="s">
        <v>500</v>
      </c>
      <c r="E618" s="23">
        <v>2221</v>
      </c>
      <c r="F618" s="24">
        <v>70340.509999999995</v>
      </c>
      <c r="G618" s="25">
        <v>45295</v>
      </c>
      <c r="H618" s="24">
        <f>IF(F618&gt;0,0,"")</f>
        <v>0</v>
      </c>
      <c r="I618" s="24">
        <v>70340.509999999995</v>
      </c>
      <c r="J618" s="24" t="str">
        <f>IF(I618&gt;0,"ATRASADO","")</f>
        <v>ATRASADO</v>
      </c>
      <c r="K618" s="27"/>
    </row>
    <row r="619" spans="1:11" s="26" customFormat="1" ht="12.75" x14ac:dyDescent="0.2">
      <c r="A619" s="19"/>
      <c r="B619" s="20"/>
      <c r="C619" s="21"/>
      <c r="D619" s="22"/>
      <c r="E619" s="23"/>
      <c r="F619" s="24"/>
      <c r="G619" s="25"/>
      <c r="H619" s="24"/>
      <c r="I619" s="24"/>
      <c r="J619" s="24"/>
      <c r="K619" s="27"/>
    </row>
    <row r="620" spans="1:11" s="26" customFormat="1" ht="12.75" x14ac:dyDescent="0.2">
      <c r="A620" s="19">
        <v>45538</v>
      </c>
      <c r="B620" s="20" t="s">
        <v>511</v>
      </c>
      <c r="C620" s="21" t="s">
        <v>512</v>
      </c>
      <c r="D620" s="22" t="s">
        <v>500</v>
      </c>
      <c r="E620" s="23">
        <v>2221</v>
      </c>
      <c r="F620" s="24">
        <v>47200</v>
      </c>
      <c r="G620" s="25">
        <v>45538</v>
      </c>
      <c r="H620" s="24">
        <f>IF(F620&gt;0,0,"")</f>
        <v>0</v>
      </c>
      <c r="I620" s="24">
        <v>47200</v>
      </c>
      <c r="J620" s="24" t="str">
        <f>IF(I620&gt;0,"ATRASADO","")</f>
        <v>ATRASADO</v>
      </c>
      <c r="K620" s="27"/>
    </row>
    <row r="621" spans="1:11" s="26" customFormat="1" ht="12.75" x14ac:dyDescent="0.2">
      <c r="A621" s="19">
        <v>45538</v>
      </c>
      <c r="B621" s="20" t="s">
        <v>513</v>
      </c>
      <c r="C621" s="21" t="s">
        <v>512</v>
      </c>
      <c r="D621" s="22" t="s">
        <v>500</v>
      </c>
      <c r="E621" s="23">
        <v>2221</v>
      </c>
      <c r="F621" s="24">
        <v>47200</v>
      </c>
      <c r="G621" s="25">
        <v>45538</v>
      </c>
      <c r="H621" s="24">
        <f>IF(F621&gt;0,0,"")</f>
        <v>0</v>
      </c>
      <c r="I621" s="24">
        <v>47200</v>
      </c>
      <c r="J621" s="24" t="str">
        <f>IF(I621&gt;0,"ATRASADO","")</f>
        <v>ATRASADO</v>
      </c>
      <c r="K621" s="27"/>
    </row>
    <row r="622" spans="1:11" s="26" customFormat="1" ht="12.75" x14ac:dyDescent="0.2">
      <c r="A622" s="19"/>
      <c r="B622" s="20"/>
      <c r="C622" s="21"/>
      <c r="D622" s="22"/>
      <c r="E622" s="23"/>
      <c r="F622" s="24"/>
      <c r="G622" s="25"/>
      <c r="H622" s="24"/>
      <c r="I622" s="24"/>
      <c r="J622" s="24"/>
      <c r="K622" s="27"/>
    </row>
    <row r="623" spans="1:11" s="26" customFormat="1" ht="12.75" x14ac:dyDescent="0.2">
      <c r="A623" s="19" t="s">
        <v>279</v>
      </c>
      <c r="B623" s="20" t="s">
        <v>514</v>
      </c>
      <c r="C623" s="21" t="s">
        <v>515</v>
      </c>
      <c r="D623" s="22" t="s">
        <v>22</v>
      </c>
      <c r="E623" s="23">
        <v>2311</v>
      </c>
      <c r="F623" s="24">
        <v>8478532.8000000007</v>
      </c>
      <c r="G623" s="25" t="s">
        <v>279</v>
      </c>
      <c r="H623" s="24">
        <f t="shared" ref="H623:H628" si="42">IF(F623&gt;0,0,"")</f>
        <v>0</v>
      </c>
      <c r="I623" s="24">
        <v>8478532.8000000007</v>
      </c>
      <c r="J623" s="24" t="str">
        <f>IF(I623&gt;0,"ATRASADO","")</f>
        <v>ATRASADO</v>
      </c>
      <c r="K623" s="27"/>
    </row>
    <row r="624" spans="1:11" s="26" customFormat="1" ht="12.75" x14ac:dyDescent="0.2">
      <c r="A624" s="19"/>
      <c r="B624" s="20"/>
      <c r="C624" s="21"/>
      <c r="D624" s="22"/>
      <c r="E624" s="23"/>
      <c r="F624" s="24"/>
      <c r="G624" s="25"/>
      <c r="H624" s="24" t="str">
        <f t="shared" si="42"/>
        <v/>
      </c>
      <c r="I624" s="24">
        <v>0</v>
      </c>
      <c r="J624" s="24"/>
      <c r="K624" s="27"/>
    </row>
    <row r="625" spans="1:11" s="26" customFormat="1" ht="12.75" x14ac:dyDescent="0.2">
      <c r="A625" s="19">
        <v>45078</v>
      </c>
      <c r="B625" s="20" t="s">
        <v>516</v>
      </c>
      <c r="C625" s="21" t="s">
        <v>517</v>
      </c>
      <c r="D625" s="22" t="s">
        <v>518</v>
      </c>
      <c r="E625" s="23">
        <v>2251</v>
      </c>
      <c r="F625" s="24">
        <v>547502.30000000005</v>
      </c>
      <c r="G625" s="25">
        <v>45078</v>
      </c>
      <c r="H625" s="24">
        <f t="shared" si="42"/>
        <v>0</v>
      </c>
      <c r="I625" s="24">
        <v>547502.30000000005</v>
      </c>
      <c r="J625" s="24" t="str">
        <f>IF(I625&gt;0,"ATRASADO","")</f>
        <v>ATRASADO</v>
      </c>
      <c r="K625" s="27"/>
    </row>
    <row r="626" spans="1:11" s="26" customFormat="1" ht="12.75" x14ac:dyDescent="0.2">
      <c r="A626" s="19" t="s">
        <v>519</v>
      </c>
      <c r="B626" s="20" t="s">
        <v>221</v>
      </c>
      <c r="C626" s="21" t="s">
        <v>517</v>
      </c>
      <c r="D626" s="22" t="s">
        <v>25</v>
      </c>
      <c r="E626" s="23">
        <v>2286</v>
      </c>
      <c r="F626" s="24">
        <v>220530.2</v>
      </c>
      <c r="G626" s="25" t="s">
        <v>519</v>
      </c>
      <c r="H626" s="24">
        <f t="shared" si="42"/>
        <v>0</v>
      </c>
      <c r="I626" s="24">
        <v>220530.2</v>
      </c>
      <c r="J626" s="24" t="str">
        <f>IF(I626&gt;0,"ATRASADO","")</f>
        <v>ATRASADO</v>
      </c>
      <c r="K626" s="27"/>
    </row>
    <row r="627" spans="1:11" s="26" customFormat="1" ht="12.75" x14ac:dyDescent="0.2">
      <c r="A627" s="19">
        <v>45323</v>
      </c>
      <c r="B627" s="20" t="s">
        <v>209</v>
      </c>
      <c r="C627" s="21" t="s">
        <v>517</v>
      </c>
      <c r="D627" s="22" t="s">
        <v>228</v>
      </c>
      <c r="E627" s="23">
        <v>2611</v>
      </c>
      <c r="F627" s="24">
        <v>159300</v>
      </c>
      <c r="G627" s="25">
        <v>45323</v>
      </c>
      <c r="H627" s="24">
        <f t="shared" si="42"/>
        <v>0</v>
      </c>
      <c r="I627" s="24">
        <v>159300</v>
      </c>
      <c r="J627" s="24" t="str">
        <f>IF(I627&gt;0,"ATRASADO","")</f>
        <v>ATRASADO</v>
      </c>
      <c r="K627" s="27"/>
    </row>
    <row r="628" spans="1:11" s="26" customFormat="1" ht="12.75" x14ac:dyDescent="0.2">
      <c r="A628" s="19">
        <v>45363</v>
      </c>
      <c r="B628" s="20" t="s">
        <v>214</v>
      </c>
      <c r="C628" s="21" t="s">
        <v>517</v>
      </c>
      <c r="D628" s="22" t="s">
        <v>228</v>
      </c>
      <c r="E628" s="23">
        <v>2611</v>
      </c>
      <c r="F628" s="24">
        <v>233994</v>
      </c>
      <c r="G628" s="25">
        <v>45363</v>
      </c>
      <c r="H628" s="24">
        <f t="shared" si="42"/>
        <v>0</v>
      </c>
      <c r="I628" s="24">
        <v>233994</v>
      </c>
      <c r="J628" s="24" t="str">
        <f>IF(I628&gt;0,"ATRASADO","")</f>
        <v>ATRASADO</v>
      </c>
      <c r="K628" s="27"/>
    </row>
    <row r="629" spans="1:11" s="26" customFormat="1" ht="12.75" x14ac:dyDescent="0.2">
      <c r="A629" s="19"/>
      <c r="B629" s="20"/>
      <c r="C629" s="21"/>
      <c r="D629" s="22"/>
      <c r="E629" s="23"/>
      <c r="F629" s="24"/>
      <c r="G629" s="25"/>
      <c r="H629" s="24"/>
      <c r="I629" s="24"/>
      <c r="J629" s="24"/>
      <c r="K629" s="27"/>
    </row>
    <row r="630" spans="1:11" s="26" customFormat="1" ht="12.75" x14ac:dyDescent="0.2">
      <c r="A630" s="19">
        <v>45505</v>
      </c>
      <c r="B630" s="20" t="s">
        <v>520</v>
      </c>
      <c r="C630" s="21" t="s">
        <v>521</v>
      </c>
      <c r="D630" s="22" t="s">
        <v>500</v>
      </c>
      <c r="E630" s="23">
        <v>2221</v>
      </c>
      <c r="F630" s="24">
        <v>23600</v>
      </c>
      <c r="G630" s="25">
        <v>45505</v>
      </c>
      <c r="H630" s="24">
        <f>IF(F630&gt;0,0,"")</f>
        <v>0</v>
      </c>
      <c r="I630" s="24">
        <v>23600</v>
      </c>
      <c r="J630" s="24" t="str">
        <f>IF(I630&gt;0,"ATRASADO","")</f>
        <v>ATRASADO</v>
      </c>
      <c r="K630" s="27"/>
    </row>
    <row r="631" spans="1:11" s="26" customFormat="1" ht="12.75" x14ac:dyDescent="0.2">
      <c r="A631" s="19">
        <v>45505</v>
      </c>
      <c r="B631" s="20" t="s">
        <v>522</v>
      </c>
      <c r="C631" s="21" t="s">
        <v>521</v>
      </c>
      <c r="D631" s="22" t="s">
        <v>500</v>
      </c>
      <c r="E631" s="23">
        <v>2221</v>
      </c>
      <c r="F631" s="24">
        <v>23600</v>
      </c>
      <c r="G631" s="25">
        <v>45505</v>
      </c>
      <c r="H631" s="24">
        <f>IF(F631&gt;0,0,"")</f>
        <v>0</v>
      </c>
      <c r="I631" s="24">
        <v>23600</v>
      </c>
      <c r="J631" s="24" t="str">
        <f>IF(I631&gt;0,"ATRASADO","")</f>
        <v>ATRASADO</v>
      </c>
      <c r="K631" s="27"/>
    </row>
    <row r="632" spans="1:11" s="26" customFormat="1" ht="12.75" x14ac:dyDescent="0.2">
      <c r="A632" s="19"/>
      <c r="B632" s="20"/>
      <c r="C632" s="21"/>
      <c r="D632" s="22"/>
      <c r="E632" s="23"/>
      <c r="F632" s="24"/>
      <c r="G632" s="25"/>
      <c r="H632" s="24"/>
      <c r="I632" s="24"/>
      <c r="J632" s="24"/>
      <c r="K632" s="27"/>
    </row>
    <row r="633" spans="1:11" s="26" customFormat="1" ht="12.75" x14ac:dyDescent="0.2">
      <c r="A633" s="19">
        <v>40754</v>
      </c>
      <c r="B633" s="20" t="s">
        <v>523</v>
      </c>
      <c r="C633" s="21" t="s">
        <v>524</v>
      </c>
      <c r="D633" s="22" t="s">
        <v>525</v>
      </c>
      <c r="E633" s="23">
        <v>2287</v>
      </c>
      <c r="F633" s="24">
        <v>30000</v>
      </c>
      <c r="G633" s="25">
        <v>40754</v>
      </c>
      <c r="H633" s="24">
        <f>IF(F633&gt;0,0,"")</f>
        <v>0</v>
      </c>
      <c r="I633" s="24">
        <v>30000</v>
      </c>
      <c r="J633" s="24" t="str">
        <f>IF(I633&gt;0,"ATRASADO","")</f>
        <v>ATRASADO</v>
      </c>
      <c r="K633" s="27"/>
    </row>
    <row r="634" spans="1:11" s="26" customFormat="1" ht="12.75" x14ac:dyDescent="0.2">
      <c r="A634" s="19"/>
      <c r="B634" s="20"/>
      <c r="C634" s="21"/>
      <c r="D634" s="22"/>
      <c r="E634" s="23"/>
      <c r="F634" s="24"/>
      <c r="G634" s="25"/>
      <c r="H634" s="24"/>
      <c r="I634" s="24"/>
      <c r="J634" s="24"/>
      <c r="K634" s="27"/>
    </row>
    <row r="635" spans="1:11" s="26" customFormat="1" ht="12.75" x14ac:dyDescent="0.2">
      <c r="A635" s="19">
        <v>40359</v>
      </c>
      <c r="B635" s="20" t="s">
        <v>39</v>
      </c>
      <c r="C635" s="21" t="s">
        <v>526</v>
      </c>
      <c r="D635" s="22" t="s">
        <v>37</v>
      </c>
      <c r="E635" s="23">
        <v>2254</v>
      </c>
      <c r="F635" s="24">
        <v>48400</v>
      </c>
      <c r="G635" s="25">
        <v>40359</v>
      </c>
      <c r="H635" s="24">
        <f>IF(F635&gt;0,0,"")</f>
        <v>0</v>
      </c>
      <c r="I635" s="24">
        <v>48400</v>
      </c>
      <c r="J635" s="24" t="str">
        <f>IF(I635&gt;0,"ATRASADO","")</f>
        <v>ATRASADO</v>
      </c>
      <c r="K635" s="27"/>
    </row>
    <row r="636" spans="1:11" s="26" customFormat="1" ht="12.75" x14ac:dyDescent="0.2">
      <c r="A636" s="19">
        <v>40390</v>
      </c>
      <c r="B636" s="20" t="s">
        <v>40</v>
      </c>
      <c r="C636" s="21" t="s">
        <v>526</v>
      </c>
      <c r="D636" s="22" t="s">
        <v>37</v>
      </c>
      <c r="E636" s="23">
        <v>2254</v>
      </c>
      <c r="F636" s="24">
        <v>17600</v>
      </c>
      <c r="G636" s="25">
        <v>40390</v>
      </c>
      <c r="H636" s="24">
        <f>IF(F636&gt;0,0,"")</f>
        <v>0</v>
      </c>
      <c r="I636" s="24">
        <v>17600</v>
      </c>
      <c r="J636" s="24" t="str">
        <f>IF(I636&gt;0,"ATRASADO","")</f>
        <v>ATRASADO</v>
      </c>
      <c r="K636" s="27"/>
    </row>
    <row r="637" spans="1:11" s="26" customFormat="1" ht="12.75" x14ac:dyDescent="0.2">
      <c r="A637" s="19"/>
      <c r="B637" s="20"/>
      <c r="C637" s="21"/>
      <c r="D637" s="22"/>
      <c r="E637" s="23"/>
      <c r="F637" s="24"/>
      <c r="G637" s="25"/>
      <c r="H637" s="24"/>
      <c r="I637" s="24"/>
      <c r="J637" s="24"/>
      <c r="K637" s="27"/>
    </row>
    <row r="638" spans="1:11" s="26" customFormat="1" ht="12.75" x14ac:dyDescent="0.2">
      <c r="A638" s="19">
        <v>41744</v>
      </c>
      <c r="B638" s="20">
        <v>15000000051</v>
      </c>
      <c r="C638" s="21" t="s">
        <v>527</v>
      </c>
      <c r="D638" s="22" t="s">
        <v>528</v>
      </c>
      <c r="E638" s="23">
        <v>2286</v>
      </c>
      <c r="F638" s="24">
        <v>73183.600000000006</v>
      </c>
      <c r="G638" s="25">
        <v>41744</v>
      </c>
      <c r="H638" s="24">
        <f>IF(F638&gt;0,0,"")</f>
        <v>0</v>
      </c>
      <c r="I638" s="24">
        <v>73183.600000000006</v>
      </c>
      <c r="J638" s="24" t="str">
        <f>IF(I638&gt;0,"ATRASADO","")</f>
        <v>ATRASADO</v>
      </c>
      <c r="K638" s="27"/>
    </row>
    <row r="639" spans="1:11" s="26" customFormat="1" ht="12.75" x14ac:dyDescent="0.2">
      <c r="A639" s="19">
        <v>41820</v>
      </c>
      <c r="B639" s="20">
        <v>1500001125</v>
      </c>
      <c r="C639" s="21" t="s">
        <v>527</v>
      </c>
      <c r="D639" s="22" t="s">
        <v>528</v>
      </c>
      <c r="E639" s="23">
        <v>2286</v>
      </c>
      <c r="F639" s="24">
        <v>44273.599999999999</v>
      </c>
      <c r="G639" s="25">
        <v>41820</v>
      </c>
      <c r="H639" s="24">
        <f>IF(F639&gt;0,0,"")</f>
        <v>0</v>
      </c>
      <c r="I639" s="24">
        <v>44273.599999999999</v>
      </c>
      <c r="J639" s="24" t="str">
        <f>IF(I639&gt;0,"ATRASADO","")</f>
        <v>ATRASADO</v>
      </c>
      <c r="K639" s="27"/>
    </row>
    <row r="640" spans="1:11" s="26" customFormat="1" ht="12.75" x14ac:dyDescent="0.2">
      <c r="A640" s="19"/>
      <c r="B640" s="20"/>
      <c r="C640" s="21"/>
      <c r="D640" s="22"/>
      <c r="E640" s="23"/>
      <c r="F640" s="24"/>
      <c r="G640" s="25"/>
      <c r="H640" s="24"/>
      <c r="I640" s="24"/>
      <c r="J640" s="24"/>
      <c r="K640" s="27"/>
    </row>
    <row r="641" spans="1:11" s="26" customFormat="1" ht="12.75" x14ac:dyDescent="0.2">
      <c r="A641" s="19">
        <v>38668</v>
      </c>
      <c r="B641" s="20">
        <v>236706</v>
      </c>
      <c r="C641" s="21" t="s">
        <v>529</v>
      </c>
      <c r="D641" s="22" t="s">
        <v>54</v>
      </c>
      <c r="E641" s="23">
        <v>2311</v>
      </c>
      <c r="F641" s="24">
        <v>897741.4</v>
      </c>
      <c r="G641" s="25">
        <v>38668</v>
      </c>
      <c r="H641" s="24">
        <f>IF(F641&gt;0,0,"")</f>
        <v>0</v>
      </c>
      <c r="I641" s="24">
        <v>897741.4</v>
      </c>
      <c r="J641" s="24" t="str">
        <f>IF(I641&gt;0,"ATRASADO","")</f>
        <v>ATRASADO</v>
      </c>
      <c r="K641" s="27"/>
    </row>
    <row r="642" spans="1:11" s="26" customFormat="1" ht="12.75" x14ac:dyDescent="0.2">
      <c r="A642" s="19">
        <v>38674</v>
      </c>
      <c r="B642" s="20">
        <v>236970</v>
      </c>
      <c r="C642" s="21" t="s">
        <v>529</v>
      </c>
      <c r="D642" s="22" t="s">
        <v>54</v>
      </c>
      <c r="E642" s="23">
        <v>2311</v>
      </c>
      <c r="F642" s="24">
        <v>418841.2</v>
      </c>
      <c r="G642" s="25">
        <v>38674</v>
      </c>
      <c r="H642" s="24">
        <f>IF(F642&gt;0,0,"")</f>
        <v>0</v>
      </c>
      <c r="I642" s="24">
        <v>418841.2</v>
      </c>
      <c r="J642" s="24" t="str">
        <f>IF(I642&gt;0,"ATRASADO","")</f>
        <v>ATRASADO</v>
      </c>
      <c r="K642" s="27"/>
    </row>
    <row r="643" spans="1:11" s="26" customFormat="1" ht="12.75" x14ac:dyDescent="0.2">
      <c r="A643" s="19"/>
      <c r="B643" s="20"/>
      <c r="C643" s="21"/>
      <c r="D643" s="22"/>
      <c r="E643" s="23"/>
      <c r="F643" s="24"/>
      <c r="G643" s="25"/>
      <c r="H643" s="24"/>
      <c r="I643" s="24"/>
      <c r="J643" s="24"/>
      <c r="K643" s="27"/>
    </row>
    <row r="644" spans="1:11" s="26" customFormat="1" ht="12.75" x14ac:dyDescent="0.2">
      <c r="A644" s="19">
        <v>40247</v>
      </c>
      <c r="B644" s="20" t="s">
        <v>530</v>
      </c>
      <c r="C644" s="21" t="s">
        <v>531</v>
      </c>
      <c r="D644" s="22" t="s">
        <v>101</v>
      </c>
      <c r="E644" s="23">
        <v>2221</v>
      </c>
      <c r="F644" s="24">
        <v>23200</v>
      </c>
      <c r="G644" s="25">
        <v>40280</v>
      </c>
      <c r="H644" s="24">
        <f t="shared" ref="H644:H649" si="43">IF(F644&gt;0,0,"")</f>
        <v>0</v>
      </c>
      <c r="I644" s="24">
        <v>23200</v>
      </c>
      <c r="J644" s="24" t="str">
        <f t="shared" ref="J644:J649" si="44">IF(I644&gt;0,"ATRASADO","")</f>
        <v>ATRASADO</v>
      </c>
      <c r="K644" s="27"/>
    </row>
    <row r="645" spans="1:11" s="26" customFormat="1" ht="12.75" x14ac:dyDescent="0.2">
      <c r="A645" s="19">
        <v>40280</v>
      </c>
      <c r="B645" s="20" t="s">
        <v>532</v>
      </c>
      <c r="C645" s="21" t="s">
        <v>531</v>
      </c>
      <c r="D645" s="22" t="s">
        <v>101</v>
      </c>
      <c r="E645" s="23">
        <v>2221</v>
      </c>
      <c r="F645" s="24">
        <v>23200</v>
      </c>
      <c r="G645" s="25">
        <v>40280</v>
      </c>
      <c r="H645" s="24">
        <f t="shared" si="43"/>
        <v>0</v>
      </c>
      <c r="I645" s="24">
        <v>23200</v>
      </c>
      <c r="J645" s="24" t="str">
        <f t="shared" si="44"/>
        <v>ATRASADO</v>
      </c>
      <c r="K645" s="27"/>
    </row>
    <row r="646" spans="1:11" s="26" customFormat="1" ht="12.75" x14ac:dyDescent="0.2">
      <c r="A646" s="19">
        <v>40310</v>
      </c>
      <c r="B646" s="20" t="s">
        <v>533</v>
      </c>
      <c r="C646" s="21" t="s">
        <v>531</v>
      </c>
      <c r="D646" s="22" t="s">
        <v>101</v>
      </c>
      <c r="E646" s="23">
        <v>2221</v>
      </c>
      <c r="F646" s="24">
        <v>23200</v>
      </c>
      <c r="G646" s="25">
        <v>40310</v>
      </c>
      <c r="H646" s="24">
        <f t="shared" si="43"/>
        <v>0</v>
      </c>
      <c r="I646" s="24">
        <v>23200</v>
      </c>
      <c r="J646" s="24" t="str">
        <f t="shared" si="44"/>
        <v>ATRASADO</v>
      </c>
      <c r="K646" s="27"/>
    </row>
    <row r="647" spans="1:11" s="26" customFormat="1" ht="12.75" x14ac:dyDescent="0.2">
      <c r="A647" s="19">
        <v>40343</v>
      </c>
      <c r="B647" s="20" t="s">
        <v>534</v>
      </c>
      <c r="C647" s="21" t="s">
        <v>531</v>
      </c>
      <c r="D647" s="22" t="s">
        <v>101</v>
      </c>
      <c r="E647" s="23">
        <v>2221</v>
      </c>
      <c r="F647" s="24">
        <v>23200</v>
      </c>
      <c r="G647" s="25">
        <v>40343</v>
      </c>
      <c r="H647" s="24">
        <f t="shared" si="43"/>
        <v>0</v>
      </c>
      <c r="I647" s="24">
        <v>23200</v>
      </c>
      <c r="J647" s="24" t="str">
        <f t="shared" si="44"/>
        <v>ATRASADO</v>
      </c>
      <c r="K647" s="27"/>
    </row>
    <row r="648" spans="1:11" s="26" customFormat="1" ht="12.75" x14ac:dyDescent="0.2">
      <c r="A648" s="19">
        <v>40379</v>
      </c>
      <c r="B648" s="20" t="s">
        <v>535</v>
      </c>
      <c r="C648" s="21" t="s">
        <v>531</v>
      </c>
      <c r="D648" s="22" t="s">
        <v>101</v>
      </c>
      <c r="E648" s="23">
        <v>2221</v>
      </c>
      <c r="F648" s="24">
        <v>23200</v>
      </c>
      <c r="G648" s="25">
        <v>40379</v>
      </c>
      <c r="H648" s="24">
        <f t="shared" si="43"/>
        <v>0</v>
      </c>
      <c r="I648" s="24">
        <v>23200</v>
      </c>
      <c r="J648" s="24" t="str">
        <f t="shared" si="44"/>
        <v>ATRASADO</v>
      </c>
      <c r="K648" s="27"/>
    </row>
    <row r="649" spans="1:11" s="26" customFormat="1" ht="12.75" x14ac:dyDescent="0.2">
      <c r="A649" s="19">
        <v>40403</v>
      </c>
      <c r="B649" s="20" t="s">
        <v>536</v>
      </c>
      <c r="C649" s="21" t="s">
        <v>531</v>
      </c>
      <c r="D649" s="22" t="s">
        <v>101</v>
      </c>
      <c r="E649" s="23">
        <v>2221</v>
      </c>
      <c r="F649" s="24">
        <v>23200</v>
      </c>
      <c r="G649" s="25">
        <v>40403</v>
      </c>
      <c r="H649" s="24">
        <f t="shared" si="43"/>
        <v>0</v>
      </c>
      <c r="I649" s="24">
        <v>23200</v>
      </c>
      <c r="J649" s="24" t="str">
        <f t="shared" si="44"/>
        <v>ATRASADO</v>
      </c>
      <c r="K649" s="27"/>
    </row>
    <row r="650" spans="1:11" s="26" customFormat="1" ht="12.75" x14ac:dyDescent="0.2">
      <c r="A650" s="19"/>
      <c r="B650" s="20"/>
      <c r="C650" s="21"/>
      <c r="D650" s="22"/>
      <c r="E650" s="23"/>
      <c r="F650" s="24"/>
      <c r="G650" s="25"/>
      <c r="H650" s="24"/>
      <c r="I650" s="24"/>
      <c r="J650" s="24"/>
      <c r="K650" s="27"/>
    </row>
    <row r="651" spans="1:11" s="26" customFormat="1" ht="12.75" x14ac:dyDescent="0.2">
      <c r="A651" s="19">
        <v>45658</v>
      </c>
      <c r="B651" s="20" t="s">
        <v>395</v>
      </c>
      <c r="C651" s="21" t="s">
        <v>537</v>
      </c>
      <c r="D651" s="22" t="s">
        <v>500</v>
      </c>
      <c r="E651" s="23">
        <v>2221</v>
      </c>
      <c r="F651" s="24">
        <v>490000</v>
      </c>
      <c r="G651" s="25">
        <v>45658</v>
      </c>
      <c r="H651" s="24">
        <f>IF(F651&gt;0,0,"")</f>
        <v>0</v>
      </c>
      <c r="I651" s="24">
        <v>490000</v>
      </c>
      <c r="J651" s="24" t="str">
        <f>IF(I651&gt;0,"ATRASADO","")</f>
        <v>ATRASADO</v>
      </c>
      <c r="K651" s="27"/>
    </row>
    <row r="652" spans="1:11" s="26" customFormat="1" ht="12.75" x14ac:dyDescent="0.2">
      <c r="A652" s="19"/>
      <c r="B652" s="20"/>
      <c r="C652" s="21"/>
      <c r="D652" s="22"/>
      <c r="E652" s="23"/>
      <c r="F652" s="24"/>
      <c r="G652" s="25"/>
      <c r="H652" s="24"/>
      <c r="I652" s="24"/>
      <c r="J652" s="24"/>
      <c r="K652" s="27"/>
    </row>
    <row r="653" spans="1:11" s="26" customFormat="1" ht="12.75" x14ac:dyDescent="0.2">
      <c r="A653" s="19">
        <v>44805</v>
      </c>
      <c r="B653" s="20" t="s">
        <v>196</v>
      </c>
      <c r="C653" s="21" t="s">
        <v>538</v>
      </c>
      <c r="D653" s="22" t="s">
        <v>22</v>
      </c>
      <c r="E653" s="23">
        <v>2311</v>
      </c>
      <c r="F653" s="24">
        <v>522000</v>
      </c>
      <c r="G653" s="25">
        <v>44805</v>
      </c>
      <c r="H653" s="24">
        <f>IF(F653&gt;0,0,"")</f>
        <v>0</v>
      </c>
      <c r="I653" s="24">
        <v>522000</v>
      </c>
      <c r="J653" s="24" t="str">
        <f>IF(I653&gt;0,"ATRASADO","")</f>
        <v>ATRASADO</v>
      </c>
      <c r="K653" s="27"/>
    </row>
    <row r="654" spans="1:11" s="26" customFormat="1" ht="12.75" x14ac:dyDescent="0.2">
      <c r="A654" s="19"/>
      <c r="B654" s="20"/>
      <c r="C654" s="21"/>
      <c r="D654" s="22"/>
      <c r="E654" s="23"/>
      <c r="F654" s="24"/>
      <c r="G654" s="25"/>
      <c r="H654" s="24"/>
      <c r="I654" s="24"/>
      <c r="J654" s="24"/>
      <c r="K654" s="27"/>
    </row>
    <row r="655" spans="1:11" s="26" customFormat="1" ht="12.75" x14ac:dyDescent="0.2">
      <c r="A655" s="19">
        <v>39962</v>
      </c>
      <c r="B655" s="20" t="s">
        <v>539</v>
      </c>
      <c r="C655" s="21" t="s">
        <v>540</v>
      </c>
      <c r="D655" s="22" t="s">
        <v>180</v>
      </c>
      <c r="E655" s="23">
        <v>2251</v>
      </c>
      <c r="F655" s="24">
        <v>11700</v>
      </c>
      <c r="G655" s="25">
        <v>39962</v>
      </c>
      <c r="H655" s="24">
        <f>IF(F655&gt;0,0,"")</f>
        <v>0</v>
      </c>
      <c r="I655" s="24">
        <v>11700</v>
      </c>
      <c r="J655" s="24" t="str">
        <f>IF(I655&gt;0,"ATRASADO","")</f>
        <v>ATRASADO</v>
      </c>
      <c r="K655" s="27"/>
    </row>
    <row r="656" spans="1:11" s="26" customFormat="1" ht="12.75" x14ac:dyDescent="0.2">
      <c r="A656" s="19"/>
      <c r="B656" s="20"/>
      <c r="C656" s="21"/>
      <c r="D656" s="22"/>
      <c r="E656" s="23"/>
      <c r="F656" s="24"/>
      <c r="G656" s="25"/>
      <c r="H656" s="24"/>
      <c r="I656" s="24"/>
      <c r="J656" s="24"/>
      <c r="K656" s="27"/>
    </row>
    <row r="657" spans="1:11" s="26" customFormat="1" ht="12.75" x14ac:dyDescent="0.2">
      <c r="A657" s="19">
        <v>40438</v>
      </c>
      <c r="B657" s="20" t="s">
        <v>541</v>
      </c>
      <c r="C657" s="21" t="s">
        <v>542</v>
      </c>
      <c r="D657" s="22" t="s">
        <v>54</v>
      </c>
      <c r="E657" s="23">
        <v>2311</v>
      </c>
      <c r="F657" s="24">
        <v>25269.200000000001</v>
      </c>
      <c r="G657" s="25">
        <v>40438</v>
      </c>
      <c r="H657" s="24">
        <f>IF(F657&gt;0,0,"")</f>
        <v>0</v>
      </c>
      <c r="I657" s="24">
        <v>25269.200000000001</v>
      </c>
      <c r="J657" s="24" t="str">
        <f>IF(I657&gt;0,"ATRASADO","")</f>
        <v>ATRASADO</v>
      </c>
      <c r="K657" s="27"/>
    </row>
    <row r="658" spans="1:11" s="26" customFormat="1" ht="12.75" x14ac:dyDescent="0.2">
      <c r="A658" s="19">
        <v>40441</v>
      </c>
      <c r="B658" s="20" t="s">
        <v>543</v>
      </c>
      <c r="C658" s="21" t="s">
        <v>542</v>
      </c>
      <c r="D658" s="22" t="s">
        <v>54</v>
      </c>
      <c r="E658" s="23">
        <v>2311</v>
      </c>
      <c r="F658" s="24">
        <v>283904.2</v>
      </c>
      <c r="G658" s="25">
        <v>40441</v>
      </c>
      <c r="H658" s="24">
        <f>IF(F658&gt;0,0,"")</f>
        <v>0</v>
      </c>
      <c r="I658" s="24">
        <v>283904.2</v>
      </c>
      <c r="J658" s="24" t="str">
        <f>IF(I658&gt;0,"ATRASADO","")</f>
        <v>ATRASADO</v>
      </c>
      <c r="K658" s="27"/>
    </row>
    <row r="659" spans="1:11" s="26" customFormat="1" ht="12.75" x14ac:dyDescent="0.2">
      <c r="A659" s="19">
        <v>46023</v>
      </c>
      <c r="B659" s="20" t="s">
        <v>544</v>
      </c>
      <c r="C659" s="21" t="s">
        <v>542</v>
      </c>
      <c r="D659" s="22" t="s">
        <v>54</v>
      </c>
      <c r="E659" s="23">
        <v>2311</v>
      </c>
      <c r="F659" s="24">
        <v>231280</v>
      </c>
      <c r="G659" s="25">
        <v>46023</v>
      </c>
      <c r="H659" s="24">
        <v>0</v>
      </c>
      <c r="I659" s="24">
        <v>231280</v>
      </c>
      <c r="J659" s="24" t="s">
        <v>26</v>
      </c>
      <c r="K659" s="27"/>
    </row>
    <row r="660" spans="1:11" s="26" customFormat="1" ht="12.75" x14ac:dyDescent="0.2">
      <c r="A660" s="19"/>
      <c r="B660" s="20"/>
      <c r="C660" s="21"/>
      <c r="D660" s="22"/>
      <c r="E660" s="23"/>
      <c r="F660" s="24"/>
      <c r="G660" s="25"/>
      <c r="H660" s="24"/>
      <c r="I660" s="24"/>
      <c r="J660" s="24"/>
      <c r="K660" s="27"/>
    </row>
    <row r="661" spans="1:11" s="26" customFormat="1" ht="12.75" x14ac:dyDescent="0.2">
      <c r="A661" s="19">
        <v>40269</v>
      </c>
      <c r="B661" s="20" t="s">
        <v>545</v>
      </c>
      <c r="C661" s="21" t="s">
        <v>546</v>
      </c>
      <c r="D661" s="22" t="s">
        <v>101</v>
      </c>
      <c r="E661" s="23">
        <v>2221</v>
      </c>
      <c r="F661" s="24">
        <v>290000</v>
      </c>
      <c r="G661" s="25">
        <v>40210</v>
      </c>
      <c r="H661" s="24">
        <f>IF(F661&gt;0,0,"")</f>
        <v>0</v>
      </c>
      <c r="I661" s="24">
        <v>290000</v>
      </c>
      <c r="J661" s="24" t="str">
        <f>IF(I661&gt;0,"ATRASADO","")</f>
        <v>ATRASADO</v>
      </c>
      <c r="K661" s="27"/>
    </row>
    <row r="662" spans="1:11" s="26" customFormat="1" ht="12.75" x14ac:dyDescent="0.2">
      <c r="A662" s="19">
        <v>40274</v>
      </c>
      <c r="B662" s="20" t="s">
        <v>547</v>
      </c>
      <c r="C662" s="21" t="s">
        <v>546</v>
      </c>
      <c r="D662" s="22" t="s">
        <v>101</v>
      </c>
      <c r="E662" s="23">
        <v>2221</v>
      </c>
      <c r="F662" s="24">
        <v>145000</v>
      </c>
      <c r="G662" s="25">
        <v>40240</v>
      </c>
      <c r="H662" s="24">
        <f>IF(F662&gt;0,0,"")</f>
        <v>0</v>
      </c>
      <c r="I662" s="24">
        <v>145000</v>
      </c>
      <c r="J662" s="24" t="str">
        <f>IF(I662&gt;0,"ATRASADO","")</f>
        <v>ATRASADO</v>
      </c>
      <c r="K662" s="27"/>
    </row>
    <row r="663" spans="1:11" s="26" customFormat="1" ht="12.75" x14ac:dyDescent="0.2">
      <c r="A663" s="19">
        <v>40331</v>
      </c>
      <c r="B663" s="20" t="s">
        <v>548</v>
      </c>
      <c r="C663" s="21" t="s">
        <v>546</v>
      </c>
      <c r="D663" s="22" t="s">
        <v>101</v>
      </c>
      <c r="E663" s="23">
        <v>2221</v>
      </c>
      <c r="F663" s="24">
        <v>145000</v>
      </c>
      <c r="G663" s="25">
        <v>40331</v>
      </c>
      <c r="H663" s="24">
        <f>IF(F663&gt;0,0,"")</f>
        <v>0</v>
      </c>
      <c r="I663" s="24">
        <v>145000</v>
      </c>
      <c r="J663" s="24" t="str">
        <f>IF(I663&gt;0,"ATRASADO","")</f>
        <v>ATRASADO</v>
      </c>
      <c r="K663" s="27"/>
    </row>
    <row r="664" spans="1:11" s="26" customFormat="1" ht="12.75" x14ac:dyDescent="0.2">
      <c r="A664" s="19"/>
      <c r="B664" s="20"/>
      <c r="C664" s="21"/>
      <c r="D664" s="22"/>
      <c r="E664" s="23"/>
      <c r="F664" s="24"/>
      <c r="G664" s="25"/>
      <c r="H664" s="24"/>
      <c r="I664" s="24"/>
      <c r="J664" s="24"/>
      <c r="K664" s="27"/>
    </row>
    <row r="665" spans="1:11" s="26" customFormat="1" ht="12.75" x14ac:dyDescent="0.2">
      <c r="A665" s="19">
        <v>40231</v>
      </c>
      <c r="B665" s="20" t="s">
        <v>549</v>
      </c>
      <c r="C665" s="21" t="s">
        <v>550</v>
      </c>
      <c r="D665" s="22" t="s">
        <v>54</v>
      </c>
      <c r="E665" s="23">
        <v>2311</v>
      </c>
      <c r="F665" s="24">
        <v>154072</v>
      </c>
      <c r="G665" s="25">
        <v>40231</v>
      </c>
      <c r="H665" s="24">
        <f>IF(F665&gt;0,0,"")</f>
        <v>0</v>
      </c>
      <c r="I665" s="24">
        <v>154072</v>
      </c>
      <c r="J665" s="24" t="str">
        <f>IF(I665&gt;0,"ATRASADO","")</f>
        <v>ATRASADO</v>
      </c>
      <c r="K665" s="27"/>
    </row>
    <row r="666" spans="1:11" s="26" customFormat="1" ht="12.75" x14ac:dyDescent="0.2">
      <c r="A666" s="19">
        <v>40252</v>
      </c>
      <c r="B666" s="20" t="s">
        <v>551</v>
      </c>
      <c r="C666" s="21" t="s">
        <v>550</v>
      </c>
      <c r="D666" s="22" t="s">
        <v>54</v>
      </c>
      <c r="E666" s="23">
        <v>2311</v>
      </c>
      <c r="F666" s="24">
        <v>231408</v>
      </c>
      <c r="G666" s="25">
        <v>40252</v>
      </c>
      <c r="H666" s="24">
        <f>IF(F666&gt;0,0,"")</f>
        <v>0</v>
      </c>
      <c r="I666" s="24">
        <v>231408</v>
      </c>
      <c r="J666" s="24" t="str">
        <f>IF(I666&gt;0,"ATRASADO","")</f>
        <v>ATRASADO</v>
      </c>
      <c r="K666" s="27"/>
    </row>
    <row r="667" spans="1:11" s="26" customFormat="1" ht="12.75" x14ac:dyDescent="0.2">
      <c r="A667" s="19">
        <v>40259</v>
      </c>
      <c r="B667" s="20" t="s">
        <v>552</v>
      </c>
      <c r="C667" s="21" t="s">
        <v>550</v>
      </c>
      <c r="D667" s="22" t="s">
        <v>54</v>
      </c>
      <c r="E667" s="23">
        <v>2311</v>
      </c>
      <c r="F667" s="24">
        <v>465184</v>
      </c>
      <c r="G667" s="25">
        <v>40259</v>
      </c>
      <c r="H667" s="24">
        <f>IF(F667&gt;0,0,"")</f>
        <v>0</v>
      </c>
      <c r="I667" s="24">
        <v>465184</v>
      </c>
      <c r="J667" s="24" t="str">
        <f>IF(I667&gt;0,"ATRASADO","")</f>
        <v>ATRASADO</v>
      </c>
      <c r="K667" s="27"/>
    </row>
    <row r="668" spans="1:11" s="26" customFormat="1" ht="12.75" x14ac:dyDescent="0.2">
      <c r="A668" s="19">
        <v>40280</v>
      </c>
      <c r="B668" s="20" t="s">
        <v>553</v>
      </c>
      <c r="C668" s="21" t="s">
        <v>550</v>
      </c>
      <c r="D668" s="22" t="s">
        <v>54</v>
      </c>
      <c r="E668" s="23">
        <v>2311</v>
      </c>
      <c r="F668" s="24">
        <v>155072</v>
      </c>
      <c r="G668" s="25">
        <v>40280</v>
      </c>
      <c r="H668" s="24">
        <f>IF(F668&gt;0,0,"")</f>
        <v>0</v>
      </c>
      <c r="I668" s="24">
        <v>155072</v>
      </c>
      <c r="J668" s="24" t="str">
        <f>IF(I668&gt;0,"ATRASADO","")</f>
        <v>ATRASADO</v>
      </c>
      <c r="K668" s="27"/>
    </row>
    <row r="669" spans="1:11" s="26" customFormat="1" ht="12.75" x14ac:dyDescent="0.2">
      <c r="A669" s="19">
        <v>41122</v>
      </c>
      <c r="B669" s="20" t="s">
        <v>554</v>
      </c>
      <c r="C669" s="21" t="s">
        <v>550</v>
      </c>
      <c r="D669" s="22" t="s">
        <v>54</v>
      </c>
      <c r="E669" s="23">
        <v>2311</v>
      </c>
      <c r="F669" s="24">
        <v>145000</v>
      </c>
      <c r="G669" s="25">
        <v>41122</v>
      </c>
      <c r="H669" s="24">
        <f>IF(F669&gt;0,0,"")</f>
        <v>0</v>
      </c>
      <c r="I669" s="24">
        <v>145000</v>
      </c>
      <c r="J669" s="24" t="str">
        <f>IF(I669&gt;0,"ATRASADO","")</f>
        <v>ATRASADO</v>
      </c>
      <c r="K669" s="27"/>
    </row>
    <row r="670" spans="1:11" s="26" customFormat="1" ht="12.75" x14ac:dyDescent="0.2">
      <c r="A670" s="19"/>
      <c r="B670" s="20"/>
      <c r="C670" s="21"/>
      <c r="D670" s="22"/>
      <c r="E670" s="23"/>
      <c r="F670" s="24"/>
      <c r="G670" s="25"/>
      <c r="H670" s="24"/>
      <c r="I670" s="24"/>
      <c r="J670" s="24"/>
      <c r="K670" s="27"/>
    </row>
    <row r="671" spans="1:11" s="26" customFormat="1" ht="12.75" x14ac:dyDescent="0.2">
      <c r="A671" s="19">
        <v>40179</v>
      </c>
      <c r="B671" s="20">
        <v>1500102840</v>
      </c>
      <c r="C671" s="21" t="s">
        <v>555</v>
      </c>
      <c r="D671" s="22" t="s">
        <v>101</v>
      </c>
      <c r="E671" s="23">
        <v>2221</v>
      </c>
      <c r="F671" s="24">
        <v>17400</v>
      </c>
      <c r="G671" s="25">
        <v>40179</v>
      </c>
      <c r="H671" s="24">
        <f>IF(F671&gt;0,0,"")</f>
        <v>0</v>
      </c>
      <c r="I671" s="24">
        <v>17400</v>
      </c>
      <c r="J671" s="24" t="str">
        <f>IF(I671&gt;0,"ATRASADO","")</f>
        <v>ATRASADO</v>
      </c>
      <c r="K671" s="27"/>
    </row>
    <row r="672" spans="1:11" s="26" customFormat="1" ht="12.75" x14ac:dyDescent="0.2">
      <c r="A672" s="19"/>
      <c r="B672" s="20"/>
      <c r="C672" s="21"/>
      <c r="D672" s="22"/>
      <c r="E672" s="23"/>
      <c r="F672" s="24"/>
      <c r="G672" s="25"/>
      <c r="H672" s="24"/>
      <c r="I672" s="24"/>
      <c r="J672" s="24"/>
      <c r="K672" s="27"/>
    </row>
    <row r="673" spans="1:11" s="26" customFormat="1" ht="12.75" x14ac:dyDescent="0.2">
      <c r="A673" s="19">
        <v>45965</v>
      </c>
      <c r="B673" s="20" t="s">
        <v>556</v>
      </c>
      <c r="C673" s="21" t="s">
        <v>557</v>
      </c>
      <c r="D673" s="22" t="s">
        <v>558</v>
      </c>
      <c r="E673" s="23">
        <v>2311</v>
      </c>
      <c r="F673" s="24">
        <v>168414.75</v>
      </c>
      <c r="G673" s="25">
        <v>45965</v>
      </c>
      <c r="H673" s="24">
        <v>0</v>
      </c>
      <c r="I673" s="24">
        <v>168414.75</v>
      </c>
      <c r="J673" s="24" t="s">
        <v>26</v>
      </c>
      <c r="K673" s="27"/>
    </row>
    <row r="674" spans="1:11" s="26" customFormat="1" ht="12.75" x14ac:dyDescent="0.2">
      <c r="A674" s="19"/>
      <c r="B674" s="20"/>
      <c r="C674" s="21"/>
      <c r="D674" s="22"/>
      <c r="E674" s="23"/>
      <c r="F674" s="24"/>
      <c r="G674" s="25"/>
      <c r="H674" s="24"/>
      <c r="I674" s="24"/>
      <c r="J674" s="24"/>
      <c r="K674" s="27"/>
    </row>
    <row r="675" spans="1:11" s="26" customFormat="1" ht="12.75" x14ac:dyDescent="0.2">
      <c r="A675" s="19" t="s">
        <v>559</v>
      </c>
      <c r="B675" s="20" t="s">
        <v>560</v>
      </c>
      <c r="C675" s="21" t="s">
        <v>561</v>
      </c>
      <c r="D675" s="22" t="s">
        <v>22</v>
      </c>
      <c r="E675" s="23">
        <v>2311</v>
      </c>
      <c r="F675" s="24">
        <v>3234310</v>
      </c>
      <c r="G675" s="25" t="s">
        <v>559</v>
      </c>
      <c r="H675" s="24">
        <f>IF(F675&gt;0,0,"")</f>
        <v>0</v>
      </c>
      <c r="I675" s="24">
        <v>3234310</v>
      </c>
      <c r="J675" s="24" t="str">
        <f>IF(I675&gt;0,"ATRASADO","")</f>
        <v>ATRASADO</v>
      </c>
      <c r="K675" s="27"/>
    </row>
    <row r="676" spans="1:11" s="26" customFormat="1" ht="12.75" x14ac:dyDescent="0.2">
      <c r="A676" s="19"/>
      <c r="B676" s="20"/>
      <c r="C676" s="21"/>
      <c r="D676" s="22"/>
      <c r="E676" s="23"/>
      <c r="F676" s="24"/>
      <c r="G676" s="25"/>
      <c r="H676" s="24"/>
      <c r="I676" s="24"/>
      <c r="J676" s="24"/>
      <c r="K676" s="27"/>
    </row>
    <row r="677" spans="1:11" s="26" customFormat="1" ht="12.75" x14ac:dyDescent="0.2">
      <c r="A677" s="19" t="s">
        <v>562</v>
      </c>
      <c r="B677" s="20" t="s">
        <v>563</v>
      </c>
      <c r="C677" s="21" t="s">
        <v>564</v>
      </c>
      <c r="D677" s="22" t="s">
        <v>565</v>
      </c>
      <c r="E677" s="23">
        <v>2272</v>
      </c>
      <c r="F677" s="24">
        <v>55413.98</v>
      </c>
      <c r="G677" s="25" t="s">
        <v>562</v>
      </c>
      <c r="H677" s="24">
        <f>IF(F677&gt;0,0,"")</f>
        <v>0</v>
      </c>
      <c r="I677" s="24">
        <v>55413.98</v>
      </c>
      <c r="J677" s="24" t="str">
        <f>IF(I677&gt;0,"ATRASADO","")</f>
        <v>ATRASADO</v>
      </c>
      <c r="K677" s="27"/>
    </row>
    <row r="678" spans="1:11" s="26" customFormat="1" ht="12.75" x14ac:dyDescent="0.2">
      <c r="A678" s="19">
        <v>45261</v>
      </c>
      <c r="B678" s="20" t="s">
        <v>566</v>
      </c>
      <c r="C678" s="21" t="s">
        <v>564</v>
      </c>
      <c r="D678" s="22" t="s">
        <v>67</v>
      </c>
      <c r="E678" s="23">
        <v>2355</v>
      </c>
      <c r="F678" s="24">
        <v>1663151</v>
      </c>
      <c r="G678" s="25">
        <v>45261</v>
      </c>
      <c r="H678" s="24">
        <f>IF(F678&gt;0,0,"")</f>
        <v>0</v>
      </c>
      <c r="I678" s="24">
        <v>1663151</v>
      </c>
      <c r="J678" s="24" t="str">
        <f>IF(I678&gt;0,"ATRASADO","")</f>
        <v>ATRASADO</v>
      </c>
      <c r="K678" s="27"/>
    </row>
    <row r="679" spans="1:11" s="26" customFormat="1" ht="12.75" x14ac:dyDescent="0.2">
      <c r="A679" s="19"/>
      <c r="B679" s="20"/>
      <c r="C679" s="21"/>
      <c r="D679" s="22"/>
      <c r="E679" s="23"/>
      <c r="F679" s="24"/>
      <c r="G679" s="25"/>
      <c r="H679" s="24"/>
      <c r="I679" s="24"/>
      <c r="J679" s="24"/>
      <c r="K679" s="27"/>
    </row>
    <row r="680" spans="1:11" s="26" customFormat="1" ht="12.75" x14ac:dyDescent="0.2">
      <c r="A680" s="19">
        <v>45078</v>
      </c>
      <c r="B680" s="20" t="s">
        <v>567</v>
      </c>
      <c r="C680" s="21" t="s">
        <v>568</v>
      </c>
      <c r="D680" s="22" t="s">
        <v>500</v>
      </c>
      <c r="E680" s="23">
        <v>2221</v>
      </c>
      <c r="F680" s="24">
        <v>23600</v>
      </c>
      <c r="G680" s="25">
        <v>45078</v>
      </c>
      <c r="H680" s="24">
        <f>IF(F680&gt;0,0,"")</f>
        <v>0</v>
      </c>
      <c r="I680" s="24">
        <v>23600</v>
      </c>
      <c r="J680" s="24" t="str">
        <f>IF(I680&gt;0,"ATRASADO","")</f>
        <v>ATRASADO</v>
      </c>
      <c r="K680" s="27"/>
    </row>
    <row r="681" spans="1:11" s="26" customFormat="1" ht="12.75" x14ac:dyDescent="0.2">
      <c r="A681" s="19">
        <v>45078</v>
      </c>
      <c r="B681" s="20" t="s">
        <v>569</v>
      </c>
      <c r="C681" s="21" t="s">
        <v>568</v>
      </c>
      <c r="D681" s="22" t="s">
        <v>500</v>
      </c>
      <c r="E681" s="23">
        <v>2221</v>
      </c>
      <c r="F681" s="24">
        <v>23600</v>
      </c>
      <c r="G681" s="25">
        <v>45078</v>
      </c>
      <c r="H681" s="24">
        <f>IF(F681&gt;0,0,"")</f>
        <v>0</v>
      </c>
      <c r="I681" s="24">
        <v>23600</v>
      </c>
      <c r="J681" s="24" t="str">
        <f>IF(I681&gt;0,"ATRASADO","")</f>
        <v>ATRASADO</v>
      </c>
      <c r="K681" s="27"/>
    </row>
    <row r="682" spans="1:11" s="26" customFormat="1" ht="12.75" x14ac:dyDescent="0.2">
      <c r="A682" s="19">
        <v>45078</v>
      </c>
      <c r="B682" s="20" t="s">
        <v>570</v>
      </c>
      <c r="C682" s="21" t="s">
        <v>568</v>
      </c>
      <c r="D682" s="22" t="s">
        <v>500</v>
      </c>
      <c r="E682" s="23">
        <v>2221</v>
      </c>
      <c r="F682" s="24">
        <v>23600</v>
      </c>
      <c r="G682" s="25">
        <v>45078</v>
      </c>
      <c r="H682" s="24">
        <f>IF(F682&gt;0,0,"")</f>
        <v>0</v>
      </c>
      <c r="I682" s="24">
        <v>23600</v>
      </c>
      <c r="J682" s="24" t="str">
        <f>IF(I682&gt;0,"ATRASADO","")</f>
        <v>ATRASADO</v>
      </c>
      <c r="K682" s="27"/>
    </row>
    <row r="683" spans="1:11" s="26" customFormat="1" ht="12.75" x14ac:dyDescent="0.2">
      <c r="A683" s="19">
        <v>45413</v>
      </c>
      <c r="B683" s="20" t="s">
        <v>571</v>
      </c>
      <c r="C683" s="21" t="s">
        <v>568</v>
      </c>
      <c r="D683" s="22" t="s">
        <v>500</v>
      </c>
      <c r="E683" s="23">
        <v>2221</v>
      </c>
      <c r="F683" s="24">
        <v>23600</v>
      </c>
      <c r="G683" s="25">
        <v>45413</v>
      </c>
      <c r="H683" s="24">
        <f>IF(F683&gt;0,0,"")</f>
        <v>0</v>
      </c>
      <c r="I683" s="24">
        <v>23600</v>
      </c>
      <c r="J683" s="24" t="str">
        <f>IF(I683&gt;0,"ATRASADO","")</f>
        <v>ATRASADO</v>
      </c>
      <c r="K683" s="27"/>
    </row>
    <row r="684" spans="1:11" s="26" customFormat="1" ht="12.75" x14ac:dyDescent="0.2">
      <c r="A684" s="19"/>
      <c r="B684" s="20"/>
      <c r="C684" s="21"/>
      <c r="D684" s="22"/>
      <c r="E684" s="23"/>
      <c r="F684" s="24"/>
      <c r="G684" s="25"/>
      <c r="H684" s="24"/>
      <c r="I684" s="24"/>
      <c r="J684" s="24"/>
      <c r="K684" s="27"/>
    </row>
    <row r="685" spans="1:11" s="26" customFormat="1" ht="12.75" x14ac:dyDescent="0.2">
      <c r="A685" s="19">
        <v>45566</v>
      </c>
      <c r="B685" s="20" t="s">
        <v>138</v>
      </c>
      <c r="C685" s="21" t="s">
        <v>572</v>
      </c>
      <c r="D685" s="22" t="s">
        <v>573</v>
      </c>
      <c r="E685" s="23">
        <v>2396</v>
      </c>
      <c r="F685" s="24">
        <v>252039.74</v>
      </c>
      <c r="G685" s="25">
        <v>45566</v>
      </c>
      <c r="H685" s="24">
        <v>0</v>
      </c>
      <c r="I685" s="24">
        <v>252039.74</v>
      </c>
      <c r="J685" s="24" t="s">
        <v>574</v>
      </c>
      <c r="K685" s="27"/>
    </row>
    <row r="686" spans="1:11" s="26" customFormat="1" ht="12.75" x14ac:dyDescent="0.2">
      <c r="A686" s="19">
        <v>45566</v>
      </c>
      <c r="B686" s="20" t="s">
        <v>90</v>
      </c>
      <c r="C686" s="21" t="s">
        <v>572</v>
      </c>
      <c r="D686" s="22" t="s">
        <v>573</v>
      </c>
      <c r="E686" s="23">
        <v>2396</v>
      </c>
      <c r="F686" s="24">
        <v>168268</v>
      </c>
      <c r="G686" s="25">
        <v>45566</v>
      </c>
      <c r="H686" s="24">
        <v>0</v>
      </c>
      <c r="I686" s="24">
        <v>168268</v>
      </c>
      <c r="J686" s="24" t="str">
        <f>IF(I691&gt;0,"ATRASADO","")</f>
        <v>ATRASADO</v>
      </c>
      <c r="K686" s="27"/>
    </row>
    <row r="687" spans="1:11" s="26" customFormat="1" ht="12.75" x14ac:dyDescent="0.2">
      <c r="A687" s="19"/>
      <c r="B687" s="20"/>
      <c r="C687" s="21"/>
      <c r="D687" s="22"/>
      <c r="E687" s="23"/>
      <c r="F687" s="24"/>
      <c r="G687" s="25"/>
      <c r="H687" s="24"/>
      <c r="I687" s="24"/>
      <c r="J687" s="24"/>
      <c r="K687" s="27"/>
    </row>
    <row r="688" spans="1:11" s="26" customFormat="1" ht="12.75" x14ac:dyDescent="0.2">
      <c r="A688" s="19">
        <v>46030</v>
      </c>
      <c r="B688" s="20" t="s">
        <v>575</v>
      </c>
      <c r="C688" s="21" t="s">
        <v>576</v>
      </c>
      <c r="D688" s="22" t="s">
        <v>101</v>
      </c>
      <c r="E688" s="23">
        <v>2221</v>
      </c>
      <c r="F688" s="24">
        <v>350000</v>
      </c>
      <c r="G688" s="25">
        <v>46030</v>
      </c>
      <c r="H688" s="24">
        <v>0</v>
      </c>
      <c r="I688" s="24">
        <v>350000</v>
      </c>
      <c r="J688" s="24" t="s">
        <v>26</v>
      </c>
      <c r="K688" s="27"/>
    </row>
    <row r="689" spans="1:11" s="26" customFormat="1" ht="12.75" x14ac:dyDescent="0.2">
      <c r="A689" s="19"/>
      <c r="B689" s="20"/>
      <c r="C689" s="21"/>
      <c r="D689" s="22"/>
      <c r="E689" s="23"/>
      <c r="F689" s="24"/>
      <c r="G689" s="25"/>
      <c r="H689" s="24"/>
      <c r="I689" s="24"/>
      <c r="J689" s="24"/>
      <c r="K689" s="27"/>
    </row>
    <row r="690" spans="1:11" s="26" customFormat="1" ht="12.75" x14ac:dyDescent="0.2">
      <c r="A690" s="19">
        <v>45505</v>
      </c>
      <c r="B690" s="20" t="s">
        <v>577</v>
      </c>
      <c r="C690" s="21" t="s">
        <v>578</v>
      </c>
      <c r="D690" s="22" t="s">
        <v>101</v>
      </c>
      <c r="E690" s="23">
        <v>2221</v>
      </c>
      <c r="F690" s="24">
        <v>23600</v>
      </c>
      <c r="G690" s="25">
        <v>45505</v>
      </c>
      <c r="H690" s="24">
        <f>IF(F690&gt;0,0,"")</f>
        <v>0</v>
      </c>
      <c r="I690" s="24">
        <v>23600</v>
      </c>
      <c r="J690" s="24" t="str">
        <f>IF(I690&gt;0,"ATRASADO","")</f>
        <v>ATRASADO</v>
      </c>
      <c r="K690" s="27"/>
    </row>
    <row r="691" spans="1:11" s="26" customFormat="1" ht="12.75" x14ac:dyDescent="0.2">
      <c r="A691" s="19">
        <v>45505</v>
      </c>
      <c r="B691" s="20" t="s">
        <v>407</v>
      </c>
      <c r="C691" s="21" t="s">
        <v>578</v>
      </c>
      <c r="D691" s="22" t="s">
        <v>101</v>
      </c>
      <c r="E691" s="23">
        <v>2221</v>
      </c>
      <c r="F691" s="24">
        <v>23600</v>
      </c>
      <c r="G691" s="25">
        <v>45505</v>
      </c>
      <c r="H691" s="24">
        <f>IF(F691&gt;0,0,"")</f>
        <v>0</v>
      </c>
      <c r="I691" s="24">
        <v>23600</v>
      </c>
      <c r="J691" s="24" t="str">
        <f>IF(I691&gt;0,"ATRASADO","")</f>
        <v>ATRASADO</v>
      </c>
      <c r="K691" s="27"/>
    </row>
    <row r="692" spans="1:11" s="26" customFormat="1" ht="12.75" x14ac:dyDescent="0.2">
      <c r="A692" s="19">
        <v>45505</v>
      </c>
      <c r="B692" s="20" t="s">
        <v>397</v>
      </c>
      <c r="C692" s="21" t="s">
        <v>578</v>
      </c>
      <c r="D692" s="22" t="s">
        <v>101</v>
      </c>
      <c r="E692" s="23">
        <v>2221</v>
      </c>
      <c r="F692" s="24">
        <v>23600</v>
      </c>
      <c r="G692" s="25">
        <v>45505</v>
      </c>
      <c r="H692" s="24">
        <f>IF(F692&gt;0,0,"")</f>
        <v>0</v>
      </c>
      <c r="I692" s="24">
        <v>23600</v>
      </c>
      <c r="J692" s="24" t="str">
        <f>IF(I692&gt;0,"ATRASADO","")</f>
        <v>ATRASADO</v>
      </c>
      <c r="K692" s="27"/>
    </row>
    <row r="693" spans="1:11" s="26" customFormat="1" ht="12.75" x14ac:dyDescent="0.2">
      <c r="A693" s="19">
        <v>45505</v>
      </c>
      <c r="B693" s="20" t="s">
        <v>579</v>
      </c>
      <c r="C693" s="21" t="s">
        <v>578</v>
      </c>
      <c r="D693" s="22" t="s">
        <v>101</v>
      </c>
      <c r="E693" s="23">
        <v>2221</v>
      </c>
      <c r="F693" s="24">
        <v>23600</v>
      </c>
      <c r="G693" s="25">
        <v>45505</v>
      </c>
      <c r="H693" s="24">
        <f>IF(F693&gt;0,0,"")</f>
        <v>0</v>
      </c>
      <c r="I693" s="24">
        <v>23600</v>
      </c>
      <c r="J693" s="24" t="str">
        <f>IF(I693&gt;0,"ATRASADO","")</f>
        <v>ATRASADO</v>
      </c>
      <c r="K693" s="27"/>
    </row>
    <row r="694" spans="1:11" s="26" customFormat="1" ht="12.75" x14ac:dyDescent="0.2">
      <c r="A694" s="19"/>
      <c r="B694" s="20"/>
      <c r="C694" s="21"/>
      <c r="D694" s="22"/>
      <c r="E694" s="23"/>
      <c r="F694" s="24"/>
      <c r="G694" s="25"/>
      <c r="H694" s="24"/>
      <c r="I694" s="24"/>
      <c r="J694" s="24"/>
      <c r="K694" s="27"/>
    </row>
    <row r="695" spans="1:11" s="26" customFormat="1" ht="12.75" x14ac:dyDescent="0.2">
      <c r="A695" s="19">
        <v>45658</v>
      </c>
      <c r="B695" s="20" t="s">
        <v>214</v>
      </c>
      <c r="C695" s="21" t="s">
        <v>580</v>
      </c>
      <c r="D695" s="22" t="s">
        <v>22</v>
      </c>
      <c r="E695" s="23">
        <v>2311</v>
      </c>
      <c r="F695" s="24">
        <v>66080</v>
      </c>
      <c r="G695" s="25">
        <v>45658</v>
      </c>
      <c r="H695" s="24">
        <f>IF(F695&gt;0,0,"")</f>
        <v>0</v>
      </c>
      <c r="I695" s="24">
        <v>66080</v>
      </c>
      <c r="J695" s="24" t="str">
        <f>IF(I695&gt;0,"ATRASADO","")</f>
        <v>ATRASADO</v>
      </c>
      <c r="K695" s="27"/>
    </row>
    <row r="696" spans="1:11" s="26" customFormat="1" ht="12.75" x14ac:dyDescent="0.2">
      <c r="A696" s="19"/>
      <c r="B696" s="20"/>
      <c r="C696" s="21"/>
      <c r="D696" s="22"/>
      <c r="E696" s="23"/>
      <c r="F696" s="24"/>
      <c r="G696" s="25"/>
      <c r="H696" s="24"/>
      <c r="I696" s="24"/>
      <c r="J696" s="24"/>
      <c r="K696" s="27"/>
    </row>
    <row r="697" spans="1:11" s="26" customFormat="1" ht="12.75" x14ac:dyDescent="0.2">
      <c r="A697" s="19">
        <v>45413</v>
      </c>
      <c r="B697" s="20" t="s">
        <v>224</v>
      </c>
      <c r="C697" s="21" t="s">
        <v>581</v>
      </c>
      <c r="D697" s="22" t="s">
        <v>500</v>
      </c>
      <c r="E697" s="23">
        <v>2221</v>
      </c>
      <c r="F697" s="24">
        <v>29500</v>
      </c>
      <c r="G697" s="25" t="s">
        <v>582</v>
      </c>
      <c r="H697" s="24">
        <f>IF(F697&gt;0,0,"")</f>
        <v>0</v>
      </c>
      <c r="I697" s="24">
        <v>29500</v>
      </c>
      <c r="J697" s="24" t="str">
        <f>IF(I697&gt;0,"ATRASADO","")</f>
        <v>ATRASADO</v>
      </c>
      <c r="K697" s="27"/>
    </row>
    <row r="698" spans="1:11" s="26" customFormat="1" ht="12.75" x14ac:dyDescent="0.2">
      <c r="A698" s="19"/>
      <c r="B698" s="20"/>
      <c r="C698" s="21"/>
      <c r="D698" s="22"/>
      <c r="E698" s="23"/>
      <c r="F698" s="24"/>
      <c r="G698" s="25"/>
      <c r="H698" s="24"/>
      <c r="I698" s="24"/>
      <c r="J698" s="24"/>
      <c r="K698" s="27"/>
    </row>
    <row r="699" spans="1:11" s="26" customFormat="1" ht="12.75" x14ac:dyDescent="0.2">
      <c r="A699" s="19">
        <v>43257</v>
      </c>
      <c r="B699" s="20" t="s">
        <v>223</v>
      </c>
      <c r="C699" s="21" t="s">
        <v>583</v>
      </c>
      <c r="D699" s="22" t="s">
        <v>584</v>
      </c>
      <c r="E699" s="23">
        <v>2272</v>
      </c>
      <c r="F699" s="24">
        <v>74340</v>
      </c>
      <c r="G699" s="25">
        <v>43257</v>
      </c>
      <c r="H699" s="24">
        <f>IF(F699&gt;0,0,"")</f>
        <v>0</v>
      </c>
      <c r="I699" s="24">
        <v>74340</v>
      </c>
      <c r="J699" s="24" t="str">
        <f>IF(I699&gt;0,"ATRASADO","")</f>
        <v>ATRASADO</v>
      </c>
      <c r="K699" s="27"/>
    </row>
    <row r="700" spans="1:11" s="26" customFormat="1" ht="12.75" x14ac:dyDescent="0.2">
      <c r="A700" s="19"/>
      <c r="B700" s="20"/>
      <c r="C700" s="21"/>
      <c r="D700" s="22"/>
      <c r="E700" s="23"/>
      <c r="F700" s="24"/>
      <c r="G700" s="25"/>
      <c r="H700" s="24"/>
      <c r="I700" s="24"/>
      <c r="J700" s="24"/>
      <c r="K700" s="27"/>
    </row>
    <row r="701" spans="1:11" s="26" customFormat="1" ht="12.75" x14ac:dyDescent="0.2">
      <c r="A701" s="19">
        <v>45505</v>
      </c>
      <c r="B701" s="20" t="s">
        <v>138</v>
      </c>
      <c r="C701" s="21" t="s">
        <v>585</v>
      </c>
      <c r="D701" s="22" t="s">
        <v>586</v>
      </c>
      <c r="E701" s="23">
        <v>2611</v>
      </c>
      <c r="F701" s="24">
        <v>233109</v>
      </c>
      <c r="G701" s="25">
        <v>45505</v>
      </c>
      <c r="H701" s="24">
        <f>IF(F701&gt;0,0,"")</f>
        <v>0</v>
      </c>
      <c r="I701" s="24">
        <v>233109</v>
      </c>
      <c r="J701" s="24" t="str">
        <f>IF(I701&gt;0,"ATRASADO","")</f>
        <v>ATRASADO</v>
      </c>
      <c r="K701" s="27"/>
    </row>
    <row r="702" spans="1:11" s="26" customFormat="1" ht="12.75" x14ac:dyDescent="0.2">
      <c r="A702" s="19">
        <v>45512</v>
      </c>
      <c r="B702" s="20" t="s">
        <v>587</v>
      </c>
      <c r="C702" s="21" t="s">
        <v>585</v>
      </c>
      <c r="D702" s="22" t="s">
        <v>586</v>
      </c>
      <c r="E702" s="23">
        <v>2611</v>
      </c>
      <c r="F702" s="24">
        <v>25748.78</v>
      </c>
      <c r="G702" s="25">
        <v>45512</v>
      </c>
      <c r="H702" s="24">
        <f>IF(F702&gt;0,0,"")</f>
        <v>0</v>
      </c>
      <c r="I702" s="24">
        <v>25748.78</v>
      </c>
      <c r="J702" s="24" t="str">
        <f>IF(I702&gt;0,"ATRASADO","")</f>
        <v>ATRASADO</v>
      </c>
      <c r="K702" s="27"/>
    </row>
    <row r="703" spans="1:11" s="26" customFormat="1" ht="12.75" x14ac:dyDescent="0.2">
      <c r="A703" s="19"/>
      <c r="B703" s="20"/>
      <c r="C703" s="21"/>
      <c r="D703" s="22"/>
      <c r="E703" s="23"/>
      <c r="F703" s="24"/>
      <c r="G703" s="25"/>
      <c r="H703" s="24"/>
      <c r="I703" s="24"/>
      <c r="J703" s="24"/>
      <c r="K703" s="27"/>
    </row>
    <row r="704" spans="1:11" s="26" customFormat="1" ht="12.75" x14ac:dyDescent="0.2">
      <c r="A704" s="19">
        <v>45478</v>
      </c>
      <c r="B704" s="20" t="s">
        <v>588</v>
      </c>
      <c r="C704" s="21" t="s">
        <v>589</v>
      </c>
      <c r="D704" s="22" t="s">
        <v>500</v>
      </c>
      <c r="E704" s="23">
        <v>2221</v>
      </c>
      <c r="F704" s="24">
        <v>23600</v>
      </c>
      <c r="G704" s="25">
        <v>45478</v>
      </c>
      <c r="H704" s="24">
        <f>IF(F704&gt;0,0,"")</f>
        <v>0</v>
      </c>
      <c r="I704" s="24">
        <v>23600</v>
      </c>
      <c r="J704" s="24" t="str">
        <f>IF(I704&gt;0,"ATRASADO","")</f>
        <v>ATRASADO</v>
      </c>
      <c r="K704" s="27"/>
    </row>
    <row r="705" spans="1:11" s="26" customFormat="1" ht="12.75" x14ac:dyDescent="0.2">
      <c r="A705" s="19">
        <v>45509</v>
      </c>
      <c r="B705" s="20" t="s">
        <v>590</v>
      </c>
      <c r="C705" s="21" t="s">
        <v>589</v>
      </c>
      <c r="D705" s="22" t="s">
        <v>500</v>
      </c>
      <c r="E705" s="23">
        <v>2221</v>
      </c>
      <c r="F705" s="24">
        <v>23600</v>
      </c>
      <c r="G705" s="25">
        <v>45509</v>
      </c>
      <c r="H705" s="24">
        <f>IF(F705&gt;0,0,"")</f>
        <v>0</v>
      </c>
      <c r="I705" s="24">
        <v>23600</v>
      </c>
      <c r="J705" s="24" t="str">
        <f>IF(I705&gt;0,"ATRASADO","")</f>
        <v>ATRASADO</v>
      </c>
      <c r="K705" s="27"/>
    </row>
    <row r="706" spans="1:11" s="26" customFormat="1" ht="12.75" x14ac:dyDescent="0.2">
      <c r="A706" s="19"/>
      <c r="B706" s="20"/>
      <c r="C706" s="21"/>
      <c r="D706" s="22"/>
      <c r="E706" s="23"/>
      <c r="F706" s="24"/>
      <c r="G706" s="25"/>
      <c r="H706" s="24"/>
      <c r="I706" s="24"/>
      <c r="J706" s="24"/>
      <c r="K706" s="27"/>
    </row>
    <row r="707" spans="1:11" s="26" customFormat="1" ht="12.75" x14ac:dyDescent="0.2">
      <c r="A707" s="19">
        <v>45505</v>
      </c>
      <c r="B707" s="20" t="s">
        <v>591</v>
      </c>
      <c r="C707" s="21" t="s">
        <v>592</v>
      </c>
      <c r="D707" s="22" t="s">
        <v>500</v>
      </c>
      <c r="E707" s="23">
        <v>2221</v>
      </c>
      <c r="F707" s="24">
        <v>59000</v>
      </c>
      <c r="G707" s="25">
        <v>45505</v>
      </c>
      <c r="H707" s="24">
        <f t="shared" ref="H707:H712" si="45">IF(F707&gt;0,0,"")</f>
        <v>0</v>
      </c>
      <c r="I707" s="24">
        <v>59000</v>
      </c>
      <c r="J707" s="24" t="str">
        <f t="shared" ref="J707:J712" si="46">IF(I707&gt;0,"ATRASADO","")</f>
        <v>ATRASADO</v>
      </c>
      <c r="K707" s="27"/>
    </row>
    <row r="708" spans="1:11" s="26" customFormat="1" ht="12.75" x14ac:dyDescent="0.2">
      <c r="A708" s="19">
        <v>45505</v>
      </c>
      <c r="B708" s="20" t="s">
        <v>80</v>
      </c>
      <c r="C708" s="21" t="s">
        <v>592</v>
      </c>
      <c r="D708" s="22" t="s">
        <v>500</v>
      </c>
      <c r="E708" s="23">
        <v>2221</v>
      </c>
      <c r="F708" s="24">
        <v>59000</v>
      </c>
      <c r="G708" s="25">
        <v>45505</v>
      </c>
      <c r="H708" s="24">
        <f t="shared" si="45"/>
        <v>0</v>
      </c>
      <c r="I708" s="24">
        <v>59000</v>
      </c>
      <c r="J708" s="24" t="str">
        <f t="shared" si="46"/>
        <v>ATRASADO</v>
      </c>
      <c r="K708" s="27"/>
    </row>
    <row r="709" spans="1:11" s="26" customFormat="1" ht="12.75" x14ac:dyDescent="0.2">
      <c r="A709" s="19">
        <v>45505</v>
      </c>
      <c r="B709" s="20" t="s">
        <v>593</v>
      </c>
      <c r="C709" s="21" t="s">
        <v>592</v>
      </c>
      <c r="D709" s="22" t="s">
        <v>500</v>
      </c>
      <c r="E709" s="23">
        <v>2221</v>
      </c>
      <c r="F709" s="24">
        <v>59000</v>
      </c>
      <c r="G709" s="25">
        <v>45505</v>
      </c>
      <c r="H709" s="24">
        <f t="shared" si="45"/>
        <v>0</v>
      </c>
      <c r="I709" s="24">
        <v>59000</v>
      </c>
      <c r="J709" s="24" t="str">
        <f t="shared" si="46"/>
        <v>ATRASADO</v>
      </c>
      <c r="K709" s="27"/>
    </row>
    <row r="710" spans="1:11" s="26" customFormat="1" ht="12.75" x14ac:dyDescent="0.2">
      <c r="A710" s="19">
        <v>45505</v>
      </c>
      <c r="B710" s="20" t="s">
        <v>594</v>
      </c>
      <c r="C710" s="21" t="s">
        <v>592</v>
      </c>
      <c r="D710" s="22" t="s">
        <v>500</v>
      </c>
      <c r="E710" s="23">
        <v>2221</v>
      </c>
      <c r="F710" s="24">
        <v>59000</v>
      </c>
      <c r="G710" s="25">
        <v>45505</v>
      </c>
      <c r="H710" s="24">
        <f t="shared" si="45"/>
        <v>0</v>
      </c>
      <c r="I710" s="24">
        <v>59000</v>
      </c>
      <c r="J710" s="24" t="str">
        <f t="shared" si="46"/>
        <v>ATRASADO</v>
      </c>
      <c r="K710" s="27"/>
    </row>
    <row r="711" spans="1:11" s="26" customFormat="1" ht="12.75" x14ac:dyDescent="0.2">
      <c r="A711" s="19">
        <v>45505</v>
      </c>
      <c r="B711" s="20" t="s">
        <v>595</v>
      </c>
      <c r="C711" s="21" t="s">
        <v>592</v>
      </c>
      <c r="D711" s="22" t="s">
        <v>500</v>
      </c>
      <c r="E711" s="23">
        <v>2221</v>
      </c>
      <c r="F711" s="24">
        <v>59000</v>
      </c>
      <c r="G711" s="25">
        <v>45505</v>
      </c>
      <c r="H711" s="24">
        <f t="shared" si="45"/>
        <v>0</v>
      </c>
      <c r="I711" s="24">
        <v>59000</v>
      </c>
      <c r="J711" s="24" t="str">
        <f t="shared" si="46"/>
        <v>ATRASADO</v>
      </c>
      <c r="K711" s="27"/>
    </row>
    <row r="712" spans="1:11" s="26" customFormat="1" ht="12.75" x14ac:dyDescent="0.2">
      <c r="A712" s="19">
        <v>45505</v>
      </c>
      <c r="B712" s="20" t="s">
        <v>596</v>
      </c>
      <c r="C712" s="21" t="s">
        <v>592</v>
      </c>
      <c r="D712" s="22" t="s">
        <v>500</v>
      </c>
      <c r="E712" s="23">
        <v>2221</v>
      </c>
      <c r="F712" s="24">
        <v>59000</v>
      </c>
      <c r="G712" s="25">
        <v>45505</v>
      </c>
      <c r="H712" s="24">
        <f t="shared" si="45"/>
        <v>0</v>
      </c>
      <c r="I712" s="24">
        <v>59000</v>
      </c>
      <c r="J712" s="24" t="str">
        <f t="shared" si="46"/>
        <v>ATRASADO</v>
      </c>
      <c r="K712" s="27"/>
    </row>
    <row r="713" spans="1:11" s="26" customFormat="1" ht="12.75" x14ac:dyDescent="0.2">
      <c r="A713" s="19"/>
      <c r="B713" s="20"/>
      <c r="C713" s="21"/>
      <c r="D713" s="22"/>
      <c r="E713" s="23"/>
      <c r="F713" s="24"/>
      <c r="G713" s="25"/>
      <c r="H713" s="24"/>
      <c r="I713" s="24"/>
      <c r="J713" s="24"/>
      <c r="K713" s="27"/>
    </row>
    <row r="714" spans="1:11" s="26" customFormat="1" ht="12.75" x14ac:dyDescent="0.2">
      <c r="A714" s="19" t="s">
        <v>597</v>
      </c>
      <c r="B714" s="20" t="s">
        <v>138</v>
      </c>
      <c r="C714" s="21" t="s">
        <v>598</v>
      </c>
      <c r="D714" s="22" t="s">
        <v>599</v>
      </c>
      <c r="E714" s="23">
        <v>2678</v>
      </c>
      <c r="F714" s="24">
        <v>230100</v>
      </c>
      <c r="G714" s="25" t="s">
        <v>600</v>
      </c>
      <c r="H714" s="24">
        <f>IF(F714&gt;0,0,"")</f>
        <v>0</v>
      </c>
      <c r="I714" s="24">
        <v>230100</v>
      </c>
      <c r="J714" s="24" t="str">
        <f>IF(I714&gt;0,"ATRASADO","")</f>
        <v>ATRASADO</v>
      </c>
      <c r="K714" s="27"/>
    </row>
    <row r="715" spans="1:11" s="26" customFormat="1" ht="12.75" x14ac:dyDescent="0.2">
      <c r="A715" s="19" t="s">
        <v>601</v>
      </c>
      <c r="B715" s="20" t="s">
        <v>587</v>
      </c>
      <c r="C715" s="21" t="s">
        <v>598</v>
      </c>
      <c r="D715" s="22" t="s">
        <v>92</v>
      </c>
      <c r="E715" s="23">
        <v>2332</v>
      </c>
      <c r="F715" s="24">
        <v>116820</v>
      </c>
      <c r="G715" s="25" t="s">
        <v>601</v>
      </c>
      <c r="H715" s="24">
        <f>IF(F715&gt;0,0,"")</f>
        <v>0</v>
      </c>
      <c r="I715" s="24">
        <v>116820</v>
      </c>
      <c r="J715" s="24" t="str">
        <f>IF(I715&gt;0,"ATRASADO","")</f>
        <v>ATRASADO</v>
      </c>
      <c r="K715" s="27"/>
    </row>
    <row r="716" spans="1:11" s="26" customFormat="1" ht="12.75" x14ac:dyDescent="0.2">
      <c r="A716" s="19"/>
      <c r="B716" s="20"/>
      <c r="C716" s="21"/>
      <c r="D716" s="22"/>
      <c r="E716" s="23"/>
      <c r="F716" s="24"/>
      <c r="G716" s="25"/>
      <c r="H716" s="24"/>
      <c r="I716" s="24"/>
      <c r="J716" s="24"/>
      <c r="K716" s="27"/>
    </row>
    <row r="717" spans="1:11" s="26" customFormat="1" ht="12.75" x14ac:dyDescent="0.2">
      <c r="A717" s="19">
        <v>41071</v>
      </c>
      <c r="B717" s="20">
        <v>1500000002</v>
      </c>
      <c r="C717" s="21" t="s">
        <v>602</v>
      </c>
      <c r="D717" s="22" t="s">
        <v>558</v>
      </c>
      <c r="E717" s="23">
        <v>2311</v>
      </c>
      <c r="F717" s="24">
        <v>20380.400000000001</v>
      </c>
      <c r="G717" s="25">
        <v>41071</v>
      </c>
      <c r="H717" s="24">
        <f>IF(F717&gt;0,0,"")</f>
        <v>0</v>
      </c>
      <c r="I717" s="24">
        <v>20380.400000000001</v>
      </c>
      <c r="J717" s="24" t="str">
        <f>IF(I717&gt;0,"ATRASADO","")</f>
        <v>ATRASADO</v>
      </c>
      <c r="K717" s="27"/>
    </row>
    <row r="718" spans="1:11" s="26" customFormat="1" ht="12.75" x14ac:dyDescent="0.2">
      <c r="A718" s="19"/>
      <c r="B718" s="20"/>
      <c r="C718" s="21"/>
      <c r="D718" s="22"/>
      <c r="E718" s="23"/>
      <c r="F718" s="24"/>
      <c r="G718" s="25"/>
      <c r="H718" s="24"/>
      <c r="I718" s="24"/>
      <c r="J718" s="24"/>
      <c r="K718" s="27"/>
    </row>
    <row r="719" spans="1:11" s="26" customFormat="1" ht="12.75" x14ac:dyDescent="0.2">
      <c r="A719" s="19">
        <v>43525</v>
      </c>
      <c r="B719" s="20" t="s">
        <v>603</v>
      </c>
      <c r="C719" s="21" t="s">
        <v>604</v>
      </c>
      <c r="D719" s="22" t="s">
        <v>22</v>
      </c>
      <c r="E719" s="23">
        <v>2311</v>
      </c>
      <c r="F719" s="24">
        <v>144081.85999999999</v>
      </c>
      <c r="G719" s="25">
        <v>43525</v>
      </c>
      <c r="H719" s="24">
        <f>IF(F719&gt;0,0,"")</f>
        <v>0</v>
      </c>
      <c r="I719" s="24">
        <v>144081.85999999999</v>
      </c>
      <c r="J719" s="24" t="str">
        <f>IF(I719&gt;0,"ATRASADO","")</f>
        <v>ATRASADO</v>
      </c>
      <c r="K719" s="27"/>
    </row>
    <row r="720" spans="1:11" s="26" customFormat="1" ht="12.75" x14ac:dyDescent="0.2">
      <c r="A720" s="19"/>
      <c r="B720" s="20"/>
      <c r="C720" s="21"/>
      <c r="D720" s="22"/>
      <c r="E720" s="23"/>
      <c r="F720" s="24"/>
      <c r="G720" s="25"/>
      <c r="H720" s="24"/>
      <c r="I720" s="24"/>
      <c r="J720" s="24"/>
      <c r="K720" s="27"/>
    </row>
    <row r="721" spans="1:11" s="26" customFormat="1" ht="12.75" x14ac:dyDescent="0.2">
      <c r="A721" s="19">
        <v>45597</v>
      </c>
      <c r="B721" s="20" t="s">
        <v>605</v>
      </c>
      <c r="C721" s="21" t="s">
        <v>606</v>
      </c>
      <c r="D721" s="22" t="s">
        <v>92</v>
      </c>
      <c r="E721" s="23">
        <v>2332</v>
      </c>
      <c r="F721" s="24">
        <v>45684.83</v>
      </c>
      <c r="G721" s="25">
        <v>45597</v>
      </c>
      <c r="H721" s="24">
        <f>IF(F721&gt;0,0,"")</f>
        <v>0</v>
      </c>
      <c r="I721" s="24">
        <v>45684.83</v>
      </c>
      <c r="J721" s="24" t="str">
        <f>IF(I721&gt;0,"ATRASADO","")</f>
        <v>ATRASADO</v>
      </c>
      <c r="K721" s="27"/>
    </row>
    <row r="722" spans="1:11" s="26" customFormat="1" ht="12.75" x14ac:dyDescent="0.2">
      <c r="A722" s="19"/>
      <c r="B722" s="20"/>
      <c r="C722" s="21"/>
      <c r="D722" s="22"/>
      <c r="E722" s="23"/>
      <c r="F722" s="24"/>
      <c r="G722" s="25"/>
      <c r="H722" s="24"/>
      <c r="I722" s="24"/>
      <c r="J722" s="24"/>
      <c r="K722" s="27"/>
    </row>
    <row r="723" spans="1:11" s="26" customFormat="1" ht="12.75" x14ac:dyDescent="0.2">
      <c r="A723" s="19">
        <v>46014</v>
      </c>
      <c r="B723" s="20" t="s">
        <v>607</v>
      </c>
      <c r="C723" s="21" t="s">
        <v>608</v>
      </c>
      <c r="D723" s="22" t="s">
        <v>558</v>
      </c>
      <c r="E723" s="23">
        <v>2399</v>
      </c>
      <c r="F723" s="24">
        <v>336394.4</v>
      </c>
      <c r="G723" s="25">
        <v>46014</v>
      </c>
      <c r="H723" s="24">
        <v>0</v>
      </c>
      <c r="I723" s="24">
        <v>336394.4</v>
      </c>
      <c r="J723" s="24" t="s">
        <v>26</v>
      </c>
      <c r="K723" s="27"/>
    </row>
    <row r="724" spans="1:11" s="26" customFormat="1" ht="12.75" x14ac:dyDescent="0.2">
      <c r="A724" s="19">
        <v>46078</v>
      </c>
      <c r="B724" s="20" t="s">
        <v>609</v>
      </c>
      <c r="C724" s="21" t="s">
        <v>608</v>
      </c>
      <c r="D724" s="22" t="s">
        <v>22</v>
      </c>
      <c r="E724" s="23">
        <v>2311</v>
      </c>
      <c r="F724" s="24">
        <v>36250</v>
      </c>
      <c r="G724" s="25">
        <v>46078</v>
      </c>
      <c r="H724" s="24">
        <v>0</v>
      </c>
      <c r="I724" s="24">
        <v>36250</v>
      </c>
      <c r="J724" s="24" t="s">
        <v>26</v>
      </c>
      <c r="K724" s="27"/>
    </row>
    <row r="725" spans="1:11" s="26" customFormat="1" ht="12.75" x14ac:dyDescent="0.2">
      <c r="A725" s="19"/>
      <c r="B725" s="20"/>
      <c r="C725" s="21"/>
      <c r="D725" s="22"/>
      <c r="E725" s="23"/>
      <c r="F725" s="24"/>
      <c r="G725" s="25"/>
      <c r="H725" s="24"/>
      <c r="I725" s="24"/>
      <c r="J725" s="24"/>
      <c r="K725" s="27"/>
    </row>
    <row r="726" spans="1:11" s="26" customFormat="1" ht="12.75" x14ac:dyDescent="0.2">
      <c r="A726" s="19">
        <v>45474</v>
      </c>
      <c r="B726" s="20" t="s">
        <v>610</v>
      </c>
      <c r="C726" s="21" t="s">
        <v>611</v>
      </c>
      <c r="D726" s="22" t="s">
        <v>500</v>
      </c>
      <c r="E726" s="23">
        <v>2221</v>
      </c>
      <c r="F726" s="24">
        <v>47200</v>
      </c>
      <c r="G726" s="25">
        <v>45474</v>
      </c>
      <c r="H726" s="24">
        <f>IF(F726&gt;0,0,"")</f>
        <v>0</v>
      </c>
      <c r="I726" s="24">
        <v>47200</v>
      </c>
      <c r="J726" s="24" t="str">
        <f>IF(I726&gt;0,"ATRASADO","")</f>
        <v>ATRASADO</v>
      </c>
      <c r="K726" s="27"/>
    </row>
    <row r="727" spans="1:11" s="26" customFormat="1" ht="12.75" x14ac:dyDescent="0.2">
      <c r="A727" s="19"/>
      <c r="B727" s="20"/>
      <c r="C727" s="21"/>
      <c r="D727" s="22"/>
      <c r="E727" s="23"/>
      <c r="F727" s="24"/>
      <c r="G727" s="25"/>
      <c r="H727" s="24"/>
      <c r="I727" s="24"/>
      <c r="J727" s="24"/>
      <c r="K727" s="27"/>
    </row>
    <row r="728" spans="1:11" s="26" customFormat="1" ht="12.75" x14ac:dyDescent="0.2">
      <c r="A728" s="19">
        <v>45261</v>
      </c>
      <c r="B728" s="20" t="s">
        <v>613</v>
      </c>
      <c r="C728" s="21" t="s">
        <v>614</v>
      </c>
      <c r="D728" s="22" t="s">
        <v>22</v>
      </c>
      <c r="E728" s="23">
        <v>2311</v>
      </c>
      <c r="F728" s="24">
        <v>1328000</v>
      </c>
      <c r="G728" s="25">
        <v>45261</v>
      </c>
      <c r="H728" s="24">
        <f>IF(F728&gt;0,0,"")</f>
        <v>0</v>
      </c>
      <c r="I728" s="24">
        <v>1328000</v>
      </c>
      <c r="J728" s="24" t="str">
        <f>IF(I728&gt;0,"ATRASADO","")</f>
        <v>ATRASADO</v>
      </c>
      <c r="K728" s="27"/>
    </row>
    <row r="729" spans="1:11" s="26" customFormat="1" ht="12.75" x14ac:dyDescent="0.2">
      <c r="A729" s="19"/>
      <c r="B729" s="20"/>
      <c r="C729" s="21"/>
      <c r="D729" s="22"/>
      <c r="E729" s="23"/>
      <c r="F729" s="24"/>
      <c r="G729" s="25"/>
      <c r="H729" s="24"/>
      <c r="I729" s="24"/>
      <c r="J729" s="24"/>
      <c r="K729" s="27"/>
    </row>
    <row r="730" spans="1:11" s="26" customFormat="1" ht="12.75" x14ac:dyDescent="0.2">
      <c r="A730" s="19">
        <v>44986</v>
      </c>
      <c r="B730" s="20" t="s">
        <v>214</v>
      </c>
      <c r="C730" s="21" t="s">
        <v>615</v>
      </c>
      <c r="D730" s="22" t="s">
        <v>500</v>
      </c>
      <c r="E730" s="23">
        <v>2221</v>
      </c>
      <c r="F730" s="24">
        <v>23600</v>
      </c>
      <c r="G730" s="25">
        <v>44986</v>
      </c>
      <c r="H730" s="24">
        <f>IF(F730&gt;0,0,"")</f>
        <v>0</v>
      </c>
      <c r="I730" s="24">
        <v>23600</v>
      </c>
      <c r="J730" s="24" t="str">
        <f>IF(I730&gt;0,"ATRASADO","")</f>
        <v>ATRASADO</v>
      </c>
      <c r="K730" s="27"/>
    </row>
    <row r="731" spans="1:11" s="26" customFormat="1" ht="12.75" x14ac:dyDescent="0.2">
      <c r="A731" s="19">
        <v>44986</v>
      </c>
      <c r="B731" s="20" t="s">
        <v>223</v>
      </c>
      <c r="C731" s="21" t="s">
        <v>615</v>
      </c>
      <c r="D731" s="22" t="s">
        <v>500</v>
      </c>
      <c r="E731" s="23">
        <v>2221</v>
      </c>
      <c r="F731" s="24">
        <v>23600</v>
      </c>
      <c r="G731" s="25">
        <v>44986</v>
      </c>
      <c r="H731" s="24">
        <f>IF(F731&gt;0,0,"")</f>
        <v>0</v>
      </c>
      <c r="I731" s="24">
        <v>23600</v>
      </c>
      <c r="J731" s="24" t="str">
        <f>IF(I731&gt;0,"ATRASADO","")</f>
        <v>ATRASADO</v>
      </c>
      <c r="K731" s="27"/>
    </row>
    <row r="732" spans="1:11" s="26" customFormat="1" ht="12.75" x14ac:dyDescent="0.2">
      <c r="A732" s="19">
        <v>44986</v>
      </c>
      <c r="B732" s="20" t="s">
        <v>224</v>
      </c>
      <c r="C732" s="21" t="s">
        <v>615</v>
      </c>
      <c r="D732" s="22" t="s">
        <v>500</v>
      </c>
      <c r="E732" s="23">
        <v>2221</v>
      </c>
      <c r="F732" s="24">
        <v>23600</v>
      </c>
      <c r="G732" s="25">
        <v>44986</v>
      </c>
      <c r="H732" s="24">
        <f>IF(F732&gt;0,0,"")</f>
        <v>0</v>
      </c>
      <c r="I732" s="24">
        <v>23600</v>
      </c>
      <c r="J732" s="24" t="str">
        <f>IF(I732&gt;0,"ATRASADO","")</f>
        <v>ATRASADO</v>
      </c>
      <c r="K732" s="27"/>
    </row>
    <row r="733" spans="1:11" s="26" customFormat="1" ht="12.75" x14ac:dyDescent="0.2">
      <c r="A733" s="19">
        <v>45019</v>
      </c>
      <c r="B733" s="20" t="s">
        <v>616</v>
      </c>
      <c r="C733" s="21" t="s">
        <v>615</v>
      </c>
      <c r="D733" s="22" t="s">
        <v>500</v>
      </c>
      <c r="E733" s="23">
        <v>2221</v>
      </c>
      <c r="F733" s="24">
        <v>23600</v>
      </c>
      <c r="G733" s="25">
        <v>45019</v>
      </c>
      <c r="H733" s="24">
        <f>IF(F733&gt;0,0,"")</f>
        <v>0</v>
      </c>
      <c r="I733" s="24">
        <v>23600</v>
      </c>
      <c r="J733" s="24" t="str">
        <f>IF(I733&gt;0,"ATRASADO","")</f>
        <v>ATRASADO</v>
      </c>
      <c r="K733" s="27"/>
    </row>
    <row r="734" spans="1:11" s="26" customFormat="1" ht="12.75" x14ac:dyDescent="0.2">
      <c r="A734" s="19"/>
      <c r="B734" s="20"/>
      <c r="C734" s="21"/>
      <c r="D734" s="22"/>
      <c r="E734" s="23"/>
      <c r="F734" s="24"/>
      <c r="G734" s="25"/>
      <c r="H734" s="24"/>
      <c r="I734" s="24"/>
      <c r="J734" s="24"/>
      <c r="K734" s="27"/>
    </row>
    <row r="735" spans="1:11" s="26" customFormat="1" ht="12.75" x14ac:dyDescent="0.2">
      <c r="A735" s="19">
        <v>45474</v>
      </c>
      <c r="B735" s="20" t="s">
        <v>416</v>
      </c>
      <c r="C735" s="21" t="s">
        <v>617</v>
      </c>
      <c r="D735" s="22" t="s">
        <v>22</v>
      </c>
      <c r="E735" s="23">
        <v>2311</v>
      </c>
      <c r="F735" s="24">
        <v>97500</v>
      </c>
      <c r="G735" s="25">
        <v>45474</v>
      </c>
      <c r="H735" s="24">
        <f>IF(F735&gt;0,0,"")</f>
        <v>0</v>
      </c>
      <c r="I735" s="24">
        <v>97500</v>
      </c>
      <c r="J735" s="24" t="str">
        <f>IF(I735&gt;0,"ATRASADO","")</f>
        <v>ATRASADO</v>
      </c>
      <c r="K735" s="27"/>
    </row>
    <row r="736" spans="1:11" s="26" customFormat="1" ht="12.75" x14ac:dyDescent="0.2">
      <c r="A736" s="19"/>
      <c r="B736" s="20"/>
      <c r="C736" s="21"/>
      <c r="D736" s="22"/>
      <c r="E736" s="23"/>
      <c r="F736" s="24"/>
      <c r="G736" s="25"/>
      <c r="H736" s="24"/>
      <c r="I736" s="24"/>
      <c r="J736" s="24"/>
      <c r="K736" s="27"/>
    </row>
    <row r="737" spans="1:11" s="26" customFormat="1" ht="12.75" x14ac:dyDescent="0.2">
      <c r="A737" s="19">
        <v>41677</v>
      </c>
      <c r="B737" s="20">
        <v>15000000730</v>
      </c>
      <c r="C737" s="21" t="s">
        <v>618</v>
      </c>
      <c r="D737" s="22" t="s">
        <v>558</v>
      </c>
      <c r="E737" s="23">
        <v>2311</v>
      </c>
      <c r="F737" s="24">
        <v>475000</v>
      </c>
      <c r="G737" s="25">
        <v>41677</v>
      </c>
      <c r="H737" s="24">
        <f>IF(F737&gt;0,0,"")</f>
        <v>0</v>
      </c>
      <c r="I737" s="24">
        <v>475000</v>
      </c>
      <c r="J737" s="24" t="str">
        <f>IF(I737&gt;0,"ATRASADO","")</f>
        <v>ATRASADO</v>
      </c>
      <c r="K737" s="27"/>
    </row>
    <row r="738" spans="1:11" s="26" customFormat="1" ht="12.75" x14ac:dyDescent="0.2">
      <c r="A738" s="19"/>
      <c r="B738" s="20"/>
      <c r="C738" s="21"/>
      <c r="D738" s="22"/>
      <c r="E738" s="23"/>
      <c r="F738" s="24"/>
      <c r="G738" s="25"/>
      <c r="H738" s="24"/>
      <c r="I738" s="24"/>
      <c r="J738" s="24"/>
      <c r="K738" s="27"/>
    </row>
    <row r="739" spans="1:11" s="26" customFormat="1" ht="12.75" x14ac:dyDescent="0.2">
      <c r="A739" s="19">
        <v>40121</v>
      </c>
      <c r="B739" s="20" t="s">
        <v>619</v>
      </c>
      <c r="C739" s="21" t="s">
        <v>620</v>
      </c>
      <c r="D739" s="22" t="s">
        <v>101</v>
      </c>
      <c r="E739" s="23">
        <v>2221</v>
      </c>
      <c r="F739" s="24">
        <v>58000</v>
      </c>
      <c r="G739" s="25">
        <v>40121</v>
      </c>
      <c r="H739" s="24">
        <f>IF(F739&gt;0,0,"")</f>
        <v>0</v>
      </c>
      <c r="I739" s="24">
        <v>58000</v>
      </c>
      <c r="J739" s="24" t="str">
        <f>IF(I739&gt;0,"ATRASADO","")</f>
        <v>ATRASADO</v>
      </c>
      <c r="K739" s="27"/>
    </row>
    <row r="740" spans="1:11" s="26" customFormat="1" ht="12.75" x14ac:dyDescent="0.2">
      <c r="A740" s="19"/>
      <c r="B740" s="20"/>
      <c r="C740" s="21"/>
      <c r="D740" s="22"/>
      <c r="E740" s="23"/>
      <c r="F740" s="24"/>
      <c r="G740" s="25"/>
      <c r="H740" s="24"/>
      <c r="I740" s="24"/>
      <c r="J740" s="24"/>
      <c r="K740" s="27"/>
    </row>
    <row r="741" spans="1:11" s="26" customFormat="1" ht="12.75" x14ac:dyDescent="0.2">
      <c r="A741" s="19">
        <v>45489</v>
      </c>
      <c r="B741" s="20" t="s">
        <v>138</v>
      </c>
      <c r="C741" s="21" t="s">
        <v>621</v>
      </c>
      <c r="D741" s="22" t="s">
        <v>215</v>
      </c>
      <c r="E741" s="23">
        <v>2272</v>
      </c>
      <c r="F741" s="24">
        <v>101078.8</v>
      </c>
      <c r="G741" s="25" t="s">
        <v>212</v>
      </c>
      <c r="H741" s="24">
        <f>IF(F741&gt;0,0,"")</f>
        <v>0</v>
      </c>
      <c r="I741" s="24">
        <v>101078.8</v>
      </c>
      <c r="J741" s="24" t="str">
        <f>IF(I741&gt;0,"ATRASADO","")</f>
        <v>ATRASADO</v>
      </c>
      <c r="K741" s="27"/>
    </row>
    <row r="742" spans="1:11" s="26" customFormat="1" ht="12.75" x14ac:dyDescent="0.2">
      <c r="A742" s="19" t="s">
        <v>212</v>
      </c>
      <c r="B742" s="20" t="s">
        <v>587</v>
      </c>
      <c r="C742" s="21" t="s">
        <v>621</v>
      </c>
      <c r="D742" s="22" t="s">
        <v>622</v>
      </c>
      <c r="E742" s="23">
        <v>2391</v>
      </c>
      <c r="F742" s="24">
        <v>233905.03</v>
      </c>
      <c r="G742" s="25" t="s">
        <v>212</v>
      </c>
      <c r="H742" s="24">
        <f>IF(F742&gt;0,0,"")</f>
        <v>0</v>
      </c>
      <c r="I742" s="24">
        <v>233905.03</v>
      </c>
      <c r="J742" s="24" t="str">
        <f>IF(I742&gt;0,"ATRASADO","")</f>
        <v>ATRASADO</v>
      </c>
      <c r="K742" s="27"/>
    </row>
    <row r="743" spans="1:11" s="26" customFormat="1" ht="12.75" x14ac:dyDescent="0.2">
      <c r="A743" s="19" t="s">
        <v>212</v>
      </c>
      <c r="B743" s="20" t="s">
        <v>90</v>
      </c>
      <c r="C743" s="21" t="s">
        <v>621</v>
      </c>
      <c r="D743" s="22" t="s">
        <v>623</v>
      </c>
      <c r="E743" s="23">
        <v>2396</v>
      </c>
      <c r="F743" s="24">
        <v>230875.33</v>
      </c>
      <c r="G743" s="25" t="s">
        <v>212</v>
      </c>
      <c r="H743" s="24">
        <f>IF(F743&gt;0,0,"")</f>
        <v>0</v>
      </c>
      <c r="I743" s="24">
        <v>230875.33</v>
      </c>
      <c r="J743" s="24" t="str">
        <f>IF(I743&gt;0,"ATRASADO","")</f>
        <v>ATRASADO</v>
      </c>
      <c r="K743" s="27"/>
    </row>
    <row r="744" spans="1:11" s="26" customFormat="1" ht="12.75" x14ac:dyDescent="0.2">
      <c r="A744" s="19"/>
      <c r="B744" s="20"/>
      <c r="C744" s="21"/>
      <c r="D744" s="22"/>
      <c r="E744" s="23"/>
      <c r="F744" s="24"/>
      <c r="G744" s="25"/>
      <c r="H744" s="24"/>
      <c r="I744" s="24"/>
      <c r="J744" s="24"/>
      <c r="K744" s="27"/>
    </row>
    <row r="745" spans="1:11" s="26" customFormat="1" ht="12.75" x14ac:dyDescent="0.2">
      <c r="A745" s="19">
        <v>45994</v>
      </c>
      <c r="B745" s="20" t="s">
        <v>624</v>
      </c>
      <c r="C745" s="21" t="s">
        <v>625</v>
      </c>
      <c r="D745" s="22" t="s">
        <v>626</v>
      </c>
      <c r="E745" s="23">
        <v>2263</v>
      </c>
      <c r="F745" s="24">
        <v>6960</v>
      </c>
      <c r="G745" s="25">
        <v>45994</v>
      </c>
      <c r="H745" s="24">
        <v>0</v>
      </c>
      <c r="I745" s="24">
        <v>6960</v>
      </c>
      <c r="J745" s="24" t="s">
        <v>26</v>
      </c>
      <c r="K745" s="27"/>
    </row>
    <row r="746" spans="1:11" s="26" customFormat="1" ht="12.75" x14ac:dyDescent="0.2">
      <c r="A746" s="19">
        <v>45994</v>
      </c>
      <c r="B746" s="20" t="s">
        <v>627</v>
      </c>
      <c r="C746" s="21" t="s">
        <v>625</v>
      </c>
      <c r="D746" s="22" t="s">
        <v>626</v>
      </c>
      <c r="E746" s="23">
        <v>2263</v>
      </c>
      <c r="F746" s="24">
        <v>130356.26</v>
      </c>
      <c r="G746" s="25">
        <v>45994</v>
      </c>
      <c r="H746" s="24">
        <v>0</v>
      </c>
      <c r="I746" s="24">
        <v>130356.26</v>
      </c>
      <c r="J746" s="24" t="s">
        <v>26</v>
      </c>
      <c r="K746" s="27"/>
    </row>
    <row r="747" spans="1:11" s="26" customFormat="1" ht="12.75" x14ac:dyDescent="0.2">
      <c r="A747" s="19">
        <v>46066</v>
      </c>
      <c r="B747" s="20" t="s">
        <v>630</v>
      </c>
      <c r="C747" s="21" t="s">
        <v>628</v>
      </c>
      <c r="D747" s="22" t="s">
        <v>629</v>
      </c>
      <c r="E747" s="23">
        <v>2263</v>
      </c>
      <c r="F747" s="24">
        <v>163936</v>
      </c>
      <c r="G747" s="25">
        <v>46066</v>
      </c>
      <c r="H747" s="24">
        <v>0</v>
      </c>
      <c r="I747" s="24">
        <v>163936</v>
      </c>
      <c r="J747" s="24" t="s">
        <v>26</v>
      </c>
      <c r="K747" s="27"/>
    </row>
    <row r="748" spans="1:11" s="26" customFormat="1" ht="12.75" x14ac:dyDescent="0.2">
      <c r="A748" s="19">
        <v>46066</v>
      </c>
      <c r="B748" s="20" t="s">
        <v>631</v>
      </c>
      <c r="C748" s="21" t="s">
        <v>628</v>
      </c>
      <c r="D748" s="22" t="s">
        <v>629</v>
      </c>
      <c r="E748" s="23">
        <v>2263</v>
      </c>
      <c r="F748" s="24">
        <v>276703.86</v>
      </c>
      <c r="G748" s="25">
        <v>46066</v>
      </c>
      <c r="H748" s="24">
        <v>0</v>
      </c>
      <c r="I748" s="24">
        <v>276703.86</v>
      </c>
      <c r="J748" s="24" t="s">
        <v>26</v>
      </c>
      <c r="K748" s="27"/>
    </row>
    <row r="749" spans="1:11" s="26" customFormat="1" ht="12.75" x14ac:dyDescent="0.2">
      <c r="A749" s="19">
        <v>46054</v>
      </c>
      <c r="B749" s="20" t="s">
        <v>632</v>
      </c>
      <c r="C749" s="21" t="s">
        <v>628</v>
      </c>
      <c r="D749" s="22" t="s">
        <v>629</v>
      </c>
      <c r="E749" s="23">
        <v>2263</v>
      </c>
      <c r="F749" s="24">
        <f>1176921.26-242608.6-1595.45-1595.45</f>
        <v>931121.76000000013</v>
      </c>
      <c r="G749" s="25">
        <v>46054</v>
      </c>
      <c r="H749" s="24">
        <v>0</v>
      </c>
      <c r="I749" s="24">
        <v>931121.76000000013</v>
      </c>
      <c r="J749" s="24" t="s">
        <v>26</v>
      </c>
      <c r="K749" s="27"/>
    </row>
    <row r="750" spans="1:11" s="26" customFormat="1" ht="12.75" x14ac:dyDescent="0.2">
      <c r="A750" s="19"/>
      <c r="B750" s="20"/>
      <c r="C750" s="21"/>
      <c r="D750" s="22"/>
      <c r="E750" s="23"/>
      <c r="F750" s="24"/>
      <c r="G750" s="25"/>
      <c r="H750" s="24"/>
      <c r="I750" s="24"/>
      <c r="J750" s="24"/>
      <c r="K750" s="27"/>
    </row>
    <row r="751" spans="1:11" s="26" customFormat="1" ht="12.75" x14ac:dyDescent="0.2">
      <c r="A751" s="19">
        <v>45566</v>
      </c>
      <c r="B751" s="20" t="s">
        <v>90</v>
      </c>
      <c r="C751" s="21" t="s">
        <v>633</v>
      </c>
      <c r="D751" s="22" t="s">
        <v>412</v>
      </c>
      <c r="E751" s="23">
        <v>2332</v>
      </c>
      <c r="F751" s="24">
        <v>492481.26</v>
      </c>
      <c r="G751" s="25">
        <v>45566</v>
      </c>
      <c r="H751" s="24">
        <f>IF(F751&gt;0,0,"")</f>
        <v>0</v>
      </c>
      <c r="I751" s="24">
        <v>492481.26</v>
      </c>
      <c r="J751" s="24" t="str">
        <f>IF(I751&gt;0,"ATRASADO","")</f>
        <v>ATRASADO</v>
      </c>
      <c r="K751" s="27"/>
    </row>
    <row r="752" spans="1:11" s="26" customFormat="1" ht="12.75" x14ac:dyDescent="0.2">
      <c r="A752" s="19"/>
      <c r="B752" s="20"/>
      <c r="C752" s="21"/>
      <c r="D752" s="22"/>
      <c r="E752" s="23"/>
      <c r="F752" s="24"/>
      <c r="G752" s="25"/>
      <c r="H752" s="24"/>
      <c r="I752" s="24"/>
      <c r="J752" s="24"/>
      <c r="K752" s="27"/>
    </row>
    <row r="753" spans="1:11" s="26" customFormat="1" ht="12.75" x14ac:dyDescent="0.2">
      <c r="A753" s="19">
        <v>45078</v>
      </c>
      <c r="B753" s="20" t="s">
        <v>634</v>
      </c>
      <c r="C753" s="21" t="s">
        <v>635</v>
      </c>
      <c r="D753" s="22" t="s">
        <v>22</v>
      </c>
      <c r="E753" s="23">
        <v>2311</v>
      </c>
      <c r="F753" s="24">
        <v>57000</v>
      </c>
      <c r="G753" s="25">
        <v>45078</v>
      </c>
      <c r="H753" s="24">
        <f>IF(F753&gt;0,0,"")</f>
        <v>0</v>
      </c>
      <c r="I753" s="24">
        <v>57000</v>
      </c>
      <c r="J753" s="24" t="str">
        <f>IF(I753&gt;0,"ATRASADO","")</f>
        <v>ATRASADO</v>
      </c>
      <c r="K753" s="27"/>
    </row>
    <row r="754" spans="1:11" s="26" customFormat="1" ht="12.75" x14ac:dyDescent="0.2">
      <c r="A754" s="19">
        <v>45170</v>
      </c>
      <c r="B754" s="20" t="s">
        <v>636</v>
      </c>
      <c r="C754" s="21" t="s">
        <v>635</v>
      </c>
      <c r="D754" s="22" t="s">
        <v>22</v>
      </c>
      <c r="E754" s="23">
        <v>2311</v>
      </c>
      <c r="F754" s="24">
        <v>57000</v>
      </c>
      <c r="G754" s="25">
        <v>45170</v>
      </c>
      <c r="H754" s="24">
        <f>IF(F754&gt;0,0,"")</f>
        <v>0</v>
      </c>
      <c r="I754" s="24">
        <v>57000</v>
      </c>
      <c r="J754" s="24" t="str">
        <f>IF(I754&gt;0,"ATRASADO","")</f>
        <v>ATRASADO</v>
      </c>
      <c r="K754" s="27"/>
    </row>
    <row r="755" spans="1:11" s="26" customFormat="1" ht="12.75" x14ac:dyDescent="0.2">
      <c r="A755" s="19"/>
      <c r="B755" s="20"/>
      <c r="C755" s="21"/>
      <c r="D755" s="22"/>
      <c r="E755" s="23"/>
      <c r="F755" s="24"/>
      <c r="G755" s="25"/>
      <c r="H755" s="24"/>
      <c r="I755" s="24"/>
      <c r="J755" s="24"/>
      <c r="K755" s="27"/>
    </row>
    <row r="756" spans="1:11" s="26" customFormat="1" ht="12.75" x14ac:dyDescent="0.2">
      <c r="A756" s="19">
        <v>40177</v>
      </c>
      <c r="B756" s="20" t="s">
        <v>637</v>
      </c>
      <c r="C756" s="21" t="s">
        <v>638</v>
      </c>
      <c r="D756" s="22" t="s">
        <v>22</v>
      </c>
      <c r="E756" s="23">
        <v>2311</v>
      </c>
      <c r="F756" s="24">
        <v>1501200</v>
      </c>
      <c r="G756" s="25">
        <v>40177</v>
      </c>
      <c r="H756" s="24">
        <f>IF(F756&gt;0,0,"")</f>
        <v>0</v>
      </c>
      <c r="I756" s="24">
        <v>1501200</v>
      </c>
      <c r="J756" s="24" t="str">
        <f>IF(I756&gt;0,"ATRASADO","")</f>
        <v>ATRASADO</v>
      </c>
      <c r="K756" s="27"/>
    </row>
    <row r="757" spans="1:11" s="26" customFormat="1" ht="12.75" x14ac:dyDescent="0.2">
      <c r="A757" s="19">
        <v>44203</v>
      </c>
      <c r="B757" s="20" t="s">
        <v>221</v>
      </c>
      <c r="C757" s="21" t="s">
        <v>638</v>
      </c>
      <c r="D757" s="22" t="s">
        <v>22</v>
      </c>
      <c r="E757" s="23">
        <v>2311</v>
      </c>
      <c r="F757" s="24">
        <v>61200</v>
      </c>
      <c r="G757" s="25">
        <v>44203</v>
      </c>
      <c r="H757" s="24">
        <f>IF(F757&gt;0,0,"")</f>
        <v>0</v>
      </c>
      <c r="I757" s="24">
        <v>61200</v>
      </c>
      <c r="J757" s="24" t="str">
        <f>IF(I757&gt;0,"ATRASADO","")</f>
        <v>ATRASADO</v>
      </c>
      <c r="K757" s="27"/>
    </row>
    <row r="758" spans="1:11" s="26" customFormat="1" ht="12.75" x14ac:dyDescent="0.2">
      <c r="A758" s="19"/>
      <c r="B758" s="20"/>
      <c r="C758" s="21"/>
      <c r="D758" s="22"/>
      <c r="E758" s="23"/>
      <c r="F758" s="24"/>
      <c r="G758" s="25"/>
      <c r="H758" s="24"/>
      <c r="I758" s="24"/>
      <c r="J758" s="24"/>
      <c r="K758" s="27"/>
    </row>
    <row r="759" spans="1:11" s="26" customFormat="1" ht="12.75" x14ac:dyDescent="0.2">
      <c r="A759" s="19">
        <v>45413</v>
      </c>
      <c r="B759" s="20" t="s">
        <v>612</v>
      </c>
      <c r="C759" s="21" t="s">
        <v>640</v>
      </c>
      <c r="D759" s="22" t="s">
        <v>641</v>
      </c>
      <c r="E759" s="23">
        <v>2399</v>
      </c>
      <c r="F759" s="24">
        <v>75448.02</v>
      </c>
      <c r="G759" s="25">
        <v>45413</v>
      </c>
      <c r="H759" s="24">
        <f>IF(F759&gt;0,0,"")</f>
        <v>0</v>
      </c>
      <c r="I759" s="24">
        <v>75448.02</v>
      </c>
      <c r="J759" s="24" t="str">
        <f>IF(I759&gt;0,"ATRASADO","")</f>
        <v>ATRASADO</v>
      </c>
      <c r="K759" s="27"/>
    </row>
    <row r="760" spans="1:11" s="26" customFormat="1" ht="12.75" x14ac:dyDescent="0.2">
      <c r="A760" s="19">
        <v>45413</v>
      </c>
      <c r="B760" s="20" t="s">
        <v>387</v>
      </c>
      <c r="C760" s="21" t="s">
        <v>640</v>
      </c>
      <c r="D760" s="22" t="s">
        <v>641</v>
      </c>
      <c r="E760" s="23">
        <v>2399</v>
      </c>
      <c r="F760" s="24">
        <v>57111.72</v>
      </c>
      <c r="G760" s="25">
        <v>45413</v>
      </c>
      <c r="H760" s="24">
        <f>IF(F760&gt;0,0,"")</f>
        <v>0</v>
      </c>
      <c r="I760" s="24">
        <v>57111.72</v>
      </c>
      <c r="J760" s="24" t="str">
        <f>IF(I760&gt;0,"ATRASADO","")</f>
        <v>ATRASADO</v>
      </c>
      <c r="K760" s="27"/>
    </row>
    <row r="761" spans="1:11" s="26" customFormat="1" ht="12.75" x14ac:dyDescent="0.2">
      <c r="A761" s="19">
        <v>45444</v>
      </c>
      <c r="B761" s="20" t="s">
        <v>642</v>
      </c>
      <c r="C761" s="21" t="s">
        <v>640</v>
      </c>
      <c r="D761" s="22" t="s">
        <v>643</v>
      </c>
      <c r="E761" s="23">
        <v>2272</v>
      </c>
      <c r="F761" s="24">
        <v>55122.400000000001</v>
      </c>
      <c r="G761" s="25">
        <v>45444</v>
      </c>
      <c r="H761" s="24">
        <f>IF(F761&gt;0,0,"")</f>
        <v>0</v>
      </c>
      <c r="I761" s="24">
        <v>55122.400000000001</v>
      </c>
      <c r="J761" s="24" t="str">
        <f>IF(I761&gt;0,"ATRASADO","")</f>
        <v>ATRASADO</v>
      </c>
      <c r="K761" s="27"/>
    </row>
    <row r="762" spans="1:11" s="26" customFormat="1" ht="12.75" x14ac:dyDescent="0.2">
      <c r="A762" s="19">
        <v>45446</v>
      </c>
      <c r="B762" s="20" t="s">
        <v>644</v>
      </c>
      <c r="C762" s="21" t="s">
        <v>640</v>
      </c>
      <c r="D762" s="22" t="s">
        <v>101</v>
      </c>
      <c r="E762" s="23">
        <v>2221</v>
      </c>
      <c r="F762" s="24">
        <v>1902254.4</v>
      </c>
      <c r="G762" s="25">
        <v>45446</v>
      </c>
      <c r="H762" s="24">
        <f>IF(F762&gt;0,0,"")</f>
        <v>0</v>
      </c>
      <c r="I762" s="24">
        <v>1902254.4</v>
      </c>
      <c r="J762" s="24" t="str">
        <f>IF(I762&gt;0,"ATRASADO","")</f>
        <v>ATRASADO</v>
      </c>
      <c r="K762" s="27"/>
    </row>
    <row r="763" spans="1:11" s="26" customFormat="1" ht="12.75" x14ac:dyDescent="0.2">
      <c r="A763" s="19"/>
      <c r="B763" s="20"/>
      <c r="C763" s="21"/>
      <c r="D763" s="22"/>
      <c r="E763" s="23"/>
      <c r="F763" s="24"/>
      <c r="G763" s="25"/>
      <c r="H763" s="24"/>
      <c r="I763" s="24"/>
      <c r="J763" s="24"/>
      <c r="K763" s="27"/>
    </row>
    <row r="764" spans="1:11" s="26" customFormat="1" ht="12.75" x14ac:dyDescent="0.2">
      <c r="A764" s="19">
        <v>45204</v>
      </c>
      <c r="B764" s="20" t="s">
        <v>203</v>
      </c>
      <c r="C764" s="21" t="s">
        <v>645</v>
      </c>
      <c r="D764" s="22" t="s">
        <v>25</v>
      </c>
      <c r="E764" s="23">
        <v>2286</v>
      </c>
      <c r="F764" s="24">
        <v>174144.4</v>
      </c>
      <c r="G764" s="25">
        <v>45204</v>
      </c>
      <c r="H764" s="24">
        <f>IF(F764&gt;0,0,"")</f>
        <v>0</v>
      </c>
      <c r="I764" s="24">
        <v>174144.4</v>
      </c>
      <c r="J764" s="24" t="str">
        <f>IF(I764&gt;0,"ATRASADO","")</f>
        <v>ATRASADO</v>
      </c>
      <c r="K764" s="27"/>
    </row>
    <row r="765" spans="1:11" s="26" customFormat="1" ht="12.75" x14ac:dyDescent="0.2">
      <c r="A765" s="19" t="s">
        <v>646</v>
      </c>
      <c r="B765" s="20" t="s">
        <v>207</v>
      </c>
      <c r="C765" s="21" t="s">
        <v>645</v>
      </c>
      <c r="D765" s="22" t="s">
        <v>25</v>
      </c>
      <c r="E765" s="23">
        <v>2286</v>
      </c>
      <c r="F765" s="24">
        <v>158474</v>
      </c>
      <c r="G765" s="25" t="s">
        <v>646</v>
      </c>
      <c r="H765" s="24">
        <f>IF(F765&gt;0,0,"")</f>
        <v>0</v>
      </c>
      <c r="I765" s="24">
        <v>158474</v>
      </c>
      <c r="J765" s="24" t="str">
        <f>IF(I765&gt;0,"ATRASADO","")</f>
        <v>ATRASADO</v>
      </c>
      <c r="K765" s="27"/>
    </row>
    <row r="766" spans="1:11" s="26" customFormat="1" ht="12.75" x14ac:dyDescent="0.2">
      <c r="A766" s="19"/>
      <c r="B766" s="20"/>
      <c r="C766" s="21"/>
      <c r="D766" s="22"/>
      <c r="E766" s="23"/>
      <c r="F766" s="24"/>
      <c r="G766" s="25"/>
      <c r="H766" s="24"/>
      <c r="I766" s="24"/>
      <c r="J766" s="24"/>
      <c r="K766" s="27"/>
    </row>
    <row r="767" spans="1:11" s="26" customFormat="1" ht="12.75" x14ac:dyDescent="0.2">
      <c r="A767" s="19">
        <v>45237</v>
      </c>
      <c r="B767" s="20" t="s">
        <v>288</v>
      </c>
      <c r="C767" s="21" t="s">
        <v>647</v>
      </c>
      <c r="D767" s="22" t="s">
        <v>586</v>
      </c>
      <c r="E767" s="23">
        <v>2611</v>
      </c>
      <c r="F767" s="24">
        <v>546930</v>
      </c>
      <c r="G767" s="25">
        <v>45237</v>
      </c>
      <c r="H767" s="24">
        <f>IF(F767&gt;0,0,"")</f>
        <v>0</v>
      </c>
      <c r="I767" s="24">
        <v>546930</v>
      </c>
      <c r="J767" s="24" t="str">
        <f>IF(I767&gt;0,"ATRASADO","")</f>
        <v>ATRASADO</v>
      </c>
      <c r="K767" s="27"/>
    </row>
    <row r="768" spans="1:11" s="26" customFormat="1" ht="12.75" x14ac:dyDescent="0.2">
      <c r="A768" s="19">
        <v>45413</v>
      </c>
      <c r="B768" s="20" t="s">
        <v>648</v>
      </c>
      <c r="C768" s="21" t="s">
        <v>647</v>
      </c>
      <c r="D768" s="22" t="s">
        <v>649</v>
      </c>
      <c r="E768" s="23">
        <v>2253</v>
      </c>
      <c r="F768" s="24">
        <v>258388.14</v>
      </c>
      <c r="G768" s="25">
        <v>45413</v>
      </c>
      <c r="H768" s="24">
        <f>IF(F768&gt;0,0,"")</f>
        <v>0</v>
      </c>
      <c r="I768" s="24">
        <v>258388.14</v>
      </c>
      <c r="J768" s="24" t="str">
        <f>IF(I768&gt;0,"ATRASADO","")</f>
        <v>ATRASADO</v>
      </c>
      <c r="K768" s="27"/>
    </row>
    <row r="769" spans="1:11" s="26" customFormat="1" ht="12.75" x14ac:dyDescent="0.2">
      <c r="A769" s="19"/>
      <c r="B769" s="20"/>
      <c r="C769" s="21"/>
      <c r="D769" s="22"/>
      <c r="E769" s="23"/>
      <c r="F769" s="24"/>
      <c r="G769" s="25"/>
      <c r="H769" s="24"/>
      <c r="I769" s="24"/>
      <c r="J769" s="24"/>
      <c r="K769" s="27"/>
    </row>
    <row r="770" spans="1:11" s="26" customFormat="1" ht="12.75" x14ac:dyDescent="0.2">
      <c r="A770" s="19">
        <v>45292</v>
      </c>
      <c r="B770" s="20" t="s">
        <v>650</v>
      </c>
      <c r="C770" s="21" t="s">
        <v>651</v>
      </c>
      <c r="D770" s="22" t="s">
        <v>586</v>
      </c>
      <c r="E770" s="23">
        <v>2611</v>
      </c>
      <c r="F770" s="24">
        <v>197591</v>
      </c>
      <c r="G770" s="25">
        <v>45292</v>
      </c>
      <c r="H770" s="24">
        <f>IF(F770&gt;0,0,"")</f>
        <v>0</v>
      </c>
      <c r="I770" s="24">
        <v>197591</v>
      </c>
      <c r="J770" s="24" t="str">
        <f>IF(I770&gt;0,"ATRASADO","")</f>
        <v>ATRASADO</v>
      </c>
      <c r="K770" s="27"/>
    </row>
    <row r="771" spans="1:11" s="26" customFormat="1" ht="12.75" x14ac:dyDescent="0.2">
      <c r="A771" s="19"/>
      <c r="B771" s="20"/>
      <c r="C771" s="21"/>
      <c r="D771" s="22"/>
      <c r="E771" s="23"/>
      <c r="F771" s="24"/>
      <c r="G771" s="25"/>
      <c r="H771" s="24"/>
      <c r="I771" s="24"/>
      <c r="J771" s="24"/>
      <c r="K771" s="27"/>
    </row>
    <row r="772" spans="1:11" s="26" customFormat="1" ht="12.75" x14ac:dyDescent="0.2">
      <c r="A772" s="19">
        <v>45323</v>
      </c>
      <c r="B772" s="20" t="s">
        <v>652</v>
      </c>
      <c r="C772" s="21" t="s">
        <v>653</v>
      </c>
      <c r="D772" s="22" t="s">
        <v>22</v>
      </c>
      <c r="E772" s="23">
        <v>2311</v>
      </c>
      <c r="F772" s="24">
        <v>427268.83</v>
      </c>
      <c r="G772" s="25">
        <v>45323</v>
      </c>
      <c r="H772" s="24">
        <f t="shared" ref="H772:H778" si="47">IF(F772&gt;0,0,"")</f>
        <v>0</v>
      </c>
      <c r="I772" s="24">
        <v>427268.83</v>
      </c>
      <c r="J772" s="24" t="str">
        <f t="shared" ref="J772:J778" si="48">IF(I772&gt;0,"ATRASADO","")</f>
        <v>ATRASADO</v>
      </c>
      <c r="K772" s="27"/>
    </row>
    <row r="773" spans="1:11" s="26" customFormat="1" ht="12.75" x14ac:dyDescent="0.2">
      <c r="A773" s="19" t="s">
        <v>654</v>
      </c>
      <c r="B773" s="20" t="s">
        <v>655</v>
      </c>
      <c r="C773" s="21" t="s">
        <v>653</v>
      </c>
      <c r="D773" s="22" t="s">
        <v>22</v>
      </c>
      <c r="E773" s="23">
        <v>2311</v>
      </c>
      <c r="F773" s="24">
        <v>425563.17</v>
      </c>
      <c r="G773" s="25" t="s">
        <v>654</v>
      </c>
      <c r="H773" s="24">
        <f t="shared" si="47"/>
        <v>0</v>
      </c>
      <c r="I773" s="24">
        <v>425563.17</v>
      </c>
      <c r="J773" s="24" t="str">
        <f t="shared" si="48"/>
        <v>ATRASADO</v>
      </c>
      <c r="K773" s="27"/>
    </row>
    <row r="774" spans="1:11" s="26" customFormat="1" ht="12.75" x14ac:dyDescent="0.2">
      <c r="A774" s="19" t="s">
        <v>656</v>
      </c>
      <c r="B774" s="20" t="s">
        <v>657</v>
      </c>
      <c r="C774" s="21" t="s">
        <v>653</v>
      </c>
      <c r="D774" s="22" t="s">
        <v>22</v>
      </c>
      <c r="E774" s="23">
        <v>2311</v>
      </c>
      <c r="F774" s="24">
        <v>535920</v>
      </c>
      <c r="G774" s="25" t="s">
        <v>656</v>
      </c>
      <c r="H774" s="24">
        <f t="shared" si="47"/>
        <v>0</v>
      </c>
      <c r="I774" s="24">
        <v>535920</v>
      </c>
      <c r="J774" s="24" t="str">
        <f t="shared" si="48"/>
        <v>ATRASADO</v>
      </c>
      <c r="K774" s="27"/>
    </row>
    <row r="775" spans="1:11" s="26" customFormat="1" ht="12.75" x14ac:dyDescent="0.2">
      <c r="A775" s="19" t="s">
        <v>656</v>
      </c>
      <c r="B775" s="20" t="s">
        <v>658</v>
      </c>
      <c r="C775" s="21" t="s">
        <v>653</v>
      </c>
      <c r="D775" s="22" t="s">
        <v>22</v>
      </c>
      <c r="E775" s="23">
        <v>2311</v>
      </c>
      <c r="F775" s="24">
        <v>1566000</v>
      </c>
      <c r="G775" s="25" t="s">
        <v>656</v>
      </c>
      <c r="H775" s="24">
        <f t="shared" si="47"/>
        <v>0</v>
      </c>
      <c r="I775" s="24">
        <v>1566000</v>
      </c>
      <c r="J775" s="24" t="str">
        <f t="shared" si="48"/>
        <v>ATRASADO</v>
      </c>
      <c r="K775" s="27"/>
    </row>
    <row r="776" spans="1:11" s="26" customFormat="1" ht="12.75" x14ac:dyDescent="0.2">
      <c r="A776" s="19">
        <v>45383</v>
      </c>
      <c r="B776" s="20" t="s">
        <v>659</v>
      </c>
      <c r="C776" s="21" t="s">
        <v>653</v>
      </c>
      <c r="D776" s="22" t="s">
        <v>22</v>
      </c>
      <c r="E776" s="23">
        <v>2311</v>
      </c>
      <c r="F776" s="24">
        <v>324800</v>
      </c>
      <c r="G776" s="25">
        <v>45383</v>
      </c>
      <c r="H776" s="24">
        <f t="shared" si="47"/>
        <v>0</v>
      </c>
      <c r="I776" s="24">
        <v>324800</v>
      </c>
      <c r="J776" s="24" t="str">
        <f t="shared" si="48"/>
        <v>ATRASADO</v>
      </c>
      <c r="K776" s="27"/>
    </row>
    <row r="777" spans="1:11" s="26" customFormat="1" ht="12.75" x14ac:dyDescent="0.2">
      <c r="A777" s="19">
        <v>45383</v>
      </c>
      <c r="B777" s="20" t="s">
        <v>660</v>
      </c>
      <c r="C777" s="21" t="s">
        <v>653</v>
      </c>
      <c r="D777" s="22" t="s">
        <v>22</v>
      </c>
      <c r="E777" s="23">
        <v>2311</v>
      </c>
      <c r="F777" s="24">
        <v>487200</v>
      </c>
      <c r="G777" s="25">
        <v>45383</v>
      </c>
      <c r="H777" s="24">
        <f t="shared" si="47"/>
        <v>0</v>
      </c>
      <c r="I777" s="24">
        <v>487200</v>
      </c>
      <c r="J777" s="24" t="str">
        <f t="shared" si="48"/>
        <v>ATRASADO</v>
      </c>
      <c r="K777" s="27"/>
    </row>
    <row r="778" spans="1:11" s="26" customFormat="1" ht="12.75" x14ac:dyDescent="0.2">
      <c r="A778" s="19">
        <v>45384</v>
      </c>
      <c r="B778" s="20" t="s">
        <v>661</v>
      </c>
      <c r="C778" s="21" t="s">
        <v>653</v>
      </c>
      <c r="D778" s="22" t="s">
        <v>22</v>
      </c>
      <c r="E778" s="23">
        <v>2311</v>
      </c>
      <c r="F778" s="24">
        <v>426416</v>
      </c>
      <c r="G778" s="25">
        <v>45384</v>
      </c>
      <c r="H778" s="24">
        <f t="shared" si="47"/>
        <v>0</v>
      </c>
      <c r="I778" s="24">
        <v>426416</v>
      </c>
      <c r="J778" s="24" t="str">
        <f t="shared" si="48"/>
        <v>ATRASADO</v>
      </c>
      <c r="K778" s="27"/>
    </row>
    <row r="779" spans="1:11" s="26" customFormat="1" ht="12.75" x14ac:dyDescent="0.2">
      <c r="A779" s="19"/>
      <c r="B779" s="20"/>
      <c r="C779" s="21"/>
      <c r="D779" s="22"/>
      <c r="E779" s="23"/>
      <c r="F779" s="24"/>
      <c r="G779" s="25"/>
      <c r="H779" s="24"/>
      <c r="I779" s="24"/>
      <c r="J779" s="24"/>
      <c r="K779" s="27"/>
    </row>
    <row r="780" spans="1:11" s="26" customFormat="1" ht="12.75" x14ac:dyDescent="0.2">
      <c r="A780" s="19">
        <v>46065</v>
      </c>
      <c r="B780" s="20" t="s">
        <v>662</v>
      </c>
      <c r="C780" s="21" t="s">
        <v>663</v>
      </c>
      <c r="D780" s="22" t="s">
        <v>154</v>
      </c>
      <c r="E780" s="23">
        <v>2242</v>
      </c>
      <c r="F780" s="24">
        <v>1520000</v>
      </c>
      <c r="G780" s="25">
        <v>46065</v>
      </c>
      <c r="H780" s="24">
        <v>0</v>
      </c>
      <c r="I780" s="24">
        <v>1520000</v>
      </c>
      <c r="J780" s="24" t="s">
        <v>26</v>
      </c>
      <c r="K780" s="27"/>
    </row>
    <row r="781" spans="1:11" s="26" customFormat="1" ht="12.75" x14ac:dyDescent="0.2">
      <c r="A781" s="19"/>
      <c r="B781" s="20"/>
      <c r="C781" s="21"/>
      <c r="D781" s="22"/>
      <c r="E781" s="23"/>
      <c r="F781" s="24"/>
      <c r="G781" s="25"/>
      <c r="H781" s="24"/>
      <c r="I781" s="24"/>
      <c r="J781" s="24"/>
      <c r="K781" s="27"/>
    </row>
    <row r="782" spans="1:11" s="26" customFormat="1" ht="12.75" x14ac:dyDescent="0.2">
      <c r="A782" s="19">
        <v>41981</v>
      </c>
      <c r="B782" s="20" t="s">
        <v>664</v>
      </c>
      <c r="C782" s="21" t="s">
        <v>665</v>
      </c>
      <c r="D782" s="22" t="s">
        <v>666</v>
      </c>
      <c r="E782" s="23">
        <v>2355</v>
      </c>
      <c r="F782" s="24">
        <v>32804</v>
      </c>
      <c r="G782" s="25">
        <v>41981</v>
      </c>
      <c r="H782" s="24">
        <f>IF(F782&gt;0,0,"")</f>
        <v>0</v>
      </c>
      <c r="I782" s="24">
        <v>32804</v>
      </c>
      <c r="J782" s="24" t="str">
        <f>IF(I782&gt;0,"ATRASADO","")</f>
        <v>ATRASADO</v>
      </c>
      <c r="K782" s="27"/>
    </row>
    <row r="783" spans="1:11" s="26" customFormat="1" ht="12.75" x14ac:dyDescent="0.2">
      <c r="A783" s="19"/>
      <c r="B783" s="20"/>
      <c r="C783" s="21"/>
      <c r="D783" s="22"/>
      <c r="E783" s="23"/>
      <c r="F783" s="24"/>
      <c r="G783" s="25"/>
      <c r="H783" s="24"/>
      <c r="I783" s="24"/>
      <c r="J783" s="24"/>
      <c r="K783" s="27"/>
    </row>
    <row r="784" spans="1:11" s="26" customFormat="1" ht="25.5" x14ac:dyDescent="0.2">
      <c r="A784" s="19">
        <v>46010</v>
      </c>
      <c r="B784" s="20" t="s">
        <v>667</v>
      </c>
      <c r="C784" s="21" t="s">
        <v>668</v>
      </c>
      <c r="D784" s="22" t="s">
        <v>669</v>
      </c>
      <c r="E784" s="23">
        <v>2341</v>
      </c>
      <c r="F784" s="24">
        <v>419326.23</v>
      </c>
      <c r="G784" s="25">
        <v>46010</v>
      </c>
      <c r="H784" s="24">
        <v>0</v>
      </c>
      <c r="I784" s="24">
        <v>419326.23</v>
      </c>
      <c r="J784" s="24" t="s">
        <v>26</v>
      </c>
      <c r="K784" s="27"/>
    </row>
    <row r="785" spans="1:11" s="26" customFormat="1" ht="12.75" x14ac:dyDescent="0.2">
      <c r="A785" s="19"/>
      <c r="B785" s="20"/>
      <c r="C785" s="21"/>
      <c r="D785" s="22"/>
      <c r="E785" s="23"/>
      <c r="F785" s="24"/>
      <c r="G785" s="25"/>
      <c r="H785" s="24"/>
      <c r="I785" s="24"/>
      <c r="J785" s="24"/>
      <c r="K785" s="27"/>
    </row>
    <row r="786" spans="1:11" s="26" customFormat="1" ht="12.75" x14ac:dyDescent="0.2">
      <c r="A786" s="19">
        <v>40096</v>
      </c>
      <c r="B786" s="20" t="s">
        <v>670</v>
      </c>
      <c r="C786" s="21" t="s">
        <v>671</v>
      </c>
      <c r="D786" s="22" t="s">
        <v>54</v>
      </c>
      <c r="E786" s="23">
        <v>2311</v>
      </c>
      <c r="F786" s="24">
        <v>35279.08</v>
      </c>
      <c r="G786" s="25">
        <v>40096</v>
      </c>
      <c r="H786" s="24">
        <f t="shared" ref="H786:H792" si="49">IF(F786&gt;0,0,"")</f>
        <v>0</v>
      </c>
      <c r="I786" s="24">
        <v>35279.08</v>
      </c>
      <c r="J786" s="24" t="str">
        <f t="shared" ref="J786:J792" si="50">IF(I786&gt;0,"ATRASADO","")</f>
        <v>ATRASADO</v>
      </c>
      <c r="K786" s="27"/>
    </row>
    <row r="787" spans="1:11" s="26" customFormat="1" ht="12.75" x14ac:dyDescent="0.2">
      <c r="A787" s="19">
        <v>40344</v>
      </c>
      <c r="B787" s="20" t="s">
        <v>672</v>
      </c>
      <c r="C787" s="21" t="s">
        <v>671</v>
      </c>
      <c r="D787" s="22" t="s">
        <v>54</v>
      </c>
      <c r="E787" s="23">
        <v>2311</v>
      </c>
      <c r="F787" s="24">
        <v>164208.44</v>
      </c>
      <c r="G787" s="25">
        <v>40344</v>
      </c>
      <c r="H787" s="24">
        <f t="shared" si="49"/>
        <v>0</v>
      </c>
      <c r="I787" s="24">
        <v>164208.44</v>
      </c>
      <c r="J787" s="24" t="str">
        <f t="shared" si="50"/>
        <v>ATRASADO</v>
      </c>
      <c r="K787" s="27"/>
    </row>
    <row r="788" spans="1:11" s="26" customFormat="1" ht="12.75" x14ac:dyDescent="0.2">
      <c r="A788" s="19">
        <v>40344</v>
      </c>
      <c r="B788" s="20" t="s">
        <v>545</v>
      </c>
      <c r="C788" s="21" t="s">
        <v>671</v>
      </c>
      <c r="D788" s="22" t="s">
        <v>54</v>
      </c>
      <c r="E788" s="23">
        <v>2311</v>
      </c>
      <c r="F788" s="24">
        <v>447681.93</v>
      </c>
      <c r="G788" s="25">
        <v>40344</v>
      </c>
      <c r="H788" s="24">
        <f t="shared" si="49"/>
        <v>0</v>
      </c>
      <c r="I788" s="24">
        <v>447681.93</v>
      </c>
      <c r="J788" s="24" t="str">
        <f t="shared" si="50"/>
        <v>ATRASADO</v>
      </c>
      <c r="K788" s="27"/>
    </row>
    <row r="789" spans="1:11" s="26" customFormat="1" ht="12.75" x14ac:dyDescent="0.2">
      <c r="A789" s="19">
        <v>40347</v>
      </c>
      <c r="B789" s="20" t="s">
        <v>548</v>
      </c>
      <c r="C789" s="21" t="s">
        <v>671</v>
      </c>
      <c r="D789" s="22" t="s">
        <v>54</v>
      </c>
      <c r="E789" s="23">
        <v>2311</v>
      </c>
      <c r="F789" s="24">
        <v>104832.68</v>
      </c>
      <c r="G789" s="25">
        <v>40347</v>
      </c>
      <c r="H789" s="24">
        <f t="shared" si="49"/>
        <v>0</v>
      </c>
      <c r="I789" s="24">
        <v>104832.68</v>
      </c>
      <c r="J789" s="24" t="str">
        <f t="shared" si="50"/>
        <v>ATRASADO</v>
      </c>
      <c r="K789" s="27"/>
    </row>
    <row r="790" spans="1:11" s="26" customFormat="1" ht="12.75" x14ac:dyDescent="0.2">
      <c r="A790" s="19">
        <v>40348</v>
      </c>
      <c r="B790" s="20" t="s">
        <v>673</v>
      </c>
      <c r="C790" s="21" t="s">
        <v>671</v>
      </c>
      <c r="D790" s="22" t="s">
        <v>54</v>
      </c>
      <c r="E790" s="23">
        <v>2311</v>
      </c>
      <c r="F790" s="24">
        <v>50360.82</v>
      </c>
      <c r="G790" s="25">
        <v>40348</v>
      </c>
      <c r="H790" s="24">
        <f t="shared" si="49"/>
        <v>0</v>
      </c>
      <c r="I790" s="24">
        <v>50360.82</v>
      </c>
      <c r="J790" s="24" t="str">
        <f t="shared" si="50"/>
        <v>ATRASADO</v>
      </c>
      <c r="K790" s="27"/>
    </row>
    <row r="791" spans="1:11" s="26" customFormat="1" ht="12.75" x14ac:dyDescent="0.2">
      <c r="A791" s="19">
        <v>40348</v>
      </c>
      <c r="B791" s="20" t="s">
        <v>674</v>
      </c>
      <c r="C791" s="21" t="s">
        <v>671</v>
      </c>
      <c r="D791" s="22" t="s">
        <v>54</v>
      </c>
      <c r="E791" s="23">
        <v>2311</v>
      </c>
      <c r="F791" s="24">
        <v>50360.82</v>
      </c>
      <c r="G791" s="25">
        <v>40348</v>
      </c>
      <c r="H791" s="24">
        <f t="shared" si="49"/>
        <v>0</v>
      </c>
      <c r="I791" s="24">
        <v>50360.82</v>
      </c>
      <c r="J791" s="24" t="str">
        <f t="shared" si="50"/>
        <v>ATRASADO</v>
      </c>
      <c r="K791" s="27"/>
    </row>
    <row r="792" spans="1:11" s="26" customFormat="1" ht="12.75" x14ac:dyDescent="0.2">
      <c r="A792" s="19">
        <v>40350</v>
      </c>
      <c r="B792" s="20" t="s">
        <v>675</v>
      </c>
      <c r="C792" s="21" t="s">
        <v>671</v>
      </c>
      <c r="D792" s="22" t="s">
        <v>54</v>
      </c>
      <c r="E792" s="23">
        <v>2311</v>
      </c>
      <c r="F792" s="24">
        <v>50360.82</v>
      </c>
      <c r="G792" s="25">
        <v>40350</v>
      </c>
      <c r="H792" s="24">
        <f t="shared" si="49"/>
        <v>0</v>
      </c>
      <c r="I792" s="24">
        <v>50360.82</v>
      </c>
      <c r="J792" s="24" t="str">
        <f t="shared" si="50"/>
        <v>ATRASADO</v>
      </c>
      <c r="K792" s="27"/>
    </row>
    <row r="793" spans="1:11" s="26" customFormat="1" ht="12.75" x14ac:dyDescent="0.2">
      <c r="A793" s="19"/>
      <c r="B793" s="20"/>
      <c r="C793" s="21"/>
      <c r="D793" s="22"/>
      <c r="E793" s="23"/>
      <c r="F793" s="24"/>
      <c r="G793" s="25"/>
      <c r="H793" s="24"/>
      <c r="I793" s="24"/>
      <c r="J793" s="24"/>
      <c r="K793" s="27"/>
    </row>
    <row r="794" spans="1:11" s="26" customFormat="1" ht="12.75" x14ac:dyDescent="0.2">
      <c r="A794" s="19">
        <v>39801</v>
      </c>
      <c r="B794" s="20" t="s">
        <v>676</v>
      </c>
      <c r="C794" s="21" t="s">
        <v>677</v>
      </c>
      <c r="D794" s="22" t="s">
        <v>92</v>
      </c>
      <c r="E794" s="23">
        <v>2332</v>
      </c>
      <c r="F794" s="24">
        <v>5293.08</v>
      </c>
      <c r="G794" s="25">
        <v>39801</v>
      </c>
      <c r="H794" s="24">
        <f>IF(F794&gt;0,0,"")</f>
        <v>0</v>
      </c>
      <c r="I794" s="24">
        <v>5293.08</v>
      </c>
      <c r="J794" s="24" t="str">
        <f>IF(I794&gt;0,"ATRASADO","")</f>
        <v>ATRASADO</v>
      </c>
      <c r="K794" s="27"/>
    </row>
    <row r="795" spans="1:11" s="26" customFormat="1" ht="12.75" x14ac:dyDescent="0.2">
      <c r="A795" s="19">
        <v>40848</v>
      </c>
      <c r="B795" s="20" t="s">
        <v>678</v>
      </c>
      <c r="C795" s="21" t="s">
        <v>677</v>
      </c>
      <c r="D795" s="22" t="s">
        <v>92</v>
      </c>
      <c r="E795" s="23">
        <v>2332</v>
      </c>
      <c r="F795" s="24">
        <v>2844.32</v>
      </c>
      <c r="G795" s="25">
        <v>40603</v>
      </c>
      <c r="H795" s="24">
        <f>IF(F795&gt;0,0,"")</f>
        <v>0</v>
      </c>
      <c r="I795" s="24">
        <v>2844.32</v>
      </c>
      <c r="J795" s="24" t="str">
        <f>IF(I795&gt;0,"ATRASADO","")</f>
        <v>ATRASADO</v>
      </c>
      <c r="K795" s="27"/>
    </row>
    <row r="796" spans="1:11" s="26" customFormat="1" ht="12.75" x14ac:dyDescent="0.2">
      <c r="A796" s="19"/>
      <c r="B796" s="20"/>
      <c r="C796" s="21"/>
      <c r="D796" s="22"/>
      <c r="E796" s="23"/>
      <c r="F796" s="24"/>
      <c r="G796" s="25"/>
      <c r="H796" s="24"/>
      <c r="I796" s="24"/>
      <c r="J796" s="24"/>
      <c r="K796" s="27"/>
    </row>
    <row r="797" spans="1:11" s="26" customFormat="1" ht="12.75" x14ac:dyDescent="0.2">
      <c r="A797" s="19">
        <v>41212</v>
      </c>
      <c r="B797" s="20">
        <v>1761</v>
      </c>
      <c r="C797" s="21" t="s">
        <v>679</v>
      </c>
      <c r="D797" s="22" t="s">
        <v>680</v>
      </c>
      <c r="E797" s="23">
        <v>2272</v>
      </c>
      <c r="F797" s="24">
        <v>5220</v>
      </c>
      <c r="G797" s="25">
        <v>41212</v>
      </c>
      <c r="H797" s="24">
        <f>IF(F797&gt;0,0,"")</f>
        <v>0</v>
      </c>
      <c r="I797" s="24">
        <v>5220</v>
      </c>
      <c r="J797" s="24" t="str">
        <f>IF(I797&gt;0,"ATRASADO","")</f>
        <v>ATRASADO</v>
      </c>
      <c r="K797" s="27"/>
    </row>
    <row r="798" spans="1:11" s="26" customFormat="1" ht="12.75" x14ac:dyDescent="0.2">
      <c r="A798" s="19">
        <v>42369</v>
      </c>
      <c r="B798" s="20">
        <v>1500000115</v>
      </c>
      <c r="C798" s="21" t="s">
        <v>679</v>
      </c>
      <c r="D798" s="22" t="s">
        <v>680</v>
      </c>
      <c r="E798" s="23">
        <v>2272</v>
      </c>
      <c r="F798" s="24">
        <v>4640</v>
      </c>
      <c r="G798" s="25">
        <v>42369</v>
      </c>
      <c r="H798" s="24">
        <f>IF(F798&gt;0,0,"")</f>
        <v>0</v>
      </c>
      <c r="I798" s="24">
        <v>4640</v>
      </c>
      <c r="J798" s="24" t="str">
        <f>IF(I798&gt;0,"ATRASADO","")</f>
        <v>ATRASADO</v>
      </c>
      <c r="K798" s="27"/>
    </row>
    <row r="799" spans="1:11" s="26" customFormat="1" ht="12.75" x14ac:dyDescent="0.2">
      <c r="A799" s="19">
        <v>42369</v>
      </c>
      <c r="B799" s="20">
        <v>1500000118</v>
      </c>
      <c r="C799" s="21" t="s">
        <v>679</v>
      </c>
      <c r="D799" s="22" t="s">
        <v>680</v>
      </c>
      <c r="E799" s="23">
        <v>2272</v>
      </c>
      <c r="F799" s="24">
        <v>5220</v>
      </c>
      <c r="G799" s="25">
        <v>42369</v>
      </c>
      <c r="H799" s="24">
        <f>IF(F799&gt;0,0,"")</f>
        <v>0</v>
      </c>
      <c r="I799" s="24">
        <v>5220</v>
      </c>
      <c r="J799" s="24" t="str">
        <f>IF(I799&gt;0,"ATRASADO","")</f>
        <v>ATRASADO</v>
      </c>
      <c r="K799" s="27"/>
    </row>
    <row r="800" spans="1:11" s="26" customFormat="1" ht="12.75" x14ac:dyDescent="0.2">
      <c r="A800" s="19"/>
      <c r="B800" s="20"/>
      <c r="C800" s="21"/>
      <c r="D800" s="22"/>
      <c r="E800" s="23"/>
      <c r="F800" s="24"/>
      <c r="G800" s="25"/>
      <c r="H800" s="24"/>
      <c r="I800" s="24"/>
      <c r="J800" s="24"/>
      <c r="K800" s="27"/>
    </row>
    <row r="801" spans="1:11" s="26" customFormat="1" ht="12.75" x14ac:dyDescent="0.2">
      <c r="A801" s="19">
        <v>40001</v>
      </c>
      <c r="B801" s="20">
        <v>100000151</v>
      </c>
      <c r="C801" s="21" t="s">
        <v>681</v>
      </c>
      <c r="D801" s="22" t="s">
        <v>54</v>
      </c>
      <c r="E801" s="23">
        <v>2311</v>
      </c>
      <c r="F801" s="24">
        <v>77360.399999999994</v>
      </c>
      <c r="G801" s="25">
        <v>40001</v>
      </c>
      <c r="H801" s="24">
        <f>IF(F801&gt;0,0,"")</f>
        <v>0</v>
      </c>
      <c r="I801" s="24">
        <v>77360.399999999994</v>
      </c>
      <c r="J801" s="24" t="str">
        <f>IF(I801&gt;0,"ATRASADO","")</f>
        <v>ATRASADO</v>
      </c>
      <c r="K801" s="27"/>
    </row>
    <row r="802" spans="1:11" s="26" customFormat="1" ht="12.75" x14ac:dyDescent="0.2">
      <c r="A802" s="19"/>
      <c r="B802" s="20"/>
      <c r="C802" s="21"/>
      <c r="D802" s="22"/>
      <c r="E802" s="23"/>
      <c r="F802" s="24"/>
      <c r="G802" s="25"/>
      <c r="H802" s="24"/>
      <c r="I802" s="24"/>
      <c r="J802" s="24"/>
      <c r="K802" s="27"/>
    </row>
    <row r="803" spans="1:11" s="26" customFormat="1" ht="12.75" x14ac:dyDescent="0.2">
      <c r="A803" s="19">
        <v>40543</v>
      </c>
      <c r="B803" s="20" t="s">
        <v>682</v>
      </c>
      <c r="C803" s="21" t="s">
        <v>683</v>
      </c>
      <c r="D803" s="22" t="s">
        <v>309</v>
      </c>
      <c r="E803" s="23">
        <v>2271</v>
      </c>
      <c r="F803" s="24">
        <v>2170670.15</v>
      </c>
      <c r="G803" s="25">
        <v>40543</v>
      </c>
      <c r="H803" s="24">
        <f>IF(F803&gt;0,0,"")</f>
        <v>0</v>
      </c>
      <c r="I803" s="24">
        <v>2170670.15</v>
      </c>
      <c r="J803" s="24" t="str">
        <f>IF(I803&gt;0,"ATRASADO","")</f>
        <v>ATRASADO</v>
      </c>
      <c r="K803" s="27"/>
    </row>
    <row r="804" spans="1:11" s="26" customFormat="1" ht="12.75" x14ac:dyDescent="0.2">
      <c r="A804" s="19"/>
      <c r="B804" s="20"/>
      <c r="C804" s="21"/>
      <c r="D804" s="22"/>
      <c r="E804" s="23"/>
      <c r="F804" s="24"/>
      <c r="G804" s="25"/>
      <c r="H804" s="24"/>
      <c r="I804" s="24"/>
      <c r="J804" s="24"/>
      <c r="K804" s="27"/>
    </row>
    <row r="805" spans="1:11" s="26" customFormat="1" ht="12.75" x14ac:dyDescent="0.2">
      <c r="A805" s="19">
        <v>41648</v>
      </c>
      <c r="B805" s="20">
        <v>1500000073</v>
      </c>
      <c r="C805" s="21" t="s">
        <v>684</v>
      </c>
      <c r="D805" s="22" t="s">
        <v>685</v>
      </c>
      <c r="E805" s="23">
        <v>2311</v>
      </c>
      <c r="F805" s="24">
        <v>28556</v>
      </c>
      <c r="G805" s="25">
        <v>41648</v>
      </c>
      <c r="H805" s="24">
        <f>IF(F805&gt;0,0,"")</f>
        <v>0</v>
      </c>
      <c r="I805" s="24">
        <v>28556</v>
      </c>
      <c r="J805" s="24" t="str">
        <f>IF(I805&gt;0,"ATRASADO","")</f>
        <v>ATRASADO</v>
      </c>
      <c r="K805" s="27"/>
    </row>
    <row r="806" spans="1:11" s="26" customFormat="1" ht="12.75" x14ac:dyDescent="0.2">
      <c r="A806" s="19">
        <v>41873</v>
      </c>
      <c r="B806" s="20">
        <v>10200128</v>
      </c>
      <c r="C806" s="21" t="s">
        <v>684</v>
      </c>
      <c r="D806" s="22" t="s">
        <v>685</v>
      </c>
      <c r="E806" s="23">
        <v>2311</v>
      </c>
      <c r="F806" s="24">
        <v>34456</v>
      </c>
      <c r="G806" s="25">
        <v>41873</v>
      </c>
      <c r="H806" s="24">
        <f>IF(F806&gt;0,0,"")</f>
        <v>0</v>
      </c>
      <c r="I806" s="24">
        <v>34456</v>
      </c>
      <c r="J806" s="24" t="str">
        <f>IF(I806&gt;0,"ATRASADO","")</f>
        <v>ATRASADO</v>
      </c>
      <c r="K806" s="27"/>
    </row>
    <row r="807" spans="1:11" s="26" customFormat="1" ht="12.75" x14ac:dyDescent="0.2">
      <c r="A807" s="19"/>
      <c r="B807" s="20"/>
      <c r="C807" s="21"/>
      <c r="D807" s="22"/>
      <c r="E807" s="23"/>
      <c r="F807" s="24"/>
      <c r="G807" s="25"/>
      <c r="H807" s="24"/>
      <c r="I807" s="24"/>
      <c r="J807" s="24"/>
      <c r="K807" s="27"/>
    </row>
    <row r="808" spans="1:11" s="26" customFormat="1" ht="12.75" x14ac:dyDescent="0.2">
      <c r="A808" s="19">
        <v>40184</v>
      </c>
      <c r="B808" s="20" t="s">
        <v>686</v>
      </c>
      <c r="C808" s="21" t="s">
        <v>687</v>
      </c>
      <c r="D808" s="22" t="s">
        <v>101</v>
      </c>
      <c r="E808" s="23">
        <v>2221</v>
      </c>
      <c r="F808" s="24">
        <v>29000</v>
      </c>
      <c r="G808" s="25">
        <v>40184</v>
      </c>
      <c r="H808" s="24">
        <f>IF(F808&gt;0,0,"")</f>
        <v>0</v>
      </c>
      <c r="I808" s="24">
        <v>29000</v>
      </c>
      <c r="J808" s="24" t="str">
        <f>IF(I808&gt;0,"ATRASADO","")</f>
        <v>ATRASADO</v>
      </c>
      <c r="K808" s="27"/>
    </row>
    <row r="809" spans="1:11" s="26" customFormat="1" ht="12.75" x14ac:dyDescent="0.2">
      <c r="A809" s="19">
        <v>40215</v>
      </c>
      <c r="B809" s="20" t="s">
        <v>688</v>
      </c>
      <c r="C809" s="21" t="s">
        <v>687</v>
      </c>
      <c r="D809" s="22" t="s">
        <v>101</v>
      </c>
      <c r="E809" s="23">
        <v>2221</v>
      </c>
      <c r="F809" s="24">
        <v>29000</v>
      </c>
      <c r="G809" s="25">
        <v>40215</v>
      </c>
      <c r="H809" s="24">
        <f>IF(F809&gt;0,0,"")</f>
        <v>0</v>
      </c>
      <c r="I809" s="24">
        <v>29000</v>
      </c>
      <c r="J809" s="24" t="str">
        <f>IF(I809&gt;0,"ATRASADO","")</f>
        <v>ATRASADO</v>
      </c>
      <c r="K809" s="27"/>
    </row>
    <row r="810" spans="1:11" s="26" customFormat="1" ht="12.75" x14ac:dyDescent="0.2">
      <c r="A810" s="19"/>
      <c r="B810" s="20"/>
      <c r="C810" s="21"/>
      <c r="D810" s="22"/>
      <c r="E810" s="23"/>
      <c r="F810" s="24"/>
      <c r="G810" s="25"/>
      <c r="H810" s="24"/>
      <c r="I810" s="24"/>
      <c r="J810" s="24"/>
      <c r="K810" s="27"/>
    </row>
    <row r="811" spans="1:11" s="26" customFormat="1" ht="12.75" x14ac:dyDescent="0.2">
      <c r="A811" s="19">
        <v>42257</v>
      </c>
      <c r="B811" s="20">
        <v>1500002773</v>
      </c>
      <c r="C811" s="21" t="s">
        <v>689</v>
      </c>
      <c r="D811" s="22" t="s">
        <v>690</v>
      </c>
      <c r="E811" s="23">
        <v>2272</v>
      </c>
      <c r="F811" s="24">
        <v>15400</v>
      </c>
      <c r="G811" s="25">
        <v>42257</v>
      </c>
      <c r="H811" s="24">
        <f>IF(F811&gt;0,0,"")</f>
        <v>0</v>
      </c>
      <c r="I811" s="24">
        <v>15400</v>
      </c>
      <c r="J811" s="24" t="str">
        <f>IF(I811&gt;0,"ATRASADO","")</f>
        <v>ATRASADO</v>
      </c>
      <c r="K811" s="27"/>
    </row>
    <row r="812" spans="1:11" s="26" customFormat="1" ht="12.75" x14ac:dyDescent="0.2">
      <c r="A812" s="19"/>
      <c r="B812" s="20"/>
      <c r="C812" s="21"/>
      <c r="D812" s="22"/>
      <c r="E812" s="23"/>
      <c r="F812" s="24"/>
      <c r="G812" s="25"/>
      <c r="H812" s="24"/>
      <c r="I812" s="24"/>
      <c r="J812" s="24"/>
      <c r="K812" s="27"/>
    </row>
    <row r="813" spans="1:11" s="26" customFormat="1" ht="12.75" x14ac:dyDescent="0.2">
      <c r="A813" s="19">
        <v>40492</v>
      </c>
      <c r="B813" s="20" t="s">
        <v>691</v>
      </c>
      <c r="C813" s="21" t="s">
        <v>692</v>
      </c>
      <c r="D813" s="22" t="s">
        <v>693</v>
      </c>
      <c r="E813" s="23">
        <v>2242</v>
      </c>
      <c r="F813" s="24">
        <v>15000</v>
      </c>
      <c r="G813" s="25">
        <v>40492</v>
      </c>
      <c r="H813" s="24">
        <f>IF(F813&gt;0,0,"")</f>
        <v>0</v>
      </c>
      <c r="I813" s="24">
        <v>15000</v>
      </c>
      <c r="J813" s="24" t="str">
        <f>IF(I813&gt;0,"ATRASADO","")</f>
        <v>ATRASADO</v>
      </c>
      <c r="K813" s="27"/>
    </row>
    <row r="814" spans="1:11" s="26" customFormat="1" ht="12.75" x14ac:dyDescent="0.2">
      <c r="A814" s="19"/>
      <c r="B814" s="20"/>
      <c r="C814" s="21"/>
      <c r="D814" s="22"/>
      <c r="E814" s="23"/>
      <c r="F814" s="24"/>
      <c r="G814" s="25"/>
      <c r="H814" s="24"/>
      <c r="I814" s="24"/>
      <c r="J814" s="24"/>
      <c r="K814" s="27"/>
    </row>
    <row r="815" spans="1:11" s="26" customFormat="1" ht="25.5" x14ac:dyDescent="0.2">
      <c r="A815" s="19">
        <v>40908</v>
      </c>
      <c r="B815" s="20" t="s">
        <v>694</v>
      </c>
      <c r="C815" s="21" t="s">
        <v>695</v>
      </c>
      <c r="D815" s="22" t="s">
        <v>696</v>
      </c>
      <c r="E815" s="23">
        <v>2271</v>
      </c>
      <c r="F815" s="24">
        <v>600000</v>
      </c>
      <c r="G815" s="25">
        <v>40908</v>
      </c>
      <c r="H815" s="24">
        <f>IF(F815&gt;0,0,"")</f>
        <v>0</v>
      </c>
      <c r="I815" s="24">
        <v>600000</v>
      </c>
      <c r="J815" s="24" t="str">
        <f>IF(I815&gt;0,"ATRASADO","")</f>
        <v>ATRASADO</v>
      </c>
      <c r="K815" s="27"/>
    </row>
    <row r="816" spans="1:11" s="26" customFormat="1" ht="12.75" x14ac:dyDescent="0.2">
      <c r="A816" s="19"/>
      <c r="B816" s="20"/>
      <c r="C816" s="21"/>
      <c r="D816" s="22"/>
      <c r="E816" s="23"/>
      <c r="F816" s="24"/>
      <c r="G816" s="25"/>
      <c r="H816" s="24"/>
      <c r="I816" s="24"/>
      <c r="J816" s="24"/>
      <c r="K816" s="27"/>
    </row>
    <row r="817" spans="1:11" s="26" customFormat="1" ht="12.75" x14ac:dyDescent="0.2">
      <c r="A817" s="19">
        <v>46064</v>
      </c>
      <c r="B817" s="20" t="s">
        <v>699</v>
      </c>
      <c r="C817" s="21" t="s">
        <v>697</v>
      </c>
      <c r="D817" s="22" t="s">
        <v>698</v>
      </c>
      <c r="E817" s="23">
        <v>2371</v>
      </c>
      <c r="F817" s="24">
        <v>1573600</v>
      </c>
      <c r="G817" s="25">
        <v>46064</v>
      </c>
      <c r="H817" s="24">
        <v>0</v>
      </c>
      <c r="I817" s="24">
        <v>1573600</v>
      </c>
      <c r="J817" s="24" t="s">
        <v>26</v>
      </c>
      <c r="K817" s="27"/>
    </row>
    <row r="818" spans="1:11" s="26" customFormat="1" ht="12.75" x14ac:dyDescent="0.2">
      <c r="A818" s="19"/>
      <c r="B818" s="20"/>
      <c r="C818" s="21"/>
      <c r="D818" s="22"/>
      <c r="E818" s="23"/>
      <c r="F818" s="24"/>
      <c r="G818" s="25"/>
      <c r="H818" s="24"/>
      <c r="I818" s="24"/>
      <c r="J818" s="24"/>
      <c r="K818" s="27"/>
    </row>
    <row r="819" spans="1:11" s="26" customFormat="1" ht="12.75" x14ac:dyDescent="0.2">
      <c r="A819" s="19">
        <v>45261</v>
      </c>
      <c r="B819" s="20" t="s">
        <v>700</v>
      </c>
      <c r="C819" s="21" t="s">
        <v>701</v>
      </c>
      <c r="D819" s="22" t="s">
        <v>702</v>
      </c>
      <c r="E819" s="23">
        <v>2611</v>
      </c>
      <c r="F819" s="24">
        <v>499873.58</v>
      </c>
      <c r="G819" s="25">
        <v>45261</v>
      </c>
      <c r="H819" s="24">
        <f>IF(F819&gt;0,0,"")</f>
        <v>0</v>
      </c>
      <c r="I819" s="24">
        <v>499873.58</v>
      </c>
      <c r="J819" s="24" t="str">
        <f>IF(I819&gt;0,"ATRASADO","")</f>
        <v>ATRASADO</v>
      </c>
      <c r="K819" s="27"/>
    </row>
    <row r="820" spans="1:11" s="26" customFormat="1" ht="12.75" x14ac:dyDescent="0.2">
      <c r="A820" s="19"/>
      <c r="B820" s="20"/>
      <c r="C820" s="21"/>
      <c r="D820" s="22"/>
      <c r="E820" s="23"/>
      <c r="F820" s="24"/>
      <c r="G820" s="25"/>
      <c r="H820" s="24"/>
      <c r="I820" s="24"/>
      <c r="J820" s="24"/>
      <c r="K820" s="27"/>
    </row>
    <row r="821" spans="1:11" s="26" customFormat="1" ht="12.75" x14ac:dyDescent="0.2">
      <c r="A821" s="19" t="s">
        <v>703</v>
      </c>
      <c r="B821" s="20" t="s">
        <v>704</v>
      </c>
      <c r="C821" s="21" t="s">
        <v>705</v>
      </c>
      <c r="D821" s="22" t="s">
        <v>500</v>
      </c>
      <c r="E821" s="23">
        <v>2221</v>
      </c>
      <c r="F821" s="24">
        <v>29500</v>
      </c>
      <c r="G821" s="25" t="s">
        <v>703</v>
      </c>
      <c r="H821" s="24">
        <f>IF(F821&gt;0,0,"")</f>
        <v>0</v>
      </c>
      <c r="I821" s="24">
        <v>29500</v>
      </c>
      <c r="J821" s="24" t="str">
        <f>IF(I821&gt;0,"ATRASADO","")</f>
        <v>ATRASADO</v>
      </c>
      <c r="K821" s="27"/>
    </row>
    <row r="822" spans="1:11" s="26" customFormat="1" ht="12.75" x14ac:dyDescent="0.2">
      <c r="A822" s="19">
        <v>45413</v>
      </c>
      <c r="B822" s="20" t="s">
        <v>706</v>
      </c>
      <c r="C822" s="21" t="s">
        <v>705</v>
      </c>
      <c r="D822" s="22" t="s">
        <v>500</v>
      </c>
      <c r="E822" s="23">
        <v>2221</v>
      </c>
      <c r="F822" s="24">
        <v>29500</v>
      </c>
      <c r="G822" s="25">
        <v>45413</v>
      </c>
      <c r="H822" s="24">
        <f>IF(F822&gt;0,0,"")</f>
        <v>0</v>
      </c>
      <c r="I822" s="24">
        <v>29500</v>
      </c>
      <c r="J822" s="24" t="str">
        <f>IF(I822&gt;0,"ATRASADO","")</f>
        <v>ATRASADO</v>
      </c>
      <c r="K822" s="27"/>
    </row>
    <row r="823" spans="1:11" s="26" customFormat="1" ht="12.75" x14ac:dyDescent="0.2">
      <c r="A823" s="19">
        <v>45474</v>
      </c>
      <c r="B823" s="20" t="s">
        <v>707</v>
      </c>
      <c r="C823" s="21" t="s">
        <v>705</v>
      </c>
      <c r="D823" s="22" t="s">
        <v>500</v>
      </c>
      <c r="E823" s="23">
        <v>2221</v>
      </c>
      <c r="F823" s="24">
        <v>29500</v>
      </c>
      <c r="G823" s="25">
        <v>45474</v>
      </c>
      <c r="H823" s="24">
        <f>IF(F823&gt;0,0,"")</f>
        <v>0</v>
      </c>
      <c r="I823" s="24">
        <v>29500</v>
      </c>
      <c r="J823" s="24" t="str">
        <f>IF(I823&gt;0,"ATRASADO","")</f>
        <v>ATRASADO</v>
      </c>
      <c r="K823" s="27"/>
    </row>
    <row r="824" spans="1:11" s="26" customFormat="1" ht="12.75" x14ac:dyDescent="0.2">
      <c r="A824" s="19">
        <v>45566</v>
      </c>
      <c r="B824" s="20" t="s">
        <v>708</v>
      </c>
      <c r="C824" s="21" t="s">
        <v>705</v>
      </c>
      <c r="D824" s="22" t="s">
        <v>500</v>
      </c>
      <c r="E824" s="23">
        <v>2221</v>
      </c>
      <c r="F824" s="24">
        <v>29500</v>
      </c>
      <c r="G824" s="25">
        <v>45566</v>
      </c>
      <c r="H824" s="24">
        <f>IF(F824&gt;0,0,"")</f>
        <v>0</v>
      </c>
      <c r="I824" s="24">
        <v>29500</v>
      </c>
      <c r="J824" s="24" t="str">
        <f>IF(I824&gt;0,"ATRASADO","")</f>
        <v>ATRASADO</v>
      </c>
      <c r="K824" s="27"/>
    </row>
    <row r="825" spans="1:11" s="26" customFormat="1" ht="12.75" x14ac:dyDescent="0.2">
      <c r="A825" s="19"/>
      <c r="B825" s="20"/>
      <c r="C825" s="21"/>
      <c r="D825" s="22"/>
      <c r="E825" s="23"/>
      <c r="F825" s="24"/>
      <c r="G825" s="25"/>
      <c r="H825" s="24"/>
      <c r="I825" s="24"/>
      <c r="J825" s="24"/>
      <c r="K825" s="27"/>
    </row>
    <row r="826" spans="1:11" s="26" customFormat="1" ht="12.75" x14ac:dyDescent="0.2">
      <c r="A826" s="19">
        <v>45474</v>
      </c>
      <c r="B826" s="20" t="s">
        <v>709</v>
      </c>
      <c r="C826" s="21" t="s">
        <v>710</v>
      </c>
      <c r="D826" s="22" t="s">
        <v>101</v>
      </c>
      <c r="E826" s="23">
        <v>2221</v>
      </c>
      <c r="F826" s="24">
        <v>29500</v>
      </c>
      <c r="G826" s="25">
        <v>45474</v>
      </c>
      <c r="H826" s="24">
        <f t="shared" ref="H826:H831" si="51">IF(F826&gt;0,0,"")</f>
        <v>0</v>
      </c>
      <c r="I826" s="24">
        <v>29500</v>
      </c>
      <c r="J826" s="24" t="str">
        <f t="shared" ref="J826:J831" si="52">IF(I826&gt;0,"ATRASADO","")</f>
        <v>ATRASADO</v>
      </c>
      <c r="K826" s="27"/>
    </row>
    <row r="827" spans="1:11" s="26" customFormat="1" ht="12.75" x14ac:dyDescent="0.2">
      <c r="A827" s="19">
        <v>45474</v>
      </c>
      <c r="B827" s="20" t="s">
        <v>711</v>
      </c>
      <c r="C827" s="21" t="s">
        <v>710</v>
      </c>
      <c r="D827" s="22" t="s">
        <v>101</v>
      </c>
      <c r="E827" s="23">
        <v>2221</v>
      </c>
      <c r="F827" s="24">
        <v>29500</v>
      </c>
      <c r="G827" s="25">
        <v>45474</v>
      </c>
      <c r="H827" s="24">
        <f t="shared" si="51"/>
        <v>0</v>
      </c>
      <c r="I827" s="24">
        <v>29500</v>
      </c>
      <c r="J827" s="24" t="str">
        <f t="shared" si="52"/>
        <v>ATRASADO</v>
      </c>
      <c r="K827" s="27"/>
    </row>
    <row r="828" spans="1:11" s="26" customFormat="1" ht="12.75" x14ac:dyDescent="0.2">
      <c r="A828" s="19">
        <v>45474</v>
      </c>
      <c r="B828" s="20" t="s">
        <v>712</v>
      </c>
      <c r="C828" s="21" t="s">
        <v>710</v>
      </c>
      <c r="D828" s="22" t="s">
        <v>101</v>
      </c>
      <c r="E828" s="23">
        <v>2221</v>
      </c>
      <c r="F828" s="24">
        <v>29500</v>
      </c>
      <c r="G828" s="25">
        <v>45474</v>
      </c>
      <c r="H828" s="24">
        <f t="shared" si="51"/>
        <v>0</v>
      </c>
      <c r="I828" s="24">
        <v>29500</v>
      </c>
      <c r="J828" s="24" t="str">
        <f t="shared" si="52"/>
        <v>ATRASADO</v>
      </c>
      <c r="K828" s="27"/>
    </row>
    <row r="829" spans="1:11" s="26" customFormat="1" ht="12.75" x14ac:dyDescent="0.2">
      <c r="A829" s="19">
        <v>45505</v>
      </c>
      <c r="B829" s="20" t="s">
        <v>713</v>
      </c>
      <c r="C829" s="21" t="s">
        <v>710</v>
      </c>
      <c r="D829" s="22" t="s">
        <v>101</v>
      </c>
      <c r="E829" s="23">
        <v>2221</v>
      </c>
      <c r="F829" s="24">
        <v>29500</v>
      </c>
      <c r="G829" s="25">
        <v>45505</v>
      </c>
      <c r="H829" s="24">
        <f t="shared" si="51"/>
        <v>0</v>
      </c>
      <c r="I829" s="24">
        <v>29500</v>
      </c>
      <c r="J829" s="24" t="str">
        <f t="shared" si="52"/>
        <v>ATRASADO</v>
      </c>
      <c r="K829" s="27"/>
    </row>
    <row r="830" spans="1:11" s="26" customFormat="1" ht="12.75" x14ac:dyDescent="0.2">
      <c r="A830" s="19">
        <v>45505</v>
      </c>
      <c r="B830" s="20" t="s">
        <v>714</v>
      </c>
      <c r="C830" s="21" t="s">
        <v>710</v>
      </c>
      <c r="D830" s="22" t="s">
        <v>101</v>
      </c>
      <c r="E830" s="23">
        <v>2221</v>
      </c>
      <c r="F830" s="24">
        <v>29500</v>
      </c>
      <c r="G830" s="25">
        <v>45505</v>
      </c>
      <c r="H830" s="24">
        <f t="shared" si="51"/>
        <v>0</v>
      </c>
      <c r="I830" s="24">
        <v>29500</v>
      </c>
      <c r="J830" s="24" t="str">
        <f t="shared" si="52"/>
        <v>ATRASADO</v>
      </c>
      <c r="K830" s="27"/>
    </row>
    <row r="831" spans="1:11" s="26" customFormat="1" ht="12.75" x14ac:dyDescent="0.2">
      <c r="A831" s="19">
        <v>45597</v>
      </c>
      <c r="B831" s="20" t="s">
        <v>715</v>
      </c>
      <c r="C831" s="21" t="s">
        <v>710</v>
      </c>
      <c r="D831" s="22" t="s">
        <v>101</v>
      </c>
      <c r="E831" s="23">
        <v>2221</v>
      </c>
      <c r="F831" s="24">
        <v>29500</v>
      </c>
      <c r="G831" s="25">
        <v>45597</v>
      </c>
      <c r="H831" s="24">
        <f t="shared" si="51"/>
        <v>0</v>
      </c>
      <c r="I831" s="24">
        <v>29500</v>
      </c>
      <c r="J831" s="24" t="str">
        <f t="shared" si="52"/>
        <v>ATRASADO</v>
      </c>
      <c r="K831" s="27"/>
    </row>
    <row r="832" spans="1:11" s="26" customFormat="1" ht="12.75" x14ac:dyDescent="0.2">
      <c r="A832" s="19"/>
      <c r="B832" s="20"/>
      <c r="C832" s="21"/>
      <c r="D832" s="22"/>
      <c r="E832" s="23"/>
      <c r="F832" s="24"/>
      <c r="G832" s="25"/>
      <c r="H832" s="24"/>
      <c r="I832" s="24"/>
      <c r="J832" s="24"/>
      <c r="K832" s="27"/>
    </row>
    <row r="833" spans="1:11" s="26" customFormat="1" ht="12.75" x14ac:dyDescent="0.2">
      <c r="A833" s="19">
        <v>45200</v>
      </c>
      <c r="B833" s="20" t="s">
        <v>716</v>
      </c>
      <c r="C833" s="21" t="s">
        <v>717</v>
      </c>
      <c r="D833" s="22" t="s">
        <v>693</v>
      </c>
      <c r="E833" s="23">
        <v>2242</v>
      </c>
      <c r="F833" s="24">
        <v>68040</v>
      </c>
      <c r="G833" s="25">
        <v>45200</v>
      </c>
      <c r="H833" s="24">
        <f>IF(F833&gt;0,0,"")</f>
        <v>0</v>
      </c>
      <c r="I833" s="24">
        <v>68040</v>
      </c>
      <c r="J833" s="24" t="str">
        <f>IF(I833&gt;0,"ATRASADO","")</f>
        <v>ATRASADO</v>
      </c>
      <c r="K833" s="27"/>
    </row>
    <row r="834" spans="1:11" s="26" customFormat="1" ht="12.75" x14ac:dyDescent="0.2">
      <c r="A834" s="19" t="s">
        <v>424</v>
      </c>
      <c r="B834" s="20" t="s">
        <v>718</v>
      </c>
      <c r="C834" s="21" t="s">
        <v>717</v>
      </c>
      <c r="D834" s="22" t="s">
        <v>22</v>
      </c>
      <c r="E834" s="23">
        <v>2311</v>
      </c>
      <c r="F834" s="24">
        <v>1784750</v>
      </c>
      <c r="G834" s="25" t="s">
        <v>425</v>
      </c>
      <c r="H834" s="24">
        <f>IF(F834&gt;0,0,"")</f>
        <v>0</v>
      </c>
      <c r="I834" s="24">
        <v>1784750</v>
      </c>
      <c r="J834" s="24" t="str">
        <f>IF(I834&gt;0,"ATRASADO","")</f>
        <v>ATRASADO</v>
      </c>
      <c r="K834" s="27"/>
    </row>
    <row r="835" spans="1:11" s="26" customFormat="1" ht="12.75" x14ac:dyDescent="0.2">
      <c r="A835" s="19"/>
      <c r="B835" s="20"/>
      <c r="C835" s="21"/>
      <c r="D835" s="22"/>
      <c r="E835" s="23"/>
      <c r="F835" s="24"/>
      <c r="G835" s="25"/>
      <c r="H835" s="24"/>
      <c r="I835" s="24"/>
      <c r="J835" s="24"/>
      <c r="K835" s="27"/>
    </row>
    <row r="836" spans="1:11" s="26" customFormat="1" ht="12.75" x14ac:dyDescent="0.2">
      <c r="A836" s="19">
        <v>44320</v>
      </c>
      <c r="B836" s="20" t="s">
        <v>407</v>
      </c>
      <c r="C836" s="21" t="s">
        <v>719</v>
      </c>
      <c r="D836" s="22" t="s">
        <v>154</v>
      </c>
      <c r="E836" s="23">
        <v>2242</v>
      </c>
      <c r="F836" s="24">
        <v>5921666.1900000004</v>
      </c>
      <c r="G836" s="25">
        <v>44320</v>
      </c>
      <c r="H836" s="24">
        <f>IF(F836&gt;0,0,"")</f>
        <v>0</v>
      </c>
      <c r="I836" s="24">
        <v>5921666.1900000004</v>
      </c>
      <c r="J836" s="24" t="str">
        <f>IF(I836&gt;0,"ATRASADO","")</f>
        <v>ATRASADO</v>
      </c>
      <c r="K836" s="27"/>
    </row>
    <row r="837" spans="1:11" s="26" customFormat="1" ht="12.75" x14ac:dyDescent="0.2">
      <c r="A837" s="19"/>
      <c r="B837" s="20"/>
      <c r="C837" s="21"/>
      <c r="D837" s="22"/>
      <c r="E837" s="23"/>
      <c r="F837" s="24"/>
      <c r="G837" s="25"/>
      <c r="H837" s="24"/>
      <c r="I837" s="24"/>
      <c r="J837" s="24"/>
      <c r="K837" s="27"/>
    </row>
    <row r="838" spans="1:11" s="26" customFormat="1" ht="12.75" x14ac:dyDescent="0.2">
      <c r="A838" s="19">
        <v>45505</v>
      </c>
      <c r="B838" s="20" t="s">
        <v>720</v>
      </c>
      <c r="C838" s="21" t="s">
        <v>721</v>
      </c>
      <c r="D838" s="22" t="s">
        <v>101</v>
      </c>
      <c r="E838" s="23">
        <v>2221</v>
      </c>
      <c r="F838" s="24">
        <v>29500</v>
      </c>
      <c r="G838" s="25">
        <v>45505</v>
      </c>
      <c r="H838" s="24">
        <f>IF(F838&gt;0,0,"")</f>
        <v>0</v>
      </c>
      <c r="I838" s="24">
        <v>29500</v>
      </c>
      <c r="J838" s="24" t="str">
        <f>IF(I838&gt;0,"ATRASADO","")</f>
        <v>ATRASADO</v>
      </c>
      <c r="K838" s="27"/>
    </row>
    <row r="839" spans="1:11" s="26" customFormat="1" ht="12.75" x14ac:dyDescent="0.2">
      <c r="A839" s="19">
        <v>45505</v>
      </c>
      <c r="B839" s="20" t="s">
        <v>722</v>
      </c>
      <c r="C839" s="21" t="s">
        <v>721</v>
      </c>
      <c r="D839" s="22" t="s">
        <v>101</v>
      </c>
      <c r="E839" s="23">
        <v>2221</v>
      </c>
      <c r="F839" s="24">
        <v>29500</v>
      </c>
      <c r="G839" s="25">
        <v>45505</v>
      </c>
      <c r="H839" s="24">
        <f>IF(F839&gt;0,0,"")</f>
        <v>0</v>
      </c>
      <c r="I839" s="24">
        <v>29500</v>
      </c>
      <c r="J839" s="24" t="str">
        <f>IF(I839&gt;0,"ATRASADO","")</f>
        <v>ATRASADO</v>
      </c>
      <c r="K839" s="27"/>
    </row>
    <row r="840" spans="1:11" s="26" customFormat="1" ht="12.75" x14ac:dyDescent="0.2">
      <c r="A840" s="19">
        <v>45505</v>
      </c>
      <c r="B840" s="20" t="s">
        <v>723</v>
      </c>
      <c r="C840" s="21" t="s">
        <v>721</v>
      </c>
      <c r="D840" s="22" t="s">
        <v>101</v>
      </c>
      <c r="E840" s="23">
        <v>2221</v>
      </c>
      <c r="F840" s="24">
        <v>29500</v>
      </c>
      <c r="G840" s="25">
        <v>45505</v>
      </c>
      <c r="H840" s="24">
        <f>IF(F840&gt;0,0,"")</f>
        <v>0</v>
      </c>
      <c r="I840" s="24">
        <v>29500</v>
      </c>
      <c r="J840" s="24" t="str">
        <f>IF(I840&gt;0,"ATRASADO","")</f>
        <v>ATRASADO</v>
      </c>
      <c r="K840" s="27"/>
    </row>
    <row r="841" spans="1:11" s="26" customFormat="1" ht="12.75" x14ac:dyDescent="0.2">
      <c r="A841" s="19">
        <v>45505</v>
      </c>
      <c r="B841" s="20" t="s">
        <v>724</v>
      </c>
      <c r="C841" s="21" t="s">
        <v>721</v>
      </c>
      <c r="D841" s="22" t="s">
        <v>101</v>
      </c>
      <c r="E841" s="23">
        <v>2221</v>
      </c>
      <c r="F841" s="24">
        <v>29500</v>
      </c>
      <c r="G841" s="25">
        <v>45505</v>
      </c>
      <c r="H841" s="24">
        <f>IF(F841&gt;0,0,"")</f>
        <v>0</v>
      </c>
      <c r="I841" s="24">
        <v>29500</v>
      </c>
      <c r="J841" s="24" t="str">
        <f>IF(I841&gt;0,"ATRASADO","")</f>
        <v>ATRASADO</v>
      </c>
      <c r="K841" s="27"/>
    </row>
    <row r="842" spans="1:11" s="26" customFormat="1" ht="12.75" x14ac:dyDescent="0.2">
      <c r="A842" s="19"/>
      <c r="B842" s="20"/>
      <c r="C842" s="21"/>
      <c r="D842" s="22"/>
      <c r="E842" s="23"/>
      <c r="F842" s="24"/>
      <c r="G842" s="25"/>
      <c r="H842" s="24"/>
      <c r="I842" s="24"/>
      <c r="J842" s="24"/>
      <c r="K842" s="27"/>
    </row>
    <row r="843" spans="1:11" s="26" customFormat="1" ht="12.75" x14ac:dyDescent="0.2">
      <c r="A843" s="19">
        <v>45383</v>
      </c>
      <c r="B843" s="20" t="s">
        <v>725</v>
      </c>
      <c r="C843" s="21" t="s">
        <v>726</v>
      </c>
      <c r="D843" s="22" t="s">
        <v>101</v>
      </c>
      <c r="E843" s="23">
        <v>2221</v>
      </c>
      <c r="F843" s="24">
        <v>23600</v>
      </c>
      <c r="G843" s="25">
        <v>45383</v>
      </c>
      <c r="H843" s="24">
        <f>IF(F843&gt;0,0,"")</f>
        <v>0</v>
      </c>
      <c r="I843" s="24">
        <v>23600</v>
      </c>
      <c r="J843" s="24" t="str">
        <f>IF(I843&gt;0,"ATRASADO","")</f>
        <v>ATRASADO</v>
      </c>
      <c r="K843" s="27"/>
    </row>
    <row r="844" spans="1:11" s="26" customFormat="1" ht="12.75" x14ac:dyDescent="0.2">
      <c r="A844" s="19">
        <v>45383</v>
      </c>
      <c r="B844" s="20" t="s">
        <v>727</v>
      </c>
      <c r="C844" s="21" t="s">
        <v>726</v>
      </c>
      <c r="D844" s="22" t="s">
        <v>101</v>
      </c>
      <c r="E844" s="23">
        <v>2221</v>
      </c>
      <c r="F844" s="24">
        <v>23600</v>
      </c>
      <c r="G844" s="25">
        <v>45383</v>
      </c>
      <c r="H844" s="24">
        <f>IF(F844&gt;0,0,"")</f>
        <v>0</v>
      </c>
      <c r="I844" s="24">
        <v>23600</v>
      </c>
      <c r="J844" s="24" t="str">
        <f>IF(I844&gt;0,"ATRASADO","")</f>
        <v>ATRASADO</v>
      </c>
      <c r="K844" s="27"/>
    </row>
    <row r="845" spans="1:11" s="26" customFormat="1" ht="12.75" x14ac:dyDescent="0.2">
      <c r="A845" s="19"/>
      <c r="B845" s="20"/>
      <c r="C845" s="21"/>
      <c r="D845" s="22"/>
      <c r="E845" s="23"/>
      <c r="F845" s="24"/>
      <c r="G845" s="25"/>
      <c r="H845" s="24"/>
      <c r="I845" s="24"/>
      <c r="J845" s="24"/>
      <c r="K845" s="27"/>
    </row>
    <row r="846" spans="1:11" s="26" customFormat="1" ht="12.75" x14ac:dyDescent="0.2">
      <c r="A846" s="19">
        <v>45809</v>
      </c>
      <c r="B846" s="20" t="s">
        <v>662</v>
      </c>
      <c r="C846" s="21" t="s">
        <v>728</v>
      </c>
      <c r="D846" s="22" t="s">
        <v>22</v>
      </c>
      <c r="E846" s="23">
        <v>2111</v>
      </c>
      <c r="F846" s="24">
        <v>1180400</v>
      </c>
      <c r="G846" s="25">
        <v>45809</v>
      </c>
      <c r="H846" s="24">
        <f>IF(F846&gt;0,0,"")</f>
        <v>0</v>
      </c>
      <c r="I846" s="24">
        <v>1180400</v>
      </c>
      <c r="J846" s="24" t="str">
        <f>IF(I846&gt;0,"ATRASADO","")</f>
        <v>ATRASADO</v>
      </c>
      <c r="K846" s="27"/>
    </row>
    <row r="847" spans="1:11" s="26" customFormat="1" ht="12.75" x14ac:dyDescent="0.2">
      <c r="A847" s="19"/>
      <c r="B847" s="20"/>
      <c r="C847" s="21"/>
      <c r="D847" s="22"/>
      <c r="E847" s="23"/>
      <c r="F847" s="24"/>
      <c r="G847" s="25"/>
      <c r="H847" s="24"/>
      <c r="I847" s="24"/>
      <c r="J847" s="24"/>
      <c r="K847" s="27"/>
    </row>
    <row r="848" spans="1:11" s="26" customFormat="1" ht="12.75" x14ac:dyDescent="0.2">
      <c r="A848" s="19">
        <v>45383</v>
      </c>
      <c r="B848" s="20" t="s">
        <v>729</v>
      </c>
      <c r="C848" s="21" t="s">
        <v>730</v>
      </c>
      <c r="D848" s="22" t="s">
        <v>101</v>
      </c>
      <c r="E848" s="23">
        <v>2221</v>
      </c>
      <c r="F848" s="24">
        <v>23600</v>
      </c>
      <c r="G848" s="25">
        <v>45383</v>
      </c>
      <c r="H848" s="24">
        <f>IF(F848&gt;0,0,"")</f>
        <v>0</v>
      </c>
      <c r="I848" s="24">
        <v>23600</v>
      </c>
      <c r="J848" s="24" t="str">
        <f>IF(I848&gt;0,"ATRASADO","")</f>
        <v>ATRASADO</v>
      </c>
      <c r="K848" s="27"/>
    </row>
    <row r="849" spans="1:11" s="26" customFormat="1" ht="12.75" x14ac:dyDescent="0.2">
      <c r="A849" s="19">
        <v>45383</v>
      </c>
      <c r="B849" s="20" t="s">
        <v>731</v>
      </c>
      <c r="C849" s="21" t="s">
        <v>730</v>
      </c>
      <c r="D849" s="22" t="s">
        <v>101</v>
      </c>
      <c r="E849" s="23">
        <v>2221</v>
      </c>
      <c r="F849" s="24">
        <v>23600</v>
      </c>
      <c r="G849" s="25">
        <v>45383</v>
      </c>
      <c r="H849" s="24">
        <f>IF(F849&gt;0,0,"")</f>
        <v>0</v>
      </c>
      <c r="I849" s="24">
        <v>23600</v>
      </c>
      <c r="J849" s="24" t="str">
        <f>IF(I849&gt;0,"ATRASADO","")</f>
        <v>ATRASADO</v>
      </c>
      <c r="K849" s="27"/>
    </row>
    <row r="850" spans="1:11" s="26" customFormat="1" ht="12.75" x14ac:dyDescent="0.2">
      <c r="A850" s="19">
        <v>45505</v>
      </c>
      <c r="B850" s="20" t="s">
        <v>732</v>
      </c>
      <c r="C850" s="21" t="s">
        <v>730</v>
      </c>
      <c r="D850" s="22" t="s">
        <v>101</v>
      </c>
      <c r="E850" s="23">
        <v>2221</v>
      </c>
      <c r="F850" s="24">
        <v>23600</v>
      </c>
      <c r="G850" s="25">
        <v>45505</v>
      </c>
      <c r="H850" s="24">
        <f>IF(F850&gt;0,0,"")</f>
        <v>0</v>
      </c>
      <c r="I850" s="24">
        <v>23600</v>
      </c>
      <c r="J850" s="24" t="str">
        <f>IF(I850&gt;0,"ATRASADO","")</f>
        <v>ATRASADO</v>
      </c>
      <c r="K850" s="27"/>
    </row>
    <row r="851" spans="1:11" s="26" customFormat="1" ht="12.75" x14ac:dyDescent="0.2">
      <c r="A851" s="19">
        <v>45505</v>
      </c>
      <c r="B851" s="20" t="s">
        <v>733</v>
      </c>
      <c r="C851" s="21" t="s">
        <v>730</v>
      </c>
      <c r="D851" s="22" t="s">
        <v>101</v>
      </c>
      <c r="E851" s="23">
        <v>2221</v>
      </c>
      <c r="F851" s="24">
        <v>23600</v>
      </c>
      <c r="G851" s="25">
        <v>45505</v>
      </c>
      <c r="H851" s="24">
        <f>IF(F851&gt;0,0,"")</f>
        <v>0</v>
      </c>
      <c r="I851" s="24">
        <v>23600</v>
      </c>
      <c r="J851" s="24" t="str">
        <f>IF(I851&gt;0,"ATRASADO","")</f>
        <v>ATRASADO</v>
      </c>
      <c r="K851" s="27"/>
    </row>
    <row r="852" spans="1:11" s="26" customFormat="1" ht="12.75" x14ac:dyDescent="0.2">
      <c r="A852" s="19">
        <v>45505</v>
      </c>
      <c r="B852" s="20" t="s">
        <v>734</v>
      </c>
      <c r="C852" s="21" t="s">
        <v>730</v>
      </c>
      <c r="D852" s="22" t="s">
        <v>101</v>
      </c>
      <c r="E852" s="23">
        <v>2221</v>
      </c>
      <c r="F852" s="24">
        <v>23600</v>
      </c>
      <c r="G852" s="25">
        <v>45505</v>
      </c>
      <c r="H852" s="24">
        <f>IF(F852&gt;0,0,"")</f>
        <v>0</v>
      </c>
      <c r="I852" s="24">
        <v>23600</v>
      </c>
      <c r="J852" s="24" t="str">
        <f>IF(I852&gt;0,"ATRASADO","")</f>
        <v>ATRASADO</v>
      </c>
      <c r="K852" s="27"/>
    </row>
    <row r="853" spans="1:11" s="26" customFormat="1" ht="12.75" x14ac:dyDescent="0.2">
      <c r="A853" s="19"/>
      <c r="B853" s="20"/>
      <c r="C853" s="21"/>
      <c r="D853" s="22"/>
      <c r="E853" s="23"/>
      <c r="F853" s="24"/>
      <c r="G853" s="25"/>
      <c r="H853" s="24"/>
      <c r="I853" s="24"/>
      <c r="J853" s="24"/>
      <c r="K853" s="27"/>
    </row>
    <row r="854" spans="1:11" s="26" customFormat="1" ht="12.75" x14ac:dyDescent="0.2">
      <c r="A854" s="19">
        <v>44652</v>
      </c>
      <c r="B854" s="20" t="s">
        <v>111</v>
      </c>
      <c r="C854" s="21" t="s">
        <v>735</v>
      </c>
      <c r="D854" s="22" t="s">
        <v>101</v>
      </c>
      <c r="E854" s="23">
        <v>2221</v>
      </c>
      <c r="F854" s="24">
        <v>47200</v>
      </c>
      <c r="G854" s="25">
        <v>44652</v>
      </c>
      <c r="H854" s="24">
        <f>IF(F854&gt;0,0,"")</f>
        <v>0</v>
      </c>
      <c r="I854" s="24">
        <v>47200</v>
      </c>
      <c r="J854" s="24" t="str">
        <f>IF(I854&gt;0,"ATRASADO","")</f>
        <v>ATRASADO</v>
      </c>
      <c r="K854" s="27"/>
    </row>
    <row r="855" spans="1:11" s="26" customFormat="1" ht="12.75" x14ac:dyDescent="0.2">
      <c r="A855" s="19">
        <v>44652</v>
      </c>
      <c r="B855" s="20" t="s">
        <v>736</v>
      </c>
      <c r="C855" s="21" t="s">
        <v>735</v>
      </c>
      <c r="D855" s="22" t="s">
        <v>101</v>
      </c>
      <c r="E855" s="23">
        <v>2221</v>
      </c>
      <c r="F855" s="24">
        <v>47200</v>
      </c>
      <c r="G855" s="25">
        <v>44652</v>
      </c>
      <c r="H855" s="24">
        <f>IF(F855&gt;0,0,"")</f>
        <v>0</v>
      </c>
      <c r="I855" s="24">
        <v>47200</v>
      </c>
      <c r="J855" s="24" t="str">
        <f>IF(I855&gt;0,"ATRASADO","")</f>
        <v>ATRASADO</v>
      </c>
      <c r="K855" s="27"/>
    </row>
    <row r="856" spans="1:11" s="26" customFormat="1" ht="12.75" x14ac:dyDescent="0.2">
      <c r="A856" s="19"/>
      <c r="B856" s="20"/>
      <c r="C856" s="21"/>
      <c r="D856" s="22"/>
      <c r="E856" s="23"/>
      <c r="F856" s="24"/>
      <c r="G856" s="25"/>
      <c r="H856" s="24"/>
      <c r="I856" s="24"/>
      <c r="J856" s="24"/>
      <c r="K856" s="27"/>
    </row>
    <row r="857" spans="1:11" s="26" customFormat="1" ht="12.75" x14ac:dyDescent="0.2">
      <c r="A857" s="19">
        <v>46045</v>
      </c>
      <c r="B857" s="20" t="s">
        <v>737</v>
      </c>
      <c r="C857" s="21" t="s">
        <v>738</v>
      </c>
      <c r="D857" s="22" t="s">
        <v>739</v>
      </c>
      <c r="E857" s="23">
        <v>2287</v>
      </c>
      <c r="F857" s="24">
        <v>837800</v>
      </c>
      <c r="G857" s="25">
        <v>46045</v>
      </c>
      <c r="H857" s="24">
        <v>0</v>
      </c>
      <c r="I857" s="24">
        <v>837800</v>
      </c>
      <c r="J857" s="24" t="s">
        <v>26</v>
      </c>
      <c r="K857" s="27"/>
    </row>
    <row r="858" spans="1:11" s="26" customFormat="1" ht="12.75" x14ac:dyDescent="0.2">
      <c r="A858" s="19">
        <v>46045</v>
      </c>
      <c r="B858" s="20" t="s">
        <v>740</v>
      </c>
      <c r="C858" s="21" t="s">
        <v>738</v>
      </c>
      <c r="D858" s="22" t="s">
        <v>739</v>
      </c>
      <c r="E858" s="23">
        <v>2287</v>
      </c>
      <c r="F858" s="24">
        <v>330400</v>
      </c>
      <c r="G858" s="25">
        <v>46045</v>
      </c>
      <c r="H858" s="24">
        <v>0</v>
      </c>
      <c r="I858" s="24">
        <v>330400</v>
      </c>
      <c r="J858" s="24" t="s">
        <v>26</v>
      </c>
      <c r="K858" s="27"/>
    </row>
    <row r="859" spans="1:11" s="26" customFormat="1" ht="12.75" x14ac:dyDescent="0.2">
      <c r="A859" s="19"/>
      <c r="B859" s="20"/>
      <c r="C859" s="21"/>
      <c r="D859" s="22"/>
      <c r="E859" s="23"/>
      <c r="F859" s="24"/>
      <c r="G859" s="25"/>
      <c r="H859" s="24"/>
      <c r="I859" s="24"/>
      <c r="J859" s="24"/>
      <c r="K859" s="27"/>
    </row>
    <row r="860" spans="1:11" s="26" customFormat="1" ht="12.75" x14ac:dyDescent="0.2">
      <c r="A860" s="19" t="s">
        <v>741</v>
      </c>
      <c r="B860" s="20" t="s">
        <v>742</v>
      </c>
      <c r="C860" s="21" t="s">
        <v>743</v>
      </c>
      <c r="D860" s="22" t="s">
        <v>101</v>
      </c>
      <c r="E860" s="23">
        <v>2221</v>
      </c>
      <c r="F860" s="24">
        <v>150000</v>
      </c>
      <c r="G860" s="25" t="s">
        <v>741</v>
      </c>
      <c r="H860" s="24">
        <f>IF(F860&gt;0,0,"")</f>
        <v>0</v>
      </c>
      <c r="I860" s="24">
        <v>150000</v>
      </c>
      <c r="J860" s="24" t="str">
        <f>IF(I860&gt;0,"ATRASADO","")</f>
        <v>ATRASADO</v>
      </c>
      <c r="K860" s="27"/>
    </row>
    <row r="861" spans="1:11" s="26" customFormat="1" ht="12.75" x14ac:dyDescent="0.2">
      <c r="A861" s="19"/>
      <c r="B861" s="20"/>
      <c r="C861" s="21"/>
      <c r="D861" s="22"/>
      <c r="E861" s="23"/>
      <c r="F861" s="24"/>
      <c r="G861" s="25"/>
      <c r="H861" s="24"/>
      <c r="I861" s="24"/>
      <c r="J861" s="24"/>
      <c r="K861" s="27"/>
    </row>
    <row r="862" spans="1:11" s="26" customFormat="1" ht="12.75" x14ac:dyDescent="0.2">
      <c r="A862" s="19">
        <v>43696</v>
      </c>
      <c r="B862" s="20" t="s">
        <v>744</v>
      </c>
      <c r="C862" s="21" t="s">
        <v>745</v>
      </c>
      <c r="D862" s="22" t="s">
        <v>25</v>
      </c>
      <c r="E862" s="23">
        <v>2286</v>
      </c>
      <c r="F862" s="24">
        <v>69856</v>
      </c>
      <c r="G862" s="25">
        <v>43696</v>
      </c>
      <c r="H862" s="24">
        <f>IF(F862&gt;0,0,"")</f>
        <v>0</v>
      </c>
      <c r="I862" s="24">
        <v>69856</v>
      </c>
      <c r="J862" s="24" t="str">
        <f>IF(I862&gt;0,"ATRASADO","")</f>
        <v>ATRASADO</v>
      </c>
      <c r="K862" s="27"/>
    </row>
    <row r="863" spans="1:11" s="26" customFormat="1" ht="12.75" x14ac:dyDescent="0.2">
      <c r="A863" s="19"/>
      <c r="B863" s="20"/>
      <c r="C863" s="21"/>
      <c r="D863" s="22"/>
      <c r="E863" s="23"/>
      <c r="F863" s="24"/>
      <c r="G863" s="25"/>
      <c r="H863" s="24"/>
      <c r="I863" s="24"/>
      <c r="J863" s="24"/>
      <c r="K863" s="27"/>
    </row>
    <row r="864" spans="1:11" s="26" customFormat="1" ht="12.75" x14ac:dyDescent="0.2">
      <c r="A864" s="19">
        <v>40309</v>
      </c>
      <c r="B864" s="20" t="s">
        <v>746</v>
      </c>
      <c r="C864" s="21" t="s">
        <v>747</v>
      </c>
      <c r="D864" s="22" t="s">
        <v>101</v>
      </c>
      <c r="E864" s="23">
        <v>2221</v>
      </c>
      <c r="F864" s="24">
        <v>58000</v>
      </c>
      <c r="G864" s="25">
        <v>40309</v>
      </c>
      <c r="H864" s="24">
        <f t="shared" ref="H864:H869" si="53">IF(F864&gt;0,0,"")</f>
        <v>0</v>
      </c>
      <c r="I864" s="24">
        <v>58000</v>
      </c>
      <c r="J864" s="24" t="str">
        <f t="shared" ref="J864:J869" si="54">IF(I864&gt;0,"ATRASADO","")</f>
        <v>ATRASADO</v>
      </c>
      <c r="K864" s="27"/>
    </row>
    <row r="865" spans="1:11" s="26" customFormat="1" ht="12.75" x14ac:dyDescent="0.2">
      <c r="A865" s="19">
        <v>40309</v>
      </c>
      <c r="B865" s="20" t="s">
        <v>748</v>
      </c>
      <c r="C865" s="21" t="s">
        <v>747</v>
      </c>
      <c r="D865" s="22" t="s">
        <v>101</v>
      </c>
      <c r="E865" s="23">
        <v>2221</v>
      </c>
      <c r="F865" s="24">
        <v>58000</v>
      </c>
      <c r="G865" s="25">
        <v>40309</v>
      </c>
      <c r="H865" s="24">
        <f t="shared" si="53"/>
        <v>0</v>
      </c>
      <c r="I865" s="24">
        <v>58000</v>
      </c>
      <c r="J865" s="24" t="str">
        <f t="shared" si="54"/>
        <v>ATRASADO</v>
      </c>
      <c r="K865" s="27"/>
    </row>
    <row r="866" spans="1:11" s="26" customFormat="1" ht="12.75" x14ac:dyDescent="0.2">
      <c r="A866" s="19">
        <v>40340</v>
      </c>
      <c r="B866" s="20" t="s">
        <v>749</v>
      </c>
      <c r="C866" s="21" t="s">
        <v>747</v>
      </c>
      <c r="D866" s="22" t="s">
        <v>101</v>
      </c>
      <c r="E866" s="23">
        <v>2221</v>
      </c>
      <c r="F866" s="24">
        <v>58000</v>
      </c>
      <c r="G866" s="25">
        <v>40340</v>
      </c>
      <c r="H866" s="24">
        <f t="shared" si="53"/>
        <v>0</v>
      </c>
      <c r="I866" s="24">
        <v>58000</v>
      </c>
      <c r="J866" s="24" t="str">
        <f t="shared" si="54"/>
        <v>ATRASADO</v>
      </c>
      <c r="K866" s="27"/>
    </row>
    <row r="867" spans="1:11" s="26" customFormat="1" ht="12.75" x14ac:dyDescent="0.2">
      <c r="A867" s="19">
        <v>40400</v>
      </c>
      <c r="B867" s="20" t="s">
        <v>750</v>
      </c>
      <c r="C867" s="21" t="s">
        <v>747</v>
      </c>
      <c r="D867" s="22" t="s">
        <v>101</v>
      </c>
      <c r="E867" s="23">
        <v>2221</v>
      </c>
      <c r="F867" s="24">
        <v>58000</v>
      </c>
      <c r="G867" s="25">
        <v>40400</v>
      </c>
      <c r="H867" s="24">
        <f t="shared" si="53"/>
        <v>0</v>
      </c>
      <c r="I867" s="24">
        <v>58000</v>
      </c>
      <c r="J867" s="24" t="str">
        <f t="shared" si="54"/>
        <v>ATRASADO</v>
      </c>
      <c r="K867" s="27"/>
    </row>
    <row r="868" spans="1:11" s="26" customFormat="1" ht="12.75" x14ac:dyDescent="0.2">
      <c r="A868" s="19">
        <v>40427</v>
      </c>
      <c r="B868" s="20" t="s">
        <v>751</v>
      </c>
      <c r="C868" s="21" t="s">
        <v>747</v>
      </c>
      <c r="D868" s="22" t="s">
        <v>101</v>
      </c>
      <c r="E868" s="23">
        <v>2221</v>
      </c>
      <c r="F868" s="24">
        <v>58000</v>
      </c>
      <c r="G868" s="25">
        <v>40427</v>
      </c>
      <c r="H868" s="24">
        <f t="shared" si="53"/>
        <v>0</v>
      </c>
      <c r="I868" s="24">
        <v>58000</v>
      </c>
      <c r="J868" s="24" t="str">
        <f t="shared" si="54"/>
        <v>ATRASADO</v>
      </c>
      <c r="K868" s="27"/>
    </row>
    <row r="869" spans="1:11" s="26" customFormat="1" ht="12.75" x14ac:dyDescent="0.2">
      <c r="A869" s="19">
        <v>40462</v>
      </c>
      <c r="B869" s="20" t="s">
        <v>752</v>
      </c>
      <c r="C869" s="21" t="s">
        <v>747</v>
      </c>
      <c r="D869" s="22" t="s">
        <v>101</v>
      </c>
      <c r="E869" s="23">
        <v>2221</v>
      </c>
      <c r="F869" s="24">
        <v>58000</v>
      </c>
      <c r="G869" s="25">
        <v>40462</v>
      </c>
      <c r="H869" s="24">
        <f t="shared" si="53"/>
        <v>0</v>
      </c>
      <c r="I869" s="24">
        <v>58000</v>
      </c>
      <c r="J869" s="24" t="str">
        <f t="shared" si="54"/>
        <v>ATRASADO</v>
      </c>
      <c r="K869" s="27"/>
    </row>
    <row r="870" spans="1:11" s="26" customFormat="1" ht="12.75" x14ac:dyDescent="0.2">
      <c r="A870" s="19"/>
      <c r="B870" s="20"/>
      <c r="C870" s="21"/>
      <c r="D870" s="22"/>
      <c r="E870" s="23"/>
      <c r="F870" s="24"/>
      <c r="G870" s="25"/>
      <c r="H870" s="24"/>
      <c r="I870" s="24"/>
      <c r="J870" s="24"/>
      <c r="K870" s="27"/>
    </row>
    <row r="871" spans="1:11" s="26" customFormat="1" ht="12.75" x14ac:dyDescent="0.2">
      <c r="A871" s="19">
        <v>40908</v>
      </c>
      <c r="B871" s="20">
        <v>100000030</v>
      </c>
      <c r="C871" s="21" t="s">
        <v>753</v>
      </c>
      <c r="D871" s="22" t="s">
        <v>101</v>
      </c>
      <c r="E871" s="23">
        <v>2221</v>
      </c>
      <c r="F871" s="24">
        <v>145000</v>
      </c>
      <c r="G871" s="25">
        <v>40908</v>
      </c>
      <c r="H871" s="24">
        <f>IF(F871&gt;0,0,"")</f>
        <v>0</v>
      </c>
      <c r="I871" s="24">
        <v>145000</v>
      </c>
      <c r="J871" s="24" t="str">
        <f>IF(I871&gt;0,"ATRASADO","")</f>
        <v>ATRASADO</v>
      </c>
      <c r="K871" s="27"/>
    </row>
    <row r="872" spans="1:11" s="26" customFormat="1" ht="12.75" x14ac:dyDescent="0.2">
      <c r="A872" s="19"/>
      <c r="B872" s="20"/>
      <c r="C872" s="21"/>
      <c r="D872" s="22"/>
      <c r="E872" s="23"/>
      <c r="F872" s="24"/>
      <c r="G872" s="25"/>
      <c r="H872" s="24"/>
      <c r="I872" s="24"/>
      <c r="J872" s="24"/>
      <c r="K872" s="27"/>
    </row>
    <row r="873" spans="1:11" s="26" customFormat="1" ht="12.75" x14ac:dyDescent="0.2">
      <c r="A873" s="19">
        <v>41792</v>
      </c>
      <c r="B873" s="20" t="s">
        <v>754</v>
      </c>
      <c r="C873" s="21" t="s">
        <v>755</v>
      </c>
      <c r="D873" s="22" t="s">
        <v>693</v>
      </c>
      <c r="E873" s="23">
        <v>2242</v>
      </c>
      <c r="F873" s="24">
        <v>220000</v>
      </c>
      <c r="G873" s="25">
        <v>41792</v>
      </c>
      <c r="H873" s="24">
        <f t="shared" ref="H873:H888" si="55">IF(F873&gt;0,0,"")</f>
        <v>0</v>
      </c>
      <c r="I873" s="24">
        <v>220000</v>
      </c>
      <c r="J873" s="24" t="str">
        <f t="shared" ref="J873:J888" si="56">IF(I873&gt;0,"ATRASADO","")</f>
        <v>ATRASADO</v>
      </c>
      <c r="K873" s="27"/>
    </row>
    <row r="874" spans="1:11" s="26" customFormat="1" ht="12.75" x14ac:dyDescent="0.2">
      <c r="A874" s="19">
        <v>41821</v>
      </c>
      <c r="B874" s="20" t="s">
        <v>756</v>
      </c>
      <c r="C874" s="21" t="s">
        <v>755</v>
      </c>
      <c r="D874" s="22" t="s">
        <v>693</v>
      </c>
      <c r="E874" s="23">
        <v>2242</v>
      </c>
      <c r="F874" s="24">
        <v>220000</v>
      </c>
      <c r="G874" s="25">
        <v>41821</v>
      </c>
      <c r="H874" s="24">
        <f t="shared" si="55"/>
        <v>0</v>
      </c>
      <c r="I874" s="24">
        <v>220000</v>
      </c>
      <c r="J874" s="24" t="str">
        <f t="shared" si="56"/>
        <v>ATRASADO</v>
      </c>
      <c r="K874" s="27"/>
    </row>
    <row r="875" spans="1:11" s="26" customFormat="1" ht="12.75" x14ac:dyDescent="0.2">
      <c r="A875" s="19">
        <v>41821</v>
      </c>
      <c r="B875" s="20" t="s">
        <v>757</v>
      </c>
      <c r="C875" s="21" t="s">
        <v>755</v>
      </c>
      <c r="D875" s="22" t="s">
        <v>693</v>
      </c>
      <c r="E875" s="23">
        <v>2242</v>
      </c>
      <c r="F875" s="24">
        <v>220000</v>
      </c>
      <c r="G875" s="25">
        <v>41821</v>
      </c>
      <c r="H875" s="24">
        <f t="shared" si="55"/>
        <v>0</v>
      </c>
      <c r="I875" s="24">
        <v>220000</v>
      </c>
      <c r="J875" s="24" t="str">
        <f t="shared" si="56"/>
        <v>ATRASADO</v>
      </c>
      <c r="K875" s="27"/>
    </row>
    <row r="876" spans="1:11" s="26" customFormat="1" ht="12.75" x14ac:dyDescent="0.2">
      <c r="A876" s="19">
        <v>42170</v>
      </c>
      <c r="B876" s="20">
        <v>1502438716</v>
      </c>
      <c r="C876" s="21" t="s">
        <v>755</v>
      </c>
      <c r="D876" s="22" t="s">
        <v>693</v>
      </c>
      <c r="E876" s="23">
        <v>2242</v>
      </c>
      <c r="F876" s="24">
        <v>266000</v>
      </c>
      <c r="G876" s="25">
        <v>42170</v>
      </c>
      <c r="H876" s="24">
        <f t="shared" si="55"/>
        <v>0</v>
      </c>
      <c r="I876" s="24">
        <v>266000</v>
      </c>
      <c r="J876" s="24" t="str">
        <f t="shared" si="56"/>
        <v>ATRASADO</v>
      </c>
      <c r="K876" s="27"/>
    </row>
    <row r="877" spans="1:11" s="26" customFormat="1" ht="12.75" x14ac:dyDescent="0.2">
      <c r="A877" s="19">
        <v>42170</v>
      </c>
      <c r="B877" s="20">
        <v>1502438717</v>
      </c>
      <c r="C877" s="21" t="s">
        <v>755</v>
      </c>
      <c r="D877" s="22" t="s">
        <v>693</v>
      </c>
      <c r="E877" s="23">
        <v>2242</v>
      </c>
      <c r="F877" s="24">
        <v>266000</v>
      </c>
      <c r="G877" s="25">
        <v>42170</v>
      </c>
      <c r="H877" s="24">
        <f t="shared" si="55"/>
        <v>0</v>
      </c>
      <c r="I877" s="24">
        <v>266000</v>
      </c>
      <c r="J877" s="24" t="str">
        <f t="shared" si="56"/>
        <v>ATRASADO</v>
      </c>
      <c r="K877" s="27"/>
    </row>
    <row r="878" spans="1:11" s="26" customFormat="1" ht="12.75" x14ac:dyDescent="0.2">
      <c r="A878" s="19">
        <v>42200</v>
      </c>
      <c r="B878" s="20">
        <v>1502438718</v>
      </c>
      <c r="C878" s="21" t="s">
        <v>755</v>
      </c>
      <c r="D878" s="22" t="s">
        <v>693</v>
      </c>
      <c r="E878" s="23">
        <v>2242</v>
      </c>
      <c r="F878" s="24">
        <v>266000</v>
      </c>
      <c r="G878" s="25">
        <v>42200</v>
      </c>
      <c r="H878" s="24">
        <f t="shared" si="55"/>
        <v>0</v>
      </c>
      <c r="I878" s="24">
        <v>266000</v>
      </c>
      <c r="J878" s="24" t="str">
        <f t="shared" si="56"/>
        <v>ATRASADO</v>
      </c>
      <c r="K878" s="27"/>
    </row>
    <row r="879" spans="1:11" s="26" customFormat="1" ht="12.75" x14ac:dyDescent="0.2">
      <c r="A879" s="19">
        <v>42200</v>
      </c>
      <c r="B879" s="20">
        <v>1502438719</v>
      </c>
      <c r="C879" s="21" t="s">
        <v>755</v>
      </c>
      <c r="D879" s="22" t="s">
        <v>693</v>
      </c>
      <c r="E879" s="23">
        <v>2242</v>
      </c>
      <c r="F879" s="24">
        <v>266000</v>
      </c>
      <c r="G879" s="25">
        <v>42200</v>
      </c>
      <c r="H879" s="24">
        <f t="shared" si="55"/>
        <v>0</v>
      </c>
      <c r="I879" s="24">
        <v>266000</v>
      </c>
      <c r="J879" s="24" t="str">
        <f t="shared" si="56"/>
        <v>ATRASADO</v>
      </c>
      <c r="K879" s="27"/>
    </row>
    <row r="880" spans="1:11" s="26" customFormat="1" ht="12.75" x14ac:dyDescent="0.2">
      <c r="A880" s="19">
        <v>42200</v>
      </c>
      <c r="B880" s="20">
        <v>1502438720</v>
      </c>
      <c r="C880" s="21" t="s">
        <v>755</v>
      </c>
      <c r="D880" s="22" t="s">
        <v>693</v>
      </c>
      <c r="E880" s="23">
        <v>2242</v>
      </c>
      <c r="F880" s="24">
        <v>266000</v>
      </c>
      <c r="G880" s="25">
        <v>42200</v>
      </c>
      <c r="H880" s="24">
        <f t="shared" si="55"/>
        <v>0</v>
      </c>
      <c r="I880" s="24">
        <v>266000</v>
      </c>
      <c r="J880" s="24" t="str">
        <f t="shared" si="56"/>
        <v>ATRASADO</v>
      </c>
      <c r="K880" s="27"/>
    </row>
    <row r="881" spans="1:11" s="26" customFormat="1" ht="12.75" x14ac:dyDescent="0.2">
      <c r="A881" s="19">
        <v>42200</v>
      </c>
      <c r="B881" s="20">
        <v>1502438721</v>
      </c>
      <c r="C881" s="21" t="s">
        <v>755</v>
      </c>
      <c r="D881" s="22" t="s">
        <v>693</v>
      </c>
      <c r="E881" s="23">
        <v>2242</v>
      </c>
      <c r="F881" s="24">
        <v>266000</v>
      </c>
      <c r="G881" s="25">
        <v>42200</v>
      </c>
      <c r="H881" s="24">
        <f t="shared" si="55"/>
        <v>0</v>
      </c>
      <c r="I881" s="24">
        <v>266000</v>
      </c>
      <c r="J881" s="24" t="str">
        <f t="shared" si="56"/>
        <v>ATRASADO</v>
      </c>
      <c r="K881" s="27"/>
    </row>
    <row r="882" spans="1:11" s="26" customFormat="1" ht="12.75" x14ac:dyDescent="0.2">
      <c r="A882" s="19">
        <v>42208</v>
      </c>
      <c r="B882" s="20">
        <v>1502438722</v>
      </c>
      <c r="C882" s="21" t="s">
        <v>755</v>
      </c>
      <c r="D882" s="22" t="s">
        <v>693</v>
      </c>
      <c r="E882" s="23">
        <v>2242</v>
      </c>
      <c r="F882" s="24">
        <v>266000</v>
      </c>
      <c r="G882" s="25">
        <v>42208</v>
      </c>
      <c r="H882" s="24">
        <f t="shared" si="55"/>
        <v>0</v>
      </c>
      <c r="I882" s="24">
        <v>266000</v>
      </c>
      <c r="J882" s="24" t="str">
        <f t="shared" si="56"/>
        <v>ATRASADO</v>
      </c>
      <c r="K882" s="27"/>
    </row>
    <row r="883" spans="1:11" s="26" customFormat="1" ht="12.75" x14ac:dyDescent="0.2">
      <c r="A883" s="19">
        <v>42208</v>
      </c>
      <c r="B883" s="20">
        <v>1502438723</v>
      </c>
      <c r="C883" s="21" t="s">
        <v>755</v>
      </c>
      <c r="D883" s="22" t="s">
        <v>693</v>
      </c>
      <c r="E883" s="23">
        <v>2242</v>
      </c>
      <c r="F883" s="24">
        <v>266000</v>
      </c>
      <c r="G883" s="25">
        <v>42208</v>
      </c>
      <c r="H883" s="24">
        <f t="shared" si="55"/>
        <v>0</v>
      </c>
      <c r="I883" s="24">
        <v>266000</v>
      </c>
      <c r="J883" s="24" t="str">
        <f t="shared" si="56"/>
        <v>ATRASADO</v>
      </c>
      <c r="K883" s="27"/>
    </row>
    <row r="884" spans="1:11" s="26" customFormat="1" ht="12.75" x14ac:dyDescent="0.2">
      <c r="A884" s="19">
        <v>42216</v>
      </c>
      <c r="B884" s="20">
        <v>1502438724</v>
      </c>
      <c r="C884" s="21" t="s">
        <v>755</v>
      </c>
      <c r="D884" s="22" t="s">
        <v>693</v>
      </c>
      <c r="E884" s="23">
        <v>2242</v>
      </c>
      <c r="F884" s="24">
        <v>266000</v>
      </c>
      <c r="G884" s="25">
        <v>42216</v>
      </c>
      <c r="H884" s="24">
        <f t="shared" si="55"/>
        <v>0</v>
      </c>
      <c r="I884" s="24">
        <v>266000</v>
      </c>
      <c r="J884" s="24" t="str">
        <f t="shared" si="56"/>
        <v>ATRASADO</v>
      </c>
      <c r="K884" s="27"/>
    </row>
    <row r="885" spans="1:11" s="26" customFormat="1" ht="12.75" x14ac:dyDescent="0.2">
      <c r="A885" s="19">
        <v>42216</v>
      </c>
      <c r="B885" s="20">
        <v>1502438725</v>
      </c>
      <c r="C885" s="21" t="s">
        <v>755</v>
      </c>
      <c r="D885" s="22" t="s">
        <v>693</v>
      </c>
      <c r="E885" s="23">
        <v>2242</v>
      </c>
      <c r="F885" s="24">
        <v>266000</v>
      </c>
      <c r="G885" s="25">
        <v>42216</v>
      </c>
      <c r="H885" s="24">
        <f t="shared" si="55"/>
        <v>0</v>
      </c>
      <c r="I885" s="24">
        <v>266000</v>
      </c>
      <c r="J885" s="24" t="str">
        <f t="shared" si="56"/>
        <v>ATRASADO</v>
      </c>
      <c r="K885" s="27"/>
    </row>
    <row r="886" spans="1:11" s="26" customFormat="1" ht="12.75" x14ac:dyDescent="0.2">
      <c r="A886" s="19">
        <v>42217</v>
      </c>
      <c r="B886" s="20">
        <v>1502438714</v>
      </c>
      <c r="C886" s="21" t="s">
        <v>755</v>
      </c>
      <c r="D886" s="22" t="s">
        <v>693</v>
      </c>
      <c r="E886" s="23">
        <v>2242</v>
      </c>
      <c r="F886" s="24">
        <v>266000</v>
      </c>
      <c r="G886" s="25">
        <v>42217</v>
      </c>
      <c r="H886" s="24">
        <f t="shared" si="55"/>
        <v>0</v>
      </c>
      <c r="I886" s="24">
        <v>266000</v>
      </c>
      <c r="J886" s="24" t="str">
        <f t="shared" si="56"/>
        <v>ATRASADO</v>
      </c>
      <c r="K886" s="27"/>
    </row>
    <row r="887" spans="1:11" s="26" customFormat="1" ht="12.75" x14ac:dyDescent="0.2">
      <c r="A887" s="19">
        <v>42217</v>
      </c>
      <c r="B887" s="20">
        <v>1502438715</v>
      </c>
      <c r="C887" s="21" t="s">
        <v>755</v>
      </c>
      <c r="D887" s="22" t="s">
        <v>693</v>
      </c>
      <c r="E887" s="23">
        <v>2242</v>
      </c>
      <c r="F887" s="24">
        <v>266000</v>
      </c>
      <c r="G887" s="25">
        <v>42217</v>
      </c>
      <c r="H887" s="24">
        <f t="shared" si="55"/>
        <v>0</v>
      </c>
      <c r="I887" s="24">
        <v>266000</v>
      </c>
      <c r="J887" s="24" t="str">
        <f t="shared" si="56"/>
        <v>ATRASADO</v>
      </c>
      <c r="K887" s="27"/>
    </row>
    <row r="888" spans="1:11" s="26" customFormat="1" ht="12.75" x14ac:dyDescent="0.2">
      <c r="A888" s="19">
        <v>42221</v>
      </c>
      <c r="B888" s="20">
        <v>1502438726</v>
      </c>
      <c r="C888" s="21" t="s">
        <v>755</v>
      </c>
      <c r="D888" s="22" t="s">
        <v>693</v>
      </c>
      <c r="E888" s="23">
        <v>2242</v>
      </c>
      <c r="F888" s="24">
        <v>266000</v>
      </c>
      <c r="G888" s="25">
        <v>42221</v>
      </c>
      <c r="H888" s="24">
        <f t="shared" si="55"/>
        <v>0</v>
      </c>
      <c r="I888" s="24">
        <v>266000</v>
      </c>
      <c r="J888" s="24" t="str">
        <f t="shared" si="56"/>
        <v>ATRASADO</v>
      </c>
      <c r="K888" s="27"/>
    </row>
    <row r="889" spans="1:11" s="26" customFormat="1" ht="12.75" x14ac:dyDescent="0.2">
      <c r="A889" s="19"/>
      <c r="B889" s="20"/>
      <c r="C889" s="21"/>
      <c r="D889" s="22"/>
      <c r="E889" s="23"/>
      <c r="F889" s="24"/>
      <c r="G889" s="25"/>
      <c r="H889" s="24"/>
      <c r="I889" s="24"/>
      <c r="J889" s="24"/>
      <c r="K889" s="27"/>
    </row>
    <row r="890" spans="1:11" s="26" customFormat="1" ht="12.75" x14ac:dyDescent="0.2">
      <c r="A890" s="19">
        <v>42647</v>
      </c>
      <c r="B890" s="20">
        <v>1500648147</v>
      </c>
      <c r="C890" s="21" t="s">
        <v>758</v>
      </c>
      <c r="D890" s="22" t="s">
        <v>101</v>
      </c>
      <c r="E890" s="23">
        <v>2221</v>
      </c>
      <c r="F890" s="24">
        <v>14160</v>
      </c>
      <c r="G890" s="25">
        <v>42647</v>
      </c>
      <c r="H890" s="24">
        <f>IF(F890&gt;0,0,"")</f>
        <v>0</v>
      </c>
      <c r="I890" s="24">
        <v>14160</v>
      </c>
      <c r="J890" s="24" t="str">
        <f>IF(I890&gt;0,"ATRASADO","")</f>
        <v>ATRASADO</v>
      </c>
      <c r="K890" s="27"/>
    </row>
    <row r="891" spans="1:11" s="26" customFormat="1" ht="12.75" x14ac:dyDescent="0.2">
      <c r="A891" s="19"/>
      <c r="B891" s="20"/>
      <c r="C891" s="21"/>
      <c r="D891" s="22"/>
      <c r="E891" s="23"/>
      <c r="F891" s="24"/>
      <c r="G891" s="25"/>
      <c r="H891" s="24"/>
      <c r="I891" s="24"/>
      <c r="J891" s="24"/>
      <c r="K891" s="27"/>
    </row>
    <row r="892" spans="1:11" s="26" customFormat="1" ht="12.75" x14ac:dyDescent="0.2">
      <c r="A892" s="19">
        <v>40210</v>
      </c>
      <c r="B892" s="20" t="s">
        <v>759</v>
      </c>
      <c r="C892" s="21" t="s">
        <v>760</v>
      </c>
      <c r="D892" s="22" t="s">
        <v>101</v>
      </c>
      <c r="E892" s="23">
        <v>2221</v>
      </c>
      <c r="F892" s="24">
        <v>50000</v>
      </c>
      <c r="G892" s="25">
        <v>40210</v>
      </c>
      <c r="H892" s="24">
        <f>IF(F892&gt;0,0,"")</f>
        <v>0</v>
      </c>
      <c r="I892" s="24">
        <v>50000</v>
      </c>
      <c r="J892" s="24" t="str">
        <f>IF(I892&gt;0,"ATRASADO","")</f>
        <v>ATRASADO</v>
      </c>
      <c r="K892" s="27"/>
    </row>
    <row r="893" spans="1:11" s="26" customFormat="1" ht="12.75" x14ac:dyDescent="0.2">
      <c r="A893" s="19">
        <v>40238</v>
      </c>
      <c r="B893" s="20" t="s">
        <v>761</v>
      </c>
      <c r="C893" s="21" t="s">
        <v>760</v>
      </c>
      <c r="D893" s="22" t="s">
        <v>101</v>
      </c>
      <c r="E893" s="23">
        <v>2221</v>
      </c>
      <c r="F893" s="24">
        <v>50000</v>
      </c>
      <c r="G893" s="25">
        <v>40238</v>
      </c>
      <c r="H893" s="24">
        <f>IF(F893&gt;0,0,"")</f>
        <v>0</v>
      </c>
      <c r="I893" s="24">
        <v>50000</v>
      </c>
      <c r="J893" s="24" t="str">
        <f>IF(I893&gt;0,"ATRASADO","")</f>
        <v>ATRASADO</v>
      </c>
      <c r="K893" s="27"/>
    </row>
    <row r="894" spans="1:11" s="26" customFormat="1" ht="12.75" x14ac:dyDescent="0.2">
      <c r="A894" s="19"/>
      <c r="B894" s="20"/>
      <c r="C894" s="21"/>
      <c r="D894" s="22"/>
      <c r="E894" s="23"/>
      <c r="F894" s="24"/>
      <c r="G894" s="25"/>
      <c r="H894" s="24"/>
      <c r="I894" s="24"/>
      <c r="J894" s="24"/>
      <c r="K894" s="27"/>
    </row>
    <row r="895" spans="1:11" s="26" customFormat="1" ht="12.75" x14ac:dyDescent="0.2">
      <c r="A895" s="19">
        <v>41900</v>
      </c>
      <c r="B895" s="20" t="s">
        <v>762</v>
      </c>
      <c r="C895" s="21" t="s">
        <v>763</v>
      </c>
      <c r="D895" s="22" t="s">
        <v>487</v>
      </c>
      <c r="E895" s="23">
        <v>2287</v>
      </c>
      <c r="F895" s="24">
        <v>23600</v>
      </c>
      <c r="G895" s="25">
        <v>41900</v>
      </c>
      <c r="H895" s="24">
        <f>IF(F895&gt;0,0,"")</f>
        <v>0</v>
      </c>
      <c r="I895" s="24">
        <v>23600</v>
      </c>
      <c r="J895" s="24" t="str">
        <f>IF(I895&gt;0,"ATRASADO","")</f>
        <v>ATRASADO</v>
      </c>
      <c r="K895" s="27"/>
    </row>
    <row r="896" spans="1:11" s="26" customFormat="1" ht="12.75" x14ac:dyDescent="0.2">
      <c r="A896" s="19"/>
      <c r="B896" s="20"/>
      <c r="C896" s="21"/>
      <c r="D896" s="22"/>
      <c r="E896" s="23"/>
      <c r="F896" s="24"/>
      <c r="G896" s="25"/>
      <c r="H896" s="24"/>
      <c r="I896" s="24"/>
      <c r="J896" s="24"/>
      <c r="K896" s="27"/>
    </row>
    <row r="897" spans="1:11" s="26" customFormat="1" ht="12.75" x14ac:dyDescent="0.2">
      <c r="A897" s="19">
        <v>40659</v>
      </c>
      <c r="B897" s="20" t="s">
        <v>764</v>
      </c>
      <c r="C897" s="21" t="s">
        <v>765</v>
      </c>
      <c r="D897" s="22" t="s">
        <v>766</v>
      </c>
      <c r="E897" s="23">
        <v>2287</v>
      </c>
      <c r="F897" s="24">
        <v>525120.35</v>
      </c>
      <c r="G897" s="25">
        <v>40659</v>
      </c>
      <c r="H897" s="24">
        <f>IF(F897&gt;0,0,"")</f>
        <v>0</v>
      </c>
      <c r="I897" s="24">
        <v>525120.35</v>
      </c>
      <c r="J897" s="24" t="str">
        <f>IF(I897&gt;0,"ATRASADO","")</f>
        <v>ATRASADO</v>
      </c>
      <c r="K897" s="27"/>
    </row>
    <row r="898" spans="1:11" s="26" customFormat="1" ht="12.75" x14ac:dyDescent="0.2">
      <c r="A898" s="19"/>
      <c r="B898" s="20"/>
      <c r="C898" s="21"/>
      <c r="D898" s="22"/>
      <c r="E898" s="23"/>
      <c r="F898" s="24"/>
      <c r="G898" s="25"/>
      <c r="H898" s="24"/>
      <c r="I898" s="24"/>
      <c r="J898" s="24"/>
      <c r="K898" s="27"/>
    </row>
    <row r="899" spans="1:11" s="26" customFormat="1" ht="12.75" x14ac:dyDescent="0.2">
      <c r="A899" s="19">
        <v>40207</v>
      </c>
      <c r="B899" s="20" t="s">
        <v>767</v>
      </c>
      <c r="C899" s="21" t="s">
        <v>768</v>
      </c>
      <c r="D899" s="22" t="s">
        <v>101</v>
      </c>
      <c r="E899" s="23">
        <v>2221</v>
      </c>
      <c r="F899" s="24">
        <v>50000</v>
      </c>
      <c r="G899" s="25">
        <v>40207</v>
      </c>
      <c r="H899" s="24">
        <f t="shared" ref="H899:H904" si="57">IF(F899&gt;0,0,"")</f>
        <v>0</v>
      </c>
      <c r="I899" s="24">
        <v>50000</v>
      </c>
      <c r="J899" s="24" t="str">
        <f t="shared" ref="J899:J904" si="58">IF(I899&gt;0,"ATRASADO","")</f>
        <v>ATRASADO</v>
      </c>
      <c r="K899" s="27"/>
    </row>
    <row r="900" spans="1:11" s="26" customFormat="1" ht="12.75" x14ac:dyDescent="0.2">
      <c r="A900" s="19">
        <v>40207</v>
      </c>
      <c r="B900" s="20" t="s">
        <v>769</v>
      </c>
      <c r="C900" s="21" t="s">
        <v>768</v>
      </c>
      <c r="D900" s="22" t="s">
        <v>101</v>
      </c>
      <c r="E900" s="23">
        <v>2221</v>
      </c>
      <c r="F900" s="24">
        <v>50000</v>
      </c>
      <c r="G900" s="25">
        <v>40207</v>
      </c>
      <c r="H900" s="24">
        <f t="shared" si="57"/>
        <v>0</v>
      </c>
      <c r="I900" s="24">
        <v>50000</v>
      </c>
      <c r="J900" s="24" t="str">
        <f t="shared" si="58"/>
        <v>ATRASADO</v>
      </c>
      <c r="K900" s="27"/>
    </row>
    <row r="901" spans="1:11" s="26" customFormat="1" ht="12.75" x14ac:dyDescent="0.2">
      <c r="A901" s="19">
        <v>40234</v>
      </c>
      <c r="B901" s="20" t="s">
        <v>770</v>
      </c>
      <c r="C901" s="21" t="s">
        <v>768</v>
      </c>
      <c r="D901" s="22" t="s">
        <v>101</v>
      </c>
      <c r="E901" s="23">
        <v>2221</v>
      </c>
      <c r="F901" s="24">
        <v>50000</v>
      </c>
      <c r="G901" s="25">
        <v>40234</v>
      </c>
      <c r="H901" s="24">
        <f t="shared" si="57"/>
        <v>0</v>
      </c>
      <c r="I901" s="24">
        <v>50000</v>
      </c>
      <c r="J901" s="24" t="str">
        <f t="shared" si="58"/>
        <v>ATRASADO</v>
      </c>
      <c r="K901" s="27"/>
    </row>
    <row r="902" spans="1:11" s="26" customFormat="1" ht="12.75" x14ac:dyDescent="0.2">
      <c r="A902" s="19">
        <v>40247</v>
      </c>
      <c r="B902" s="20" t="s">
        <v>771</v>
      </c>
      <c r="C902" s="21" t="s">
        <v>768</v>
      </c>
      <c r="D902" s="22" t="s">
        <v>101</v>
      </c>
      <c r="E902" s="23">
        <v>2221</v>
      </c>
      <c r="F902" s="24">
        <v>50000</v>
      </c>
      <c r="G902" s="25">
        <v>40247</v>
      </c>
      <c r="H902" s="24">
        <f t="shared" si="57"/>
        <v>0</v>
      </c>
      <c r="I902" s="24">
        <v>50000</v>
      </c>
      <c r="J902" s="24" t="str">
        <f t="shared" si="58"/>
        <v>ATRASADO</v>
      </c>
      <c r="K902" s="27"/>
    </row>
    <row r="903" spans="1:11" s="26" customFormat="1" ht="12.75" x14ac:dyDescent="0.2">
      <c r="A903" s="19">
        <v>40282</v>
      </c>
      <c r="B903" s="20" t="s">
        <v>772</v>
      </c>
      <c r="C903" s="21" t="s">
        <v>768</v>
      </c>
      <c r="D903" s="22" t="s">
        <v>101</v>
      </c>
      <c r="E903" s="23">
        <v>2221</v>
      </c>
      <c r="F903" s="24">
        <v>50000</v>
      </c>
      <c r="G903" s="25">
        <v>40282</v>
      </c>
      <c r="H903" s="24">
        <f t="shared" si="57"/>
        <v>0</v>
      </c>
      <c r="I903" s="24">
        <v>50000</v>
      </c>
      <c r="J903" s="24" t="str">
        <f t="shared" si="58"/>
        <v>ATRASADO</v>
      </c>
      <c r="K903" s="27"/>
    </row>
    <row r="904" spans="1:11" s="26" customFormat="1" ht="12.75" x14ac:dyDescent="0.2">
      <c r="A904" s="19">
        <v>40318</v>
      </c>
      <c r="B904" s="20" t="s">
        <v>773</v>
      </c>
      <c r="C904" s="21" t="s">
        <v>768</v>
      </c>
      <c r="D904" s="22" t="s">
        <v>101</v>
      </c>
      <c r="E904" s="23">
        <v>2221</v>
      </c>
      <c r="F904" s="24">
        <v>50000</v>
      </c>
      <c r="G904" s="25">
        <v>40318</v>
      </c>
      <c r="H904" s="24">
        <f t="shared" si="57"/>
        <v>0</v>
      </c>
      <c r="I904" s="24">
        <v>50000</v>
      </c>
      <c r="J904" s="24" t="str">
        <f t="shared" si="58"/>
        <v>ATRASADO</v>
      </c>
      <c r="K904" s="27"/>
    </row>
    <row r="905" spans="1:11" s="26" customFormat="1" ht="12.75" x14ac:dyDescent="0.2">
      <c r="A905" s="19"/>
      <c r="B905" s="20"/>
      <c r="C905" s="21"/>
      <c r="D905" s="22"/>
      <c r="E905" s="23"/>
      <c r="F905" s="24"/>
      <c r="G905" s="25"/>
      <c r="H905" s="24"/>
      <c r="I905" s="24"/>
      <c r="J905" s="24"/>
      <c r="K905" s="27"/>
    </row>
    <row r="906" spans="1:11" s="26" customFormat="1" ht="12.75" x14ac:dyDescent="0.2">
      <c r="A906" s="19">
        <v>40025</v>
      </c>
      <c r="B906" s="20" t="s">
        <v>774</v>
      </c>
      <c r="C906" s="21" t="s">
        <v>775</v>
      </c>
      <c r="D906" s="22" t="s">
        <v>22</v>
      </c>
      <c r="E906" s="23">
        <v>2311</v>
      </c>
      <c r="F906" s="24">
        <v>1010792.92</v>
      </c>
      <c r="G906" s="25">
        <v>40025</v>
      </c>
      <c r="H906" s="24">
        <f>IF(F906&gt;0,0,"")</f>
        <v>0</v>
      </c>
      <c r="I906" s="24">
        <v>1010792.92</v>
      </c>
      <c r="J906" s="24" t="str">
        <f>IF(I906&gt;0,"ATRASADO","")</f>
        <v>ATRASADO</v>
      </c>
      <c r="K906" s="27"/>
    </row>
    <row r="907" spans="1:11" s="26" customFormat="1" ht="12.75" x14ac:dyDescent="0.2">
      <c r="A907" s="19">
        <v>40045</v>
      </c>
      <c r="B907" s="20" t="s">
        <v>776</v>
      </c>
      <c r="C907" s="21" t="s">
        <v>775</v>
      </c>
      <c r="D907" s="22" t="s">
        <v>22</v>
      </c>
      <c r="E907" s="23">
        <v>2311</v>
      </c>
      <c r="F907" s="24">
        <v>200761.2</v>
      </c>
      <c r="G907" s="25">
        <v>40045</v>
      </c>
      <c r="H907" s="24">
        <f>IF(F907&gt;0,0,"")</f>
        <v>0</v>
      </c>
      <c r="I907" s="24">
        <v>200761.2</v>
      </c>
      <c r="J907" s="24" t="str">
        <f>IF(I907&gt;0,"ATRASADO","")</f>
        <v>ATRASADO</v>
      </c>
      <c r="K907" s="27"/>
    </row>
    <row r="908" spans="1:11" s="26" customFormat="1" ht="12.75" x14ac:dyDescent="0.2">
      <c r="A908" s="19"/>
      <c r="B908" s="20"/>
      <c r="C908" s="21"/>
      <c r="D908" s="22"/>
      <c r="E908" s="23"/>
      <c r="F908" s="24"/>
      <c r="G908" s="25"/>
      <c r="H908" s="24"/>
      <c r="I908" s="24"/>
      <c r="J908" s="24"/>
      <c r="K908" s="27"/>
    </row>
    <row r="909" spans="1:11" s="26" customFormat="1" ht="12.75" x14ac:dyDescent="0.2">
      <c r="A909" s="19">
        <v>42779</v>
      </c>
      <c r="B909" s="20">
        <v>1500000150</v>
      </c>
      <c r="C909" s="21" t="s">
        <v>777</v>
      </c>
      <c r="D909" s="22" t="s">
        <v>67</v>
      </c>
      <c r="E909" s="23">
        <v>2355</v>
      </c>
      <c r="F909" s="24">
        <v>105003.48</v>
      </c>
      <c r="G909" s="25">
        <v>42779</v>
      </c>
      <c r="H909" s="24">
        <f>IF(F909&gt;0,0,"")</f>
        <v>0</v>
      </c>
      <c r="I909" s="24">
        <v>105003.48</v>
      </c>
      <c r="J909" s="24" t="str">
        <f>IF(I909&gt;0,"ATRASADO","")</f>
        <v>ATRASADO</v>
      </c>
      <c r="K909" s="27"/>
    </row>
    <row r="910" spans="1:11" s="26" customFormat="1" ht="12.75" x14ac:dyDescent="0.2">
      <c r="A910" s="19"/>
      <c r="B910" s="20"/>
      <c r="C910" s="21"/>
      <c r="D910" s="22"/>
      <c r="E910" s="23"/>
      <c r="F910" s="24"/>
      <c r="G910" s="25"/>
      <c r="H910" s="24"/>
      <c r="I910" s="24"/>
      <c r="J910" s="24"/>
      <c r="K910" s="27"/>
    </row>
    <row r="911" spans="1:11" s="26" customFormat="1" ht="12.75" x14ac:dyDescent="0.2">
      <c r="A911" s="19">
        <v>41061</v>
      </c>
      <c r="B911" s="20" t="s">
        <v>778</v>
      </c>
      <c r="C911" s="21" t="s">
        <v>779</v>
      </c>
      <c r="D911" s="22" t="s">
        <v>101</v>
      </c>
      <c r="E911" s="23">
        <v>2221</v>
      </c>
      <c r="F911" s="24">
        <v>20000</v>
      </c>
      <c r="G911" s="25">
        <v>41061</v>
      </c>
      <c r="H911" s="24">
        <f t="shared" ref="H911:H916" si="59">IF(F911&gt;0,0,"")</f>
        <v>0</v>
      </c>
      <c r="I911" s="24">
        <v>20000</v>
      </c>
      <c r="J911" s="24" t="str">
        <f t="shared" ref="J911:J916" si="60">IF(I911&gt;0,"ATRASADO","")</f>
        <v>ATRASADO</v>
      </c>
      <c r="K911" s="27"/>
    </row>
    <row r="912" spans="1:11" s="26" customFormat="1" ht="12.75" x14ac:dyDescent="0.2">
      <c r="A912" s="19">
        <v>41061</v>
      </c>
      <c r="B912" s="20" t="s">
        <v>780</v>
      </c>
      <c r="C912" s="21" t="s">
        <v>779</v>
      </c>
      <c r="D912" s="22" t="s">
        <v>101</v>
      </c>
      <c r="E912" s="23">
        <v>2221</v>
      </c>
      <c r="F912" s="24">
        <v>20000</v>
      </c>
      <c r="G912" s="25">
        <v>41061</v>
      </c>
      <c r="H912" s="24">
        <f t="shared" si="59"/>
        <v>0</v>
      </c>
      <c r="I912" s="24">
        <v>20000</v>
      </c>
      <c r="J912" s="24" t="str">
        <f t="shared" si="60"/>
        <v>ATRASADO</v>
      </c>
      <c r="K912" s="27"/>
    </row>
    <row r="913" spans="1:11" s="26" customFormat="1" ht="12.75" x14ac:dyDescent="0.2">
      <c r="A913" s="19">
        <v>41061</v>
      </c>
      <c r="B913" s="20" t="s">
        <v>781</v>
      </c>
      <c r="C913" s="21" t="s">
        <v>779</v>
      </c>
      <c r="D913" s="22" t="s">
        <v>101</v>
      </c>
      <c r="E913" s="23">
        <v>2221</v>
      </c>
      <c r="F913" s="24">
        <v>20000</v>
      </c>
      <c r="G913" s="25">
        <v>41061</v>
      </c>
      <c r="H913" s="24">
        <f t="shared" si="59"/>
        <v>0</v>
      </c>
      <c r="I913" s="24">
        <v>20000</v>
      </c>
      <c r="J913" s="24" t="str">
        <f t="shared" si="60"/>
        <v>ATRASADO</v>
      </c>
      <c r="K913" s="27"/>
    </row>
    <row r="914" spans="1:11" s="26" customFormat="1" ht="12.75" x14ac:dyDescent="0.2">
      <c r="A914" s="19">
        <v>41061</v>
      </c>
      <c r="B914" s="20" t="s">
        <v>782</v>
      </c>
      <c r="C914" s="21" t="s">
        <v>779</v>
      </c>
      <c r="D914" s="22" t="s">
        <v>101</v>
      </c>
      <c r="E914" s="23">
        <v>2221</v>
      </c>
      <c r="F914" s="24">
        <v>20000</v>
      </c>
      <c r="G914" s="25">
        <v>41061</v>
      </c>
      <c r="H914" s="24">
        <f t="shared" si="59"/>
        <v>0</v>
      </c>
      <c r="I914" s="24">
        <v>20000</v>
      </c>
      <c r="J914" s="24" t="str">
        <f t="shared" si="60"/>
        <v>ATRASADO</v>
      </c>
      <c r="K914" s="27"/>
    </row>
    <row r="915" spans="1:11" s="26" customFormat="1" ht="12.75" x14ac:dyDescent="0.2">
      <c r="A915" s="19">
        <v>41061</v>
      </c>
      <c r="B915" s="20" t="s">
        <v>783</v>
      </c>
      <c r="C915" s="21" t="s">
        <v>779</v>
      </c>
      <c r="D915" s="22" t="s">
        <v>101</v>
      </c>
      <c r="E915" s="23">
        <v>2221</v>
      </c>
      <c r="F915" s="24">
        <v>20000</v>
      </c>
      <c r="G915" s="25">
        <v>41061</v>
      </c>
      <c r="H915" s="24">
        <f t="shared" si="59"/>
        <v>0</v>
      </c>
      <c r="I915" s="24">
        <v>20000</v>
      </c>
      <c r="J915" s="24" t="str">
        <f t="shared" si="60"/>
        <v>ATRASADO</v>
      </c>
      <c r="K915" s="27"/>
    </row>
    <row r="916" spans="1:11" s="26" customFormat="1" ht="12.75" x14ac:dyDescent="0.2">
      <c r="A916" s="19">
        <v>41212</v>
      </c>
      <c r="B916" s="20" t="s">
        <v>784</v>
      </c>
      <c r="C916" s="21" t="s">
        <v>779</v>
      </c>
      <c r="D916" s="22" t="s">
        <v>101</v>
      </c>
      <c r="E916" s="23">
        <v>2221</v>
      </c>
      <c r="F916" s="24">
        <v>20000</v>
      </c>
      <c r="G916" s="25">
        <v>41212</v>
      </c>
      <c r="H916" s="24">
        <f t="shared" si="59"/>
        <v>0</v>
      </c>
      <c r="I916" s="24">
        <v>20000</v>
      </c>
      <c r="J916" s="24" t="str">
        <f t="shared" si="60"/>
        <v>ATRASADO</v>
      </c>
      <c r="K916" s="27"/>
    </row>
    <row r="917" spans="1:11" s="26" customFormat="1" ht="12.75" x14ac:dyDescent="0.2">
      <c r="A917" s="19"/>
      <c r="B917" s="20"/>
      <c r="C917" s="21"/>
      <c r="D917" s="22"/>
      <c r="E917" s="23"/>
      <c r="F917" s="24"/>
      <c r="G917" s="25"/>
      <c r="H917" s="24"/>
      <c r="I917" s="24"/>
      <c r="J917" s="24"/>
      <c r="K917" s="27"/>
    </row>
    <row r="918" spans="1:11" s="26" customFormat="1" ht="12.75" x14ac:dyDescent="0.2">
      <c r="A918" s="19">
        <v>45293</v>
      </c>
      <c r="B918" s="20" t="s">
        <v>587</v>
      </c>
      <c r="C918" s="21" t="s">
        <v>785</v>
      </c>
      <c r="D918" s="22" t="s">
        <v>786</v>
      </c>
      <c r="E918" s="23">
        <v>2271</v>
      </c>
      <c r="F918" s="24">
        <v>1152489.72</v>
      </c>
      <c r="G918" s="25">
        <v>45293</v>
      </c>
      <c r="H918" s="24">
        <f>IF(F918&gt;0,0,"")</f>
        <v>0</v>
      </c>
      <c r="I918" s="24">
        <v>1152489.72</v>
      </c>
      <c r="J918" s="24" t="str">
        <f>IF(I918&gt;0,"ATRASADO","")</f>
        <v>ATRASADO</v>
      </c>
      <c r="K918" s="27"/>
    </row>
    <row r="919" spans="1:11" s="26" customFormat="1" ht="12.75" x14ac:dyDescent="0.2">
      <c r="A919" s="19"/>
      <c r="B919" s="20"/>
      <c r="C919" s="21"/>
      <c r="D919" s="22"/>
      <c r="E919" s="23"/>
      <c r="F919" s="24"/>
      <c r="G919" s="25"/>
      <c r="H919" s="24"/>
      <c r="I919" s="24"/>
      <c r="J919" s="24"/>
      <c r="K919" s="27"/>
    </row>
    <row r="920" spans="1:11" s="26" customFormat="1" ht="12.75" x14ac:dyDescent="0.2">
      <c r="A920" s="19">
        <v>40416</v>
      </c>
      <c r="B920" s="20" t="s">
        <v>787</v>
      </c>
      <c r="C920" s="21" t="s">
        <v>788</v>
      </c>
      <c r="D920" s="22" t="s">
        <v>54</v>
      </c>
      <c r="E920" s="23">
        <v>2311</v>
      </c>
      <c r="F920" s="24">
        <v>158997.04</v>
      </c>
      <c r="G920" s="25">
        <v>40416</v>
      </c>
      <c r="H920" s="24">
        <f>IF(F920&gt;0,0,"")</f>
        <v>0</v>
      </c>
      <c r="I920" s="24">
        <v>158997.04</v>
      </c>
      <c r="J920" s="24" t="str">
        <f>IF(I920&gt;0,"ATRASADO","")</f>
        <v>ATRASADO</v>
      </c>
      <c r="K920" s="27"/>
    </row>
    <row r="921" spans="1:11" s="26" customFormat="1" ht="12.75" x14ac:dyDescent="0.2">
      <c r="A921" s="19"/>
      <c r="B921" s="20"/>
      <c r="C921" s="21"/>
      <c r="D921" s="22"/>
      <c r="E921" s="23"/>
      <c r="F921" s="24"/>
      <c r="G921" s="25"/>
      <c r="H921" s="24"/>
      <c r="I921" s="24"/>
      <c r="J921" s="24"/>
      <c r="K921" s="27"/>
    </row>
    <row r="922" spans="1:11" s="26" customFormat="1" ht="12.75" x14ac:dyDescent="0.2">
      <c r="A922" s="19">
        <v>40789</v>
      </c>
      <c r="B922" s="20" t="s">
        <v>473</v>
      </c>
      <c r="C922" s="21" t="s">
        <v>789</v>
      </c>
      <c r="D922" s="22" t="s">
        <v>104</v>
      </c>
      <c r="E922" s="23">
        <v>2251</v>
      </c>
      <c r="F922" s="24">
        <v>18666.48</v>
      </c>
      <c r="G922" s="25">
        <v>40789</v>
      </c>
      <c r="H922" s="24">
        <f>IF(F922&gt;0,0,"")</f>
        <v>0</v>
      </c>
      <c r="I922" s="24">
        <v>18666.48</v>
      </c>
      <c r="J922" s="24" t="str">
        <f>IF(I922&gt;0,"ATRASADO","")</f>
        <v>ATRASADO</v>
      </c>
      <c r="K922" s="27"/>
    </row>
    <row r="923" spans="1:11" s="26" customFormat="1" ht="12.75" x14ac:dyDescent="0.2">
      <c r="A923" s="19"/>
      <c r="B923" s="20"/>
      <c r="C923" s="21"/>
      <c r="D923" s="22"/>
      <c r="E923" s="23"/>
      <c r="F923" s="24"/>
      <c r="G923" s="25"/>
      <c r="H923" s="24"/>
      <c r="I923" s="24"/>
      <c r="J923" s="24"/>
      <c r="K923" s="27"/>
    </row>
    <row r="924" spans="1:11" s="26" customFormat="1" ht="12.75" x14ac:dyDescent="0.2">
      <c r="A924" s="19" t="s">
        <v>790</v>
      </c>
      <c r="B924" s="20" t="s">
        <v>791</v>
      </c>
      <c r="C924" s="21" t="s">
        <v>792</v>
      </c>
      <c r="D924" s="22" t="s">
        <v>154</v>
      </c>
      <c r="E924" s="23">
        <v>2242</v>
      </c>
      <c r="F924" s="24">
        <v>6145166.6600000001</v>
      </c>
      <c r="G924" s="25" t="s">
        <v>790</v>
      </c>
      <c r="H924" s="24">
        <f t="shared" ref="H924:H937" si="61">IF(F924&gt;0,0,"")</f>
        <v>0</v>
      </c>
      <c r="I924" s="24">
        <v>6145166.6600000001</v>
      </c>
      <c r="J924" s="24" t="str">
        <f t="shared" ref="J924:J932" si="62">IF(I924&gt;0,"ATRASADO","")</f>
        <v>ATRASADO</v>
      </c>
      <c r="K924" s="27"/>
    </row>
    <row r="925" spans="1:11" s="26" customFormat="1" ht="12.75" x14ac:dyDescent="0.2">
      <c r="A925" s="19">
        <v>45538</v>
      </c>
      <c r="B925" s="20" t="s">
        <v>793</v>
      </c>
      <c r="C925" s="21" t="s">
        <v>792</v>
      </c>
      <c r="D925" s="22" t="s">
        <v>154</v>
      </c>
      <c r="E925" s="23">
        <v>2242</v>
      </c>
      <c r="F925" s="24">
        <v>1529010</v>
      </c>
      <c r="G925" s="25">
        <v>45538</v>
      </c>
      <c r="H925" s="24">
        <f t="shared" si="61"/>
        <v>0</v>
      </c>
      <c r="I925" s="24">
        <v>1529010</v>
      </c>
      <c r="J925" s="24" t="str">
        <f t="shared" si="62"/>
        <v>ATRASADO</v>
      </c>
      <c r="K925" s="27"/>
    </row>
    <row r="926" spans="1:11" s="26" customFormat="1" ht="12.75" x14ac:dyDescent="0.2">
      <c r="A926" s="19">
        <v>45597</v>
      </c>
      <c r="B926" s="20" t="s">
        <v>794</v>
      </c>
      <c r="C926" s="21" t="s">
        <v>792</v>
      </c>
      <c r="D926" s="22" t="s">
        <v>154</v>
      </c>
      <c r="E926" s="23">
        <v>2242</v>
      </c>
      <c r="F926" s="24">
        <v>764505</v>
      </c>
      <c r="G926" s="25">
        <v>45597</v>
      </c>
      <c r="H926" s="24">
        <f t="shared" si="61"/>
        <v>0</v>
      </c>
      <c r="I926" s="24">
        <v>764505</v>
      </c>
      <c r="J926" s="24" t="str">
        <f t="shared" si="62"/>
        <v>ATRASADO</v>
      </c>
      <c r="K926" s="27"/>
    </row>
    <row r="927" spans="1:11" s="26" customFormat="1" ht="12.75" x14ac:dyDescent="0.2">
      <c r="A927" s="19">
        <v>45602</v>
      </c>
      <c r="B927" s="20" t="s">
        <v>795</v>
      </c>
      <c r="C927" s="21" t="s">
        <v>792</v>
      </c>
      <c r="D927" s="22" t="s">
        <v>154</v>
      </c>
      <c r="E927" s="23">
        <v>2242</v>
      </c>
      <c r="F927" s="24">
        <v>662571</v>
      </c>
      <c r="G927" s="25">
        <v>45602</v>
      </c>
      <c r="H927" s="24">
        <f t="shared" si="61"/>
        <v>0</v>
      </c>
      <c r="I927" s="24">
        <v>662571</v>
      </c>
      <c r="J927" s="24" t="str">
        <f t="shared" si="62"/>
        <v>ATRASADO</v>
      </c>
      <c r="K927" s="27"/>
    </row>
    <row r="928" spans="1:11" s="26" customFormat="1" ht="12.75" x14ac:dyDescent="0.2">
      <c r="A928" s="19" t="s">
        <v>162</v>
      </c>
      <c r="B928" s="20" t="s">
        <v>238</v>
      </c>
      <c r="C928" s="21" t="s">
        <v>792</v>
      </c>
      <c r="D928" s="22" t="s">
        <v>239</v>
      </c>
      <c r="E928" s="23">
        <v>2242</v>
      </c>
      <c r="F928" s="24">
        <v>305802</v>
      </c>
      <c r="G928" s="25" t="s">
        <v>162</v>
      </c>
      <c r="H928" s="24">
        <f t="shared" si="61"/>
        <v>0</v>
      </c>
      <c r="I928" s="24">
        <v>305802</v>
      </c>
      <c r="J928" s="24" t="str">
        <f>IF(I928&gt;0,"ATRASADO","")</f>
        <v>ATRASADO</v>
      </c>
      <c r="K928" s="27"/>
    </row>
    <row r="929" spans="1:11" s="26" customFormat="1" ht="12.75" x14ac:dyDescent="0.2">
      <c r="A929" s="19">
        <v>45611</v>
      </c>
      <c r="B929" s="20" t="s">
        <v>796</v>
      </c>
      <c r="C929" s="21" t="s">
        <v>792</v>
      </c>
      <c r="D929" s="22" t="s">
        <v>154</v>
      </c>
      <c r="E929" s="23">
        <v>2242</v>
      </c>
      <c r="F929" s="24">
        <v>1529010</v>
      </c>
      <c r="G929" s="25">
        <v>45611</v>
      </c>
      <c r="H929" s="24">
        <f t="shared" si="61"/>
        <v>0</v>
      </c>
      <c r="I929" s="24">
        <v>1529010</v>
      </c>
      <c r="J929" s="24" t="str">
        <f t="shared" ref="J929:J931" si="63">IF(I929&gt;0,"ATRASADO","")</f>
        <v>ATRASADO</v>
      </c>
      <c r="K929" s="27"/>
    </row>
    <row r="930" spans="1:11" s="26" customFormat="1" ht="12.75" x14ac:dyDescent="0.2">
      <c r="A930" s="19">
        <v>45642</v>
      </c>
      <c r="B930" s="20" t="s">
        <v>797</v>
      </c>
      <c r="C930" s="21" t="s">
        <v>792</v>
      </c>
      <c r="D930" s="22" t="s">
        <v>154</v>
      </c>
      <c r="E930" s="23">
        <v>2242</v>
      </c>
      <c r="F930" s="24">
        <v>1529010</v>
      </c>
      <c r="G930" s="25">
        <v>45642</v>
      </c>
      <c r="H930" s="24">
        <f t="shared" si="61"/>
        <v>0</v>
      </c>
      <c r="I930" s="24">
        <v>1529010</v>
      </c>
      <c r="J930" s="24" t="str">
        <f t="shared" si="63"/>
        <v>ATRASADO</v>
      </c>
      <c r="K930" s="27"/>
    </row>
    <row r="931" spans="1:11" s="26" customFormat="1" ht="12.75" x14ac:dyDescent="0.2">
      <c r="A931" s="19">
        <v>45642</v>
      </c>
      <c r="B931" s="20" t="s">
        <v>798</v>
      </c>
      <c r="C931" s="21" t="s">
        <v>792</v>
      </c>
      <c r="D931" s="22" t="s">
        <v>154</v>
      </c>
      <c r="E931" s="23">
        <v>2242</v>
      </c>
      <c r="F931" s="24">
        <v>764505</v>
      </c>
      <c r="G931" s="25">
        <v>45642</v>
      </c>
      <c r="H931" s="24">
        <f t="shared" si="61"/>
        <v>0</v>
      </c>
      <c r="I931" s="24">
        <v>764505</v>
      </c>
      <c r="J931" s="24" t="str">
        <f t="shared" si="63"/>
        <v>ATRASADO</v>
      </c>
      <c r="K931" s="27"/>
    </row>
    <row r="932" spans="1:11" s="26" customFormat="1" ht="12.75" x14ac:dyDescent="0.2">
      <c r="A932" s="19">
        <v>45720</v>
      </c>
      <c r="B932" s="20" t="s">
        <v>799</v>
      </c>
      <c r="C932" s="21" t="s">
        <v>792</v>
      </c>
      <c r="D932" s="22" t="s">
        <v>154</v>
      </c>
      <c r="E932" s="23">
        <v>2242</v>
      </c>
      <c r="F932" s="24">
        <v>1675600</v>
      </c>
      <c r="G932" s="25">
        <v>45750</v>
      </c>
      <c r="H932" s="24">
        <f t="shared" si="61"/>
        <v>0</v>
      </c>
      <c r="I932" s="24">
        <v>1675600</v>
      </c>
      <c r="J932" s="24" t="str">
        <f t="shared" si="62"/>
        <v>ATRASADO</v>
      </c>
      <c r="K932" s="27"/>
    </row>
    <row r="933" spans="1:11" s="26" customFormat="1" ht="12.75" x14ac:dyDescent="0.2">
      <c r="A933" s="19">
        <v>45961</v>
      </c>
      <c r="B933" s="20" t="s">
        <v>800</v>
      </c>
      <c r="C933" s="21" t="s">
        <v>792</v>
      </c>
      <c r="D933" s="22" t="s">
        <v>154</v>
      </c>
      <c r="E933" s="23">
        <v>2242</v>
      </c>
      <c r="F933" s="24">
        <v>820640</v>
      </c>
      <c r="G933" s="25">
        <v>45961</v>
      </c>
      <c r="H933" s="24">
        <f t="shared" si="61"/>
        <v>0</v>
      </c>
      <c r="I933" s="24">
        <v>820640</v>
      </c>
      <c r="J933" s="24" t="s">
        <v>26</v>
      </c>
      <c r="K933" s="27"/>
    </row>
    <row r="934" spans="1:11" s="26" customFormat="1" ht="12.75" x14ac:dyDescent="0.2">
      <c r="A934" s="19">
        <v>45961</v>
      </c>
      <c r="B934" s="20" t="s">
        <v>801</v>
      </c>
      <c r="C934" s="21" t="s">
        <v>792</v>
      </c>
      <c r="D934" s="22" t="s">
        <v>154</v>
      </c>
      <c r="E934" s="23">
        <v>2242</v>
      </c>
      <c r="F934" s="24">
        <v>1641280</v>
      </c>
      <c r="G934" s="25">
        <v>45961</v>
      </c>
      <c r="H934" s="24">
        <f t="shared" si="61"/>
        <v>0</v>
      </c>
      <c r="I934" s="24">
        <v>1641280</v>
      </c>
      <c r="J934" s="24" t="s">
        <v>26</v>
      </c>
      <c r="K934" s="27"/>
    </row>
    <row r="935" spans="1:11" s="26" customFormat="1" ht="12.75" x14ac:dyDescent="0.2">
      <c r="A935" s="19">
        <v>45961</v>
      </c>
      <c r="B935" s="20" t="s">
        <v>802</v>
      </c>
      <c r="C935" s="21" t="s">
        <v>792</v>
      </c>
      <c r="D935" s="22" t="s">
        <v>154</v>
      </c>
      <c r="E935" s="23">
        <v>2242</v>
      </c>
      <c r="F935" s="24">
        <v>1641280</v>
      </c>
      <c r="G935" s="25">
        <v>45961</v>
      </c>
      <c r="H935" s="24">
        <f t="shared" si="61"/>
        <v>0</v>
      </c>
      <c r="I935" s="24">
        <v>1641280</v>
      </c>
      <c r="J935" s="24" t="s">
        <v>26</v>
      </c>
      <c r="K935" s="27"/>
    </row>
    <row r="936" spans="1:11" s="26" customFormat="1" ht="12.75" x14ac:dyDescent="0.2">
      <c r="A936" s="19">
        <v>45961</v>
      </c>
      <c r="B936" s="20" t="s">
        <v>803</v>
      </c>
      <c r="C936" s="21" t="s">
        <v>792</v>
      </c>
      <c r="D936" s="22" t="s">
        <v>154</v>
      </c>
      <c r="E936" s="23">
        <v>2242</v>
      </c>
      <c r="F936" s="24">
        <v>1094186.7</v>
      </c>
      <c r="G936" s="25">
        <v>45961</v>
      </c>
      <c r="H936" s="24">
        <f t="shared" si="61"/>
        <v>0</v>
      </c>
      <c r="I936" s="24">
        <v>1094186.7</v>
      </c>
      <c r="J936" s="24" t="s">
        <v>26</v>
      </c>
      <c r="K936" s="27"/>
    </row>
    <row r="937" spans="1:11" s="26" customFormat="1" ht="12.75" x14ac:dyDescent="0.2">
      <c r="A937" s="19">
        <v>45962</v>
      </c>
      <c r="B937" s="20" t="s">
        <v>804</v>
      </c>
      <c r="C937" s="21" t="s">
        <v>792</v>
      </c>
      <c r="D937" s="22" t="s">
        <v>154</v>
      </c>
      <c r="E937" s="23">
        <v>2242</v>
      </c>
      <c r="F937" s="24">
        <v>164127.9</v>
      </c>
      <c r="G937" s="25">
        <v>45962</v>
      </c>
      <c r="H937" s="24">
        <f t="shared" si="61"/>
        <v>0</v>
      </c>
      <c r="I937" s="24">
        <v>164127.9</v>
      </c>
      <c r="J937" s="24" t="s">
        <v>26</v>
      </c>
      <c r="K937" s="27"/>
    </row>
    <row r="938" spans="1:11" s="26" customFormat="1" ht="12.75" x14ac:dyDescent="0.2">
      <c r="A938" s="19"/>
      <c r="B938" s="20"/>
      <c r="C938" s="21"/>
      <c r="D938" s="22"/>
      <c r="E938" s="23"/>
      <c r="F938" s="24"/>
      <c r="G938" s="25"/>
      <c r="H938" s="24"/>
      <c r="I938" s="24"/>
      <c r="J938" s="24"/>
      <c r="K938" s="27"/>
    </row>
    <row r="939" spans="1:11" s="26" customFormat="1" ht="12.75" x14ac:dyDescent="0.2">
      <c r="A939" s="19">
        <v>45200</v>
      </c>
      <c r="B939" s="20" t="s">
        <v>587</v>
      </c>
      <c r="C939" s="21" t="s">
        <v>805</v>
      </c>
      <c r="D939" s="22" t="s">
        <v>92</v>
      </c>
      <c r="E939" s="23">
        <v>2332</v>
      </c>
      <c r="F939" s="24">
        <v>1460427</v>
      </c>
      <c r="G939" s="25">
        <v>45200</v>
      </c>
      <c r="H939" s="24">
        <f>IF(F939&gt;0,0,"")</f>
        <v>0</v>
      </c>
      <c r="I939" s="24">
        <v>1460427</v>
      </c>
      <c r="J939" s="24" t="str">
        <f>IF(I939&gt;0,"ATRASADO","")</f>
        <v>ATRASADO</v>
      </c>
      <c r="K939" s="27"/>
    </row>
    <row r="940" spans="1:11" s="26" customFormat="1" ht="12.75" x14ac:dyDescent="0.2">
      <c r="A940" s="19"/>
      <c r="B940" s="20"/>
      <c r="C940" s="21"/>
      <c r="D940" s="22"/>
      <c r="E940" s="23"/>
      <c r="F940" s="24"/>
      <c r="G940" s="25"/>
      <c r="H940" s="24"/>
      <c r="I940" s="24"/>
      <c r="J940" s="24"/>
      <c r="K940" s="27"/>
    </row>
    <row r="941" spans="1:11" s="26" customFormat="1" ht="12.75" x14ac:dyDescent="0.2">
      <c r="A941" s="19">
        <v>45323</v>
      </c>
      <c r="B941" s="20" t="s">
        <v>722</v>
      </c>
      <c r="C941" s="21" t="s">
        <v>806</v>
      </c>
      <c r="D941" s="22" t="s">
        <v>101</v>
      </c>
      <c r="E941" s="23">
        <v>2221</v>
      </c>
      <c r="F941" s="24">
        <v>35400</v>
      </c>
      <c r="G941" s="25">
        <v>45323</v>
      </c>
      <c r="H941" s="24">
        <f t="shared" ref="H941:H949" si="64">IF(F941&gt;0,0,"")</f>
        <v>0</v>
      </c>
      <c r="I941" s="24">
        <v>35400</v>
      </c>
      <c r="J941" s="24" t="str">
        <f t="shared" ref="J941:J949" si="65">IF(I941&gt;0,"ATRASADO","")</f>
        <v>ATRASADO</v>
      </c>
      <c r="K941" s="27"/>
    </row>
    <row r="942" spans="1:11" s="26" customFormat="1" ht="12.75" x14ac:dyDescent="0.2">
      <c r="A942" s="19">
        <v>45323</v>
      </c>
      <c r="B942" s="20" t="s">
        <v>723</v>
      </c>
      <c r="C942" s="21" t="s">
        <v>806</v>
      </c>
      <c r="D942" s="22" t="s">
        <v>101</v>
      </c>
      <c r="E942" s="23">
        <v>2221</v>
      </c>
      <c r="F942" s="24">
        <v>35400</v>
      </c>
      <c r="G942" s="25">
        <v>45323</v>
      </c>
      <c r="H942" s="24">
        <f t="shared" si="64"/>
        <v>0</v>
      </c>
      <c r="I942" s="24">
        <v>35400</v>
      </c>
      <c r="J942" s="24" t="str">
        <f t="shared" si="65"/>
        <v>ATRASADO</v>
      </c>
      <c r="K942" s="27"/>
    </row>
    <row r="943" spans="1:11" s="26" customFormat="1" ht="12.75" x14ac:dyDescent="0.2">
      <c r="A943" s="19">
        <v>45413</v>
      </c>
      <c r="B943" s="20" t="s">
        <v>807</v>
      </c>
      <c r="C943" s="21" t="s">
        <v>806</v>
      </c>
      <c r="D943" s="22" t="s">
        <v>101</v>
      </c>
      <c r="E943" s="23">
        <v>2221</v>
      </c>
      <c r="F943" s="24">
        <v>35400</v>
      </c>
      <c r="G943" s="25">
        <v>45413</v>
      </c>
      <c r="H943" s="24">
        <f t="shared" si="64"/>
        <v>0</v>
      </c>
      <c r="I943" s="24">
        <v>35400</v>
      </c>
      <c r="J943" s="24" t="str">
        <f t="shared" si="65"/>
        <v>ATRASADO</v>
      </c>
      <c r="K943" s="27"/>
    </row>
    <row r="944" spans="1:11" s="26" customFormat="1" ht="12.75" x14ac:dyDescent="0.2">
      <c r="A944" s="19">
        <v>45413</v>
      </c>
      <c r="B944" s="20" t="s">
        <v>808</v>
      </c>
      <c r="C944" s="21" t="s">
        <v>806</v>
      </c>
      <c r="D944" s="22" t="s">
        <v>101</v>
      </c>
      <c r="E944" s="23">
        <v>2221</v>
      </c>
      <c r="F944" s="24">
        <v>35400</v>
      </c>
      <c r="G944" s="25">
        <v>45413</v>
      </c>
      <c r="H944" s="24">
        <f t="shared" si="64"/>
        <v>0</v>
      </c>
      <c r="I944" s="24">
        <v>35400</v>
      </c>
      <c r="J944" s="24" t="str">
        <f t="shared" si="65"/>
        <v>ATRASADO</v>
      </c>
      <c r="K944" s="27"/>
    </row>
    <row r="945" spans="1:11" s="26" customFormat="1" ht="12.75" x14ac:dyDescent="0.2">
      <c r="A945" s="19">
        <v>45413</v>
      </c>
      <c r="B945" s="20" t="s">
        <v>720</v>
      </c>
      <c r="C945" s="21" t="s">
        <v>806</v>
      </c>
      <c r="D945" s="22" t="s">
        <v>101</v>
      </c>
      <c r="E945" s="23">
        <v>2221</v>
      </c>
      <c r="F945" s="24">
        <v>35400</v>
      </c>
      <c r="G945" s="25">
        <v>45413</v>
      </c>
      <c r="H945" s="24">
        <f t="shared" si="64"/>
        <v>0</v>
      </c>
      <c r="I945" s="24">
        <v>35400</v>
      </c>
      <c r="J945" s="24" t="str">
        <f t="shared" si="65"/>
        <v>ATRASADO</v>
      </c>
      <c r="K945" s="27"/>
    </row>
    <row r="946" spans="1:11" s="26" customFormat="1" ht="12.75" x14ac:dyDescent="0.2">
      <c r="A946" s="19">
        <v>45505</v>
      </c>
      <c r="B946" s="20" t="s">
        <v>809</v>
      </c>
      <c r="C946" s="21" t="s">
        <v>806</v>
      </c>
      <c r="D946" s="22" t="s">
        <v>101</v>
      </c>
      <c r="E946" s="23">
        <v>2221</v>
      </c>
      <c r="F946" s="24">
        <v>35400</v>
      </c>
      <c r="G946" s="25">
        <v>45505</v>
      </c>
      <c r="H946" s="24">
        <f t="shared" si="64"/>
        <v>0</v>
      </c>
      <c r="I946" s="24">
        <v>35400</v>
      </c>
      <c r="J946" s="24" t="str">
        <f t="shared" si="65"/>
        <v>ATRASADO</v>
      </c>
      <c r="K946" s="27"/>
    </row>
    <row r="947" spans="1:11" s="26" customFormat="1" ht="12.75" x14ac:dyDescent="0.2">
      <c r="A947" s="19">
        <v>45505</v>
      </c>
      <c r="B947" s="20" t="s">
        <v>810</v>
      </c>
      <c r="C947" s="21" t="s">
        <v>806</v>
      </c>
      <c r="D947" s="22" t="s">
        <v>101</v>
      </c>
      <c r="E947" s="23">
        <v>2221</v>
      </c>
      <c r="F947" s="24">
        <v>35400</v>
      </c>
      <c r="G947" s="25">
        <v>45505</v>
      </c>
      <c r="H947" s="24">
        <f t="shared" si="64"/>
        <v>0</v>
      </c>
      <c r="I947" s="24">
        <v>35400</v>
      </c>
      <c r="J947" s="24" t="str">
        <f t="shared" si="65"/>
        <v>ATRASADO</v>
      </c>
      <c r="K947" s="27"/>
    </row>
    <row r="948" spans="1:11" s="26" customFormat="1" ht="12.75" x14ac:dyDescent="0.2">
      <c r="A948" s="19">
        <v>45505</v>
      </c>
      <c r="B948" s="20" t="s">
        <v>811</v>
      </c>
      <c r="C948" s="21" t="s">
        <v>806</v>
      </c>
      <c r="D948" s="22" t="s">
        <v>101</v>
      </c>
      <c r="E948" s="23">
        <v>2221</v>
      </c>
      <c r="F948" s="24">
        <v>35400</v>
      </c>
      <c r="G948" s="25">
        <v>45505</v>
      </c>
      <c r="H948" s="24">
        <f t="shared" si="64"/>
        <v>0</v>
      </c>
      <c r="I948" s="24">
        <v>35400</v>
      </c>
      <c r="J948" s="24" t="str">
        <f t="shared" si="65"/>
        <v>ATRASADO</v>
      </c>
      <c r="K948" s="27"/>
    </row>
    <row r="949" spans="1:11" s="26" customFormat="1" ht="12.75" x14ac:dyDescent="0.2">
      <c r="A949" s="19">
        <v>45505</v>
      </c>
      <c r="B949" s="20" t="s">
        <v>812</v>
      </c>
      <c r="C949" s="21" t="s">
        <v>806</v>
      </c>
      <c r="D949" s="22" t="s">
        <v>101</v>
      </c>
      <c r="E949" s="23">
        <v>2221</v>
      </c>
      <c r="F949" s="24">
        <v>35400</v>
      </c>
      <c r="G949" s="25">
        <v>45505</v>
      </c>
      <c r="H949" s="24">
        <f t="shared" si="64"/>
        <v>0</v>
      </c>
      <c r="I949" s="24">
        <v>35400</v>
      </c>
      <c r="J949" s="24" t="str">
        <f t="shared" si="65"/>
        <v>ATRASADO</v>
      </c>
      <c r="K949" s="27"/>
    </row>
    <row r="950" spans="1:11" s="26" customFormat="1" ht="12.75" x14ac:dyDescent="0.2">
      <c r="A950" s="19"/>
      <c r="B950" s="20"/>
      <c r="C950" s="21"/>
      <c r="D950" s="22"/>
      <c r="E950" s="23"/>
      <c r="F950" s="24"/>
      <c r="G950" s="25"/>
      <c r="H950" s="24"/>
      <c r="I950" s="24"/>
      <c r="J950" s="24"/>
      <c r="K950" s="27"/>
    </row>
    <row r="951" spans="1:11" s="26" customFormat="1" ht="12.75" x14ac:dyDescent="0.2">
      <c r="A951" s="19">
        <v>46009</v>
      </c>
      <c r="B951" s="20" t="s">
        <v>569</v>
      </c>
      <c r="C951" s="21" t="s">
        <v>813</v>
      </c>
      <c r="D951" s="22" t="s">
        <v>92</v>
      </c>
      <c r="E951" s="23">
        <v>2332</v>
      </c>
      <c r="F951" s="24">
        <v>48568.800000000003</v>
      </c>
      <c r="G951" s="25">
        <v>46009</v>
      </c>
      <c r="H951" s="24">
        <v>0</v>
      </c>
      <c r="I951" s="24">
        <v>48568.800000000003</v>
      </c>
      <c r="J951" s="24" t="s">
        <v>814</v>
      </c>
      <c r="K951" s="27"/>
    </row>
    <row r="952" spans="1:11" s="26" customFormat="1" ht="12.75" x14ac:dyDescent="0.2">
      <c r="A952" s="19"/>
      <c r="B952" s="20"/>
      <c r="C952" s="21"/>
      <c r="D952" s="22"/>
      <c r="E952" s="23"/>
      <c r="F952" s="24"/>
      <c r="G952" s="25"/>
      <c r="H952" s="24"/>
      <c r="I952" s="24"/>
      <c r="J952" s="24"/>
      <c r="K952" s="27"/>
    </row>
    <row r="953" spans="1:11" s="26" customFormat="1" ht="12.75" x14ac:dyDescent="0.2">
      <c r="A953" s="19">
        <v>45474</v>
      </c>
      <c r="B953" s="20" t="s">
        <v>32</v>
      </c>
      <c r="C953" s="21" t="s">
        <v>815</v>
      </c>
      <c r="D953" s="22" t="s">
        <v>101</v>
      </c>
      <c r="E953" s="23">
        <v>2221</v>
      </c>
      <c r="F953" s="24">
        <v>23600</v>
      </c>
      <c r="G953" s="25">
        <v>45474</v>
      </c>
      <c r="H953" s="24">
        <f>IF(F953&gt;0,0,"")</f>
        <v>0</v>
      </c>
      <c r="I953" s="24">
        <v>23600</v>
      </c>
      <c r="J953" s="24" t="str">
        <f>IF(I953&gt;0,"ATRASADO","")</f>
        <v>ATRASADO</v>
      </c>
      <c r="K953" s="27"/>
    </row>
    <row r="954" spans="1:11" s="26" customFormat="1" ht="12.75" x14ac:dyDescent="0.2">
      <c r="A954" s="19">
        <v>45474</v>
      </c>
      <c r="B954" s="20" t="s">
        <v>33</v>
      </c>
      <c r="C954" s="21" t="s">
        <v>815</v>
      </c>
      <c r="D954" s="22" t="s">
        <v>101</v>
      </c>
      <c r="E954" s="23">
        <v>2221</v>
      </c>
      <c r="F954" s="24">
        <v>23600</v>
      </c>
      <c r="G954" s="25">
        <v>45474</v>
      </c>
      <c r="H954" s="24">
        <f>IF(F954&gt;0,0,"")</f>
        <v>0</v>
      </c>
      <c r="I954" s="24">
        <v>23600</v>
      </c>
      <c r="J954" s="24" t="str">
        <f>IF(I954&gt;0,"ATRASADO","")</f>
        <v>ATRASADO</v>
      </c>
      <c r="K954" s="27"/>
    </row>
    <row r="955" spans="1:11" s="26" customFormat="1" ht="12.75" x14ac:dyDescent="0.2">
      <c r="A955" s="19"/>
      <c r="B955" s="20"/>
      <c r="C955" s="21"/>
      <c r="D955" s="22"/>
      <c r="E955" s="23"/>
      <c r="F955" s="24"/>
      <c r="G955" s="25"/>
      <c r="H955" s="24"/>
      <c r="I955" s="24"/>
      <c r="J955" s="24"/>
      <c r="K955" s="27"/>
    </row>
    <row r="956" spans="1:11" s="26" customFormat="1" ht="12.75" x14ac:dyDescent="0.2">
      <c r="A956" s="19">
        <v>44896</v>
      </c>
      <c r="B956" s="20" t="s">
        <v>816</v>
      </c>
      <c r="C956" s="21" t="s">
        <v>817</v>
      </c>
      <c r="D956" s="22" t="s">
        <v>101</v>
      </c>
      <c r="E956" s="23">
        <v>2221</v>
      </c>
      <c r="F956" s="24">
        <v>35400</v>
      </c>
      <c r="G956" s="25">
        <v>44896</v>
      </c>
      <c r="H956" s="24">
        <f>IF(F956&gt;0,0,"")</f>
        <v>0</v>
      </c>
      <c r="I956" s="24">
        <v>35400</v>
      </c>
      <c r="J956" s="24" t="str">
        <f>IF(I956&gt;0,"ATRASADO","")</f>
        <v>ATRASADO</v>
      </c>
      <c r="K956" s="27"/>
    </row>
    <row r="957" spans="1:11" s="26" customFormat="1" ht="12.75" x14ac:dyDescent="0.2">
      <c r="A957" s="19"/>
      <c r="B957" s="20"/>
      <c r="C957" s="21"/>
      <c r="D957" s="22"/>
      <c r="E957" s="23"/>
      <c r="F957" s="24"/>
      <c r="G957" s="25"/>
      <c r="H957" s="24"/>
      <c r="I957" s="24"/>
      <c r="J957" s="24"/>
      <c r="K957" s="27"/>
    </row>
    <row r="958" spans="1:11" s="26" customFormat="1" ht="12.75" x14ac:dyDescent="0.2">
      <c r="A958" s="19">
        <v>45717</v>
      </c>
      <c r="B958" s="20" t="s">
        <v>820</v>
      </c>
      <c r="C958" s="21" t="s">
        <v>818</v>
      </c>
      <c r="D958" s="22" t="s">
        <v>22</v>
      </c>
      <c r="E958" s="23">
        <v>2311</v>
      </c>
      <c r="F958" s="24">
        <v>1150000</v>
      </c>
      <c r="G958" s="25">
        <v>45717</v>
      </c>
      <c r="H958" s="24">
        <f>IF(F958&gt;0,0,"")</f>
        <v>0</v>
      </c>
      <c r="I958" s="24">
        <v>1150000</v>
      </c>
      <c r="J958" s="24" t="s">
        <v>821</v>
      </c>
      <c r="K958" s="27"/>
    </row>
    <row r="959" spans="1:11" s="26" customFormat="1" ht="12.75" x14ac:dyDescent="0.2">
      <c r="A959" s="19">
        <v>45717</v>
      </c>
      <c r="B959" s="20" t="s">
        <v>822</v>
      </c>
      <c r="C959" s="21" t="s">
        <v>818</v>
      </c>
      <c r="D959" s="22" t="s">
        <v>22</v>
      </c>
      <c r="E959" s="23">
        <v>2311</v>
      </c>
      <c r="F959" s="24">
        <v>345000</v>
      </c>
      <c r="G959" s="25">
        <v>45717</v>
      </c>
      <c r="H959" s="24">
        <f>IF(F959&gt;0,0,"")</f>
        <v>0</v>
      </c>
      <c r="I959" s="24">
        <v>345000</v>
      </c>
      <c r="J959" s="24" t="s">
        <v>821</v>
      </c>
      <c r="K959" s="27"/>
    </row>
    <row r="960" spans="1:11" s="26" customFormat="1" ht="12.75" x14ac:dyDescent="0.2">
      <c r="A960" s="19">
        <v>46000</v>
      </c>
      <c r="B960" s="20" t="s">
        <v>823</v>
      </c>
      <c r="C960" s="21" t="s">
        <v>818</v>
      </c>
      <c r="D960" s="22" t="s">
        <v>22</v>
      </c>
      <c r="E960" s="23">
        <v>2311</v>
      </c>
      <c r="F960" s="24">
        <v>13000000</v>
      </c>
      <c r="G960" s="25">
        <v>46000</v>
      </c>
      <c r="H960" s="24">
        <v>0</v>
      </c>
      <c r="I960" s="24">
        <v>13000000</v>
      </c>
      <c r="J960" s="24" t="s">
        <v>26</v>
      </c>
      <c r="K960" s="27"/>
    </row>
    <row r="961" spans="1:11" s="26" customFormat="1" ht="12.75" x14ac:dyDescent="0.2">
      <c r="A961" s="19">
        <v>46076</v>
      </c>
      <c r="B961" s="20" t="s">
        <v>824</v>
      </c>
      <c r="C961" s="21" t="s">
        <v>818</v>
      </c>
      <c r="D961" s="22" t="s">
        <v>22</v>
      </c>
      <c r="E961" s="23">
        <v>2311</v>
      </c>
      <c r="F961" s="24">
        <v>13750000</v>
      </c>
      <c r="G961" s="25">
        <v>46076</v>
      </c>
      <c r="H961" s="24">
        <v>0</v>
      </c>
      <c r="I961" s="24">
        <v>13750000</v>
      </c>
      <c r="J961" s="24" t="s">
        <v>26</v>
      </c>
      <c r="K961" s="27"/>
    </row>
    <row r="962" spans="1:11" s="26" customFormat="1" ht="12.75" x14ac:dyDescent="0.2">
      <c r="A962" s="19"/>
      <c r="B962" s="20"/>
      <c r="C962" s="21"/>
      <c r="D962" s="22"/>
      <c r="E962" s="23"/>
      <c r="F962" s="24"/>
      <c r="G962" s="25"/>
      <c r="H962" s="24"/>
      <c r="I962" s="24"/>
      <c r="J962" s="24"/>
      <c r="K962" s="27"/>
    </row>
    <row r="963" spans="1:11" s="26" customFormat="1" ht="12.75" x14ac:dyDescent="0.2">
      <c r="A963" s="19">
        <v>45383</v>
      </c>
      <c r="B963" s="20" t="s">
        <v>825</v>
      </c>
      <c r="C963" s="21" t="s">
        <v>826</v>
      </c>
      <c r="D963" s="22" t="s">
        <v>101</v>
      </c>
      <c r="E963" s="23">
        <v>2221</v>
      </c>
      <c r="F963" s="24">
        <v>47200</v>
      </c>
      <c r="G963" s="25">
        <v>45383</v>
      </c>
      <c r="H963" s="24">
        <f t="shared" ref="H963:H968" si="66">IF(F963&gt;0,0,"")</f>
        <v>0</v>
      </c>
      <c r="I963" s="24">
        <v>47200</v>
      </c>
      <c r="J963" s="24" t="str">
        <f t="shared" ref="J963:J968" si="67">IF(I963&gt;0,"ATRASADO","")</f>
        <v>ATRASADO</v>
      </c>
      <c r="K963" s="27"/>
    </row>
    <row r="964" spans="1:11" s="26" customFormat="1" ht="12.75" x14ac:dyDescent="0.2">
      <c r="A964" s="19">
        <v>45413</v>
      </c>
      <c r="B964" s="20" t="s">
        <v>722</v>
      </c>
      <c r="C964" s="21" t="s">
        <v>826</v>
      </c>
      <c r="D964" s="22" t="s">
        <v>101</v>
      </c>
      <c r="E964" s="23">
        <v>2221</v>
      </c>
      <c r="F964" s="24">
        <v>47200</v>
      </c>
      <c r="G964" s="25">
        <v>45413</v>
      </c>
      <c r="H964" s="24">
        <f t="shared" si="66"/>
        <v>0</v>
      </c>
      <c r="I964" s="24">
        <v>47200</v>
      </c>
      <c r="J964" s="24" t="str">
        <f t="shared" si="67"/>
        <v>ATRASADO</v>
      </c>
      <c r="K964" s="27"/>
    </row>
    <row r="965" spans="1:11" s="26" customFormat="1" ht="12.75" x14ac:dyDescent="0.2">
      <c r="A965" s="19">
        <v>45413</v>
      </c>
      <c r="B965" s="20" t="s">
        <v>827</v>
      </c>
      <c r="C965" s="21" t="s">
        <v>826</v>
      </c>
      <c r="D965" s="22" t="s">
        <v>101</v>
      </c>
      <c r="E965" s="23">
        <v>2221</v>
      </c>
      <c r="F965" s="24">
        <v>47200</v>
      </c>
      <c r="G965" s="25">
        <v>45413</v>
      </c>
      <c r="H965" s="24">
        <f t="shared" si="66"/>
        <v>0</v>
      </c>
      <c r="I965" s="24">
        <v>47200</v>
      </c>
      <c r="J965" s="24" t="str">
        <f t="shared" si="67"/>
        <v>ATRASADO</v>
      </c>
      <c r="K965" s="27"/>
    </row>
    <row r="966" spans="1:11" s="26" customFormat="1" ht="12.75" x14ac:dyDescent="0.2">
      <c r="A966" s="19">
        <v>45474</v>
      </c>
      <c r="B966" s="20" t="s">
        <v>809</v>
      </c>
      <c r="C966" s="21" t="s">
        <v>826</v>
      </c>
      <c r="D966" s="22" t="s">
        <v>101</v>
      </c>
      <c r="E966" s="23">
        <v>2221</v>
      </c>
      <c r="F966" s="24">
        <v>47200</v>
      </c>
      <c r="G966" s="25">
        <v>45474</v>
      </c>
      <c r="H966" s="24">
        <f t="shared" si="66"/>
        <v>0</v>
      </c>
      <c r="I966" s="24">
        <v>47200</v>
      </c>
      <c r="J966" s="24" t="str">
        <f t="shared" si="67"/>
        <v>ATRASADO</v>
      </c>
      <c r="K966" s="27"/>
    </row>
    <row r="967" spans="1:11" s="26" customFormat="1" ht="12.75" x14ac:dyDescent="0.2">
      <c r="A967" s="19">
        <v>45474</v>
      </c>
      <c r="B967" s="20" t="s">
        <v>828</v>
      </c>
      <c r="C967" s="21" t="s">
        <v>826</v>
      </c>
      <c r="D967" s="22" t="s">
        <v>101</v>
      </c>
      <c r="E967" s="23">
        <v>2221</v>
      </c>
      <c r="F967" s="24">
        <v>47200</v>
      </c>
      <c r="G967" s="25">
        <v>45474</v>
      </c>
      <c r="H967" s="24">
        <f t="shared" si="66"/>
        <v>0</v>
      </c>
      <c r="I967" s="24">
        <v>47200</v>
      </c>
      <c r="J967" s="24" t="str">
        <f t="shared" si="67"/>
        <v>ATRASADO</v>
      </c>
      <c r="K967" s="27"/>
    </row>
    <row r="968" spans="1:11" s="26" customFormat="1" ht="12.75" x14ac:dyDescent="0.2">
      <c r="A968" s="19">
        <v>45536</v>
      </c>
      <c r="B968" s="20" t="s">
        <v>742</v>
      </c>
      <c r="C968" s="21" t="s">
        <v>826</v>
      </c>
      <c r="D968" s="22" t="s">
        <v>101</v>
      </c>
      <c r="E968" s="23">
        <v>2221</v>
      </c>
      <c r="F968" s="24">
        <v>47200</v>
      </c>
      <c r="G968" s="25">
        <v>45536</v>
      </c>
      <c r="H968" s="24">
        <f t="shared" si="66"/>
        <v>0</v>
      </c>
      <c r="I968" s="24">
        <v>47200</v>
      </c>
      <c r="J968" s="24" t="str">
        <f t="shared" si="67"/>
        <v>ATRASADO</v>
      </c>
      <c r="K968" s="27"/>
    </row>
    <row r="969" spans="1:11" s="26" customFormat="1" ht="12.75" x14ac:dyDescent="0.2">
      <c r="A969" s="19"/>
      <c r="B969" s="20"/>
      <c r="C969" s="21"/>
      <c r="D969" s="22"/>
      <c r="E969" s="23"/>
      <c r="F969" s="24"/>
      <c r="G969" s="25"/>
      <c r="H969" s="24"/>
      <c r="I969" s="24"/>
      <c r="J969" s="24"/>
      <c r="K969" s="27"/>
    </row>
    <row r="970" spans="1:11" s="26" customFormat="1" ht="12.75" x14ac:dyDescent="0.2">
      <c r="A970" s="19">
        <v>45231</v>
      </c>
      <c r="B970" s="20" t="s">
        <v>193</v>
      </c>
      <c r="C970" s="21" t="s">
        <v>829</v>
      </c>
      <c r="D970" s="22" t="s">
        <v>830</v>
      </c>
      <c r="E970" s="23">
        <v>2641</v>
      </c>
      <c r="F970" s="24">
        <v>1088184.79</v>
      </c>
      <c r="G970" s="25">
        <v>45231</v>
      </c>
      <c r="H970" s="24">
        <f>IF(F970&gt;0,0,"")</f>
        <v>0</v>
      </c>
      <c r="I970" s="24">
        <v>1088184.79</v>
      </c>
      <c r="J970" s="24" t="str">
        <f>IF(I970&gt;0,"ATRASADO","")</f>
        <v>ATRASADO</v>
      </c>
      <c r="K970" s="27"/>
    </row>
    <row r="971" spans="1:11" s="26" customFormat="1" ht="12.75" x14ac:dyDescent="0.2">
      <c r="A971" s="19"/>
      <c r="B971" s="20"/>
      <c r="C971" s="21"/>
      <c r="D971" s="22"/>
      <c r="E971" s="23"/>
      <c r="F971" s="24"/>
      <c r="G971" s="25"/>
      <c r="H971" s="24"/>
      <c r="I971" s="24"/>
      <c r="J971" s="24"/>
      <c r="K971" s="27"/>
    </row>
    <row r="972" spans="1:11" s="26" customFormat="1" ht="12.75" x14ac:dyDescent="0.2">
      <c r="A972" s="19">
        <v>45383</v>
      </c>
      <c r="B972" s="20" t="s">
        <v>831</v>
      </c>
      <c r="C972" s="21" t="s">
        <v>832</v>
      </c>
      <c r="D972" s="22" t="s">
        <v>101</v>
      </c>
      <c r="E972" s="23">
        <v>2221</v>
      </c>
      <c r="F972" s="24">
        <v>94400</v>
      </c>
      <c r="G972" s="25">
        <v>45383</v>
      </c>
      <c r="H972" s="24">
        <f>IF(F972&gt;0,0,"")</f>
        <v>0</v>
      </c>
      <c r="I972" s="24">
        <v>94400</v>
      </c>
      <c r="J972" s="24" t="str">
        <f>IF(I972&gt;0,"ATRASADO","")</f>
        <v>ATRASADO</v>
      </c>
      <c r="K972" s="27"/>
    </row>
    <row r="973" spans="1:11" s="26" customFormat="1" ht="12.75" x14ac:dyDescent="0.2">
      <c r="A973" s="19">
        <v>45413</v>
      </c>
      <c r="B973" s="20" t="s">
        <v>833</v>
      </c>
      <c r="C973" s="21" t="s">
        <v>832</v>
      </c>
      <c r="D973" s="22" t="s">
        <v>101</v>
      </c>
      <c r="E973" s="23">
        <v>2221</v>
      </c>
      <c r="F973" s="24">
        <v>94400</v>
      </c>
      <c r="G973" s="25">
        <v>45413</v>
      </c>
      <c r="H973" s="24">
        <f>IF(F973&gt;0,0,"")</f>
        <v>0</v>
      </c>
      <c r="I973" s="24">
        <v>94400</v>
      </c>
      <c r="J973" s="24" t="str">
        <f>IF(I973&gt;0,"ATRASADO","")</f>
        <v>ATRASADO</v>
      </c>
      <c r="K973" s="27"/>
    </row>
    <row r="974" spans="1:11" s="26" customFormat="1" ht="12.75" x14ac:dyDescent="0.2">
      <c r="A974" s="19">
        <v>45474</v>
      </c>
      <c r="B974" s="20" t="s">
        <v>708</v>
      </c>
      <c r="C974" s="21" t="s">
        <v>832</v>
      </c>
      <c r="D974" s="22" t="s">
        <v>101</v>
      </c>
      <c r="E974" s="23">
        <v>2221</v>
      </c>
      <c r="F974" s="24">
        <v>94400</v>
      </c>
      <c r="G974" s="25">
        <v>45474</v>
      </c>
      <c r="H974" s="24">
        <f>IF(F974&gt;0,0,"")</f>
        <v>0</v>
      </c>
      <c r="I974" s="24">
        <v>94400</v>
      </c>
      <c r="J974" s="24" t="str">
        <f>IF(I974&gt;0,"ATRASADO","")</f>
        <v>ATRASADO</v>
      </c>
      <c r="K974" s="27"/>
    </row>
    <row r="975" spans="1:11" s="26" customFormat="1" ht="12.75" x14ac:dyDescent="0.2">
      <c r="A975" s="19">
        <v>45482</v>
      </c>
      <c r="B975" s="20" t="s">
        <v>834</v>
      </c>
      <c r="C975" s="21" t="s">
        <v>832</v>
      </c>
      <c r="D975" s="22" t="s">
        <v>101</v>
      </c>
      <c r="E975" s="23">
        <v>2221</v>
      </c>
      <c r="F975" s="24">
        <v>94400</v>
      </c>
      <c r="G975" s="25">
        <v>45482</v>
      </c>
      <c r="H975" s="24">
        <f>IF(F975&gt;0,0,"")</f>
        <v>0</v>
      </c>
      <c r="I975" s="24">
        <v>94400</v>
      </c>
      <c r="J975" s="24" t="str">
        <f>IF(I975&gt;0,"ATRASADO","")</f>
        <v>ATRASADO</v>
      </c>
      <c r="K975" s="27"/>
    </row>
    <row r="976" spans="1:11" s="26" customFormat="1" ht="12.75" x14ac:dyDescent="0.2">
      <c r="A976" s="19"/>
      <c r="B976" s="20"/>
      <c r="C976" s="21"/>
      <c r="D976" s="22"/>
      <c r="E976" s="23"/>
      <c r="F976" s="24"/>
      <c r="G976" s="25"/>
      <c r="H976" s="24"/>
      <c r="I976" s="24"/>
      <c r="J976" s="24"/>
      <c r="K976" s="27"/>
    </row>
    <row r="977" spans="1:11" s="26" customFormat="1" ht="12.75" x14ac:dyDescent="0.2">
      <c r="A977" s="19">
        <v>45413</v>
      </c>
      <c r="B977" s="20" t="s">
        <v>612</v>
      </c>
      <c r="C977" s="21" t="s">
        <v>835</v>
      </c>
      <c r="D977" s="22" t="s">
        <v>101</v>
      </c>
      <c r="E977" s="23">
        <v>2221</v>
      </c>
      <c r="F977" s="24">
        <v>29500</v>
      </c>
      <c r="G977" s="25">
        <v>45413</v>
      </c>
      <c r="H977" s="24">
        <f>IF(F977&gt;0,0,"")</f>
        <v>0</v>
      </c>
      <c r="I977" s="24">
        <v>29500</v>
      </c>
      <c r="J977" s="24" t="str">
        <f>IF(I977&gt;0,"ATRASADO","")</f>
        <v>ATRASADO</v>
      </c>
      <c r="K977" s="27"/>
    </row>
    <row r="978" spans="1:11" s="26" customFormat="1" ht="12.75" x14ac:dyDescent="0.2">
      <c r="A978" s="19">
        <v>45413</v>
      </c>
      <c r="B978" s="20" t="s">
        <v>387</v>
      </c>
      <c r="C978" s="21" t="s">
        <v>835</v>
      </c>
      <c r="D978" s="22" t="s">
        <v>101</v>
      </c>
      <c r="E978" s="23">
        <v>2221</v>
      </c>
      <c r="F978" s="24">
        <v>29500</v>
      </c>
      <c r="G978" s="25">
        <v>45413</v>
      </c>
      <c r="H978" s="24">
        <f>IF(F978&gt;0,0,"")</f>
        <v>0</v>
      </c>
      <c r="I978" s="24">
        <v>29500</v>
      </c>
      <c r="J978" s="24" t="str">
        <f>IF(I978&gt;0,"ATRASADO","")</f>
        <v>ATRASADO</v>
      </c>
      <c r="K978" s="27"/>
    </row>
    <row r="979" spans="1:11" s="26" customFormat="1" ht="12.75" x14ac:dyDescent="0.2">
      <c r="A979" s="19">
        <v>45413</v>
      </c>
      <c r="B979" s="20" t="s">
        <v>642</v>
      </c>
      <c r="C979" s="21" t="s">
        <v>835</v>
      </c>
      <c r="D979" s="22" t="s">
        <v>101</v>
      </c>
      <c r="E979" s="23">
        <v>2221</v>
      </c>
      <c r="F979" s="24">
        <v>29500</v>
      </c>
      <c r="G979" s="25">
        <v>45413</v>
      </c>
      <c r="H979" s="24">
        <f>IF(F979&gt;0,0,"")</f>
        <v>0</v>
      </c>
      <c r="I979" s="24">
        <v>29500</v>
      </c>
      <c r="J979" s="24" t="str">
        <f>IF(I979&gt;0,"ATRASADO","")</f>
        <v>ATRASADO</v>
      </c>
      <c r="K979" s="27"/>
    </row>
    <row r="980" spans="1:11" s="26" customFormat="1" ht="12.75" x14ac:dyDescent="0.2">
      <c r="A980" s="19"/>
      <c r="B980" s="20"/>
      <c r="C980" s="21"/>
      <c r="D980" s="22"/>
      <c r="E980" s="23"/>
      <c r="F980" s="24"/>
      <c r="G980" s="25"/>
      <c r="H980" s="24"/>
      <c r="I980" s="24"/>
      <c r="J980" s="24"/>
      <c r="K980" s="27"/>
    </row>
    <row r="981" spans="1:11" s="26" customFormat="1" ht="12.75" x14ac:dyDescent="0.2">
      <c r="A981" s="19">
        <v>44682</v>
      </c>
      <c r="B981" s="20" t="s">
        <v>605</v>
      </c>
      <c r="C981" s="21" t="s">
        <v>836</v>
      </c>
      <c r="D981" s="22" t="s">
        <v>101</v>
      </c>
      <c r="E981" s="23">
        <v>2221</v>
      </c>
      <c r="F981" s="24">
        <v>29500</v>
      </c>
      <c r="G981" s="25">
        <v>44682</v>
      </c>
      <c r="H981" s="24">
        <f t="shared" ref="H981:H987" si="68">IF(F981&gt;0,0,"")</f>
        <v>0</v>
      </c>
      <c r="I981" s="24">
        <v>29500</v>
      </c>
      <c r="J981" s="24" t="str">
        <f t="shared" ref="J981:J987" si="69">IF(I981&gt;0,"ATRASADO","")</f>
        <v>ATRASADO</v>
      </c>
      <c r="K981" s="27"/>
    </row>
    <row r="982" spans="1:11" s="26" customFormat="1" ht="12.75" x14ac:dyDescent="0.2">
      <c r="A982" s="19">
        <v>44986</v>
      </c>
      <c r="B982" s="20" t="s">
        <v>221</v>
      </c>
      <c r="C982" s="21" t="s">
        <v>836</v>
      </c>
      <c r="D982" s="22" t="s">
        <v>101</v>
      </c>
      <c r="E982" s="23">
        <v>2221</v>
      </c>
      <c r="F982" s="24">
        <v>29500</v>
      </c>
      <c r="G982" s="25">
        <v>44986</v>
      </c>
      <c r="H982" s="24">
        <f t="shared" si="68"/>
        <v>0</v>
      </c>
      <c r="I982" s="24">
        <v>29500</v>
      </c>
      <c r="J982" s="24" t="str">
        <f t="shared" si="69"/>
        <v>ATRASADO</v>
      </c>
      <c r="K982" s="27"/>
    </row>
    <row r="983" spans="1:11" s="26" customFormat="1" ht="12.75" x14ac:dyDescent="0.2">
      <c r="A983" s="19">
        <v>44986</v>
      </c>
      <c r="B983" s="20" t="s">
        <v>209</v>
      </c>
      <c r="C983" s="21" t="s">
        <v>836</v>
      </c>
      <c r="D983" s="22" t="s">
        <v>101</v>
      </c>
      <c r="E983" s="23">
        <v>2221</v>
      </c>
      <c r="F983" s="24">
        <v>29500</v>
      </c>
      <c r="G983" s="25">
        <v>44986</v>
      </c>
      <c r="H983" s="24">
        <f t="shared" si="68"/>
        <v>0</v>
      </c>
      <c r="I983" s="24">
        <v>29500</v>
      </c>
      <c r="J983" s="24" t="str">
        <f t="shared" si="69"/>
        <v>ATRASADO</v>
      </c>
      <c r="K983" s="27"/>
    </row>
    <row r="984" spans="1:11" s="26" customFormat="1" ht="12.75" x14ac:dyDescent="0.2">
      <c r="A984" s="19">
        <v>45474</v>
      </c>
      <c r="B984" s="20" t="s">
        <v>157</v>
      </c>
      <c r="C984" s="21" t="s">
        <v>836</v>
      </c>
      <c r="D984" s="22" t="s">
        <v>101</v>
      </c>
      <c r="E984" s="23">
        <v>2221</v>
      </c>
      <c r="F984" s="24">
        <v>29500</v>
      </c>
      <c r="G984" s="25">
        <v>45474</v>
      </c>
      <c r="H984" s="24">
        <f t="shared" si="68"/>
        <v>0</v>
      </c>
      <c r="I984" s="24">
        <v>29500</v>
      </c>
      <c r="J984" s="24" t="str">
        <f t="shared" si="69"/>
        <v>ATRASADO</v>
      </c>
      <c r="K984" s="27"/>
    </row>
    <row r="985" spans="1:11" s="26" customFormat="1" ht="12.75" x14ac:dyDescent="0.2">
      <c r="A985" s="19">
        <v>45536</v>
      </c>
      <c r="B985" s="20" t="s">
        <v>120</v>
      </c>
      <c r="C985" s="21" t="s">
        <v>836</v>
      </c>
      <c r="D985" s="22" t="s">
        <v>101</v>
      </c>
      <c r="E985" s="23">
        <v>2221</v>
      </c>
      <c r="F985" s="24">
        <v>29500</v>
      </c>
      <c r="G985" s="25">
        <v>45536</v>
      </c>
      <c r="H985" s="24">
        <f t="shared" si="68"/>
        <v>0</v>
      </c>
      <c r="I985" s="24">
        <v>29500</v>
      </c>
      <c r="J985" s="24" t="str">
        <f t="shared" si="69"/>
        <v>ATRASADO</v>
      </c>
      <c r="K985" s="27"/>
    </row>
    <row r="986" spans="1:11" s="26" customFormat="1" ht="12.75" x14ac:dyDescent="0.2">
      <c r="A986" s="19">
        <v>45536</v>
      </c>
      <c r="B986" s="20" t="s">
        <v>159</v>
      </c>
      <c r="C986" s="21" t="s">
        <v>836</v>
      </c>
      <c r="D986" s="22" t="s">
        <v>101</v>
      </c>
      <c r="E986" s="23">
        <v>2221</v>
      </c>
      <c r="F986" s="24">
        <v>29500</v>
      </c>
      <c r="G986" s="25">
        <v>45536</v>
      </c>
      <c r="H986" s="24">
        <f t="shared" si="68"/>
        <v>0</v>
      </c>
      <c r="I986" s="24">
        <v>29500</v>
      </c>
      <c r="J986" s="24" t="str">
        <f t="shared" si="69"/>
        <v>ATRASADO</v>
      </c>
      <c r="K986" s="27"/>
    </row>
    <row r="987" spans="1:11" s="26" customFormat="1" ht="12.75" x14ac:dyDescent="0.2">
      <c r="A987" s="19">
        <v>45536</v>
      </c>
      <c r="B987" s="20" t="s">
        <v>123</v>
      </c>
      <c r="C987" s="21" t="s">
        <v>836</v>
      </c>
      <c r="D987" s="22" t="s">
        <v>101</v>
      </c>
      <c r="E987" s="23">
        <v>2221</v>
      </c>
      <c r="F987" s="24">
        <v>29500</v>
      </c>
      <c r="G987" s="25">
        <v>45536</v>
      </c>
      <c r="H987" s="24">
        <f t="shared" si="68"/>
        <v>0</v>
      </c>
      <c r="I987" s="24">
        <v>29500</v>
      </c>
      <c r="J987" s="24" t="str">
        <f t="shared" si="69"/>
        <v>ATRASADO</v>
      </c>
      <c r="K987" s="27"/>
    </row>
    <row r="988" spans="1:11" s="26" customFormat="1" ht="12.75" x14ac:dyDescent="0.2">
      <c r="A988" s="19"/>
      <c r="B988" s="20"/>
      <c r="C988" s="21"/>
      <c r="D988" s="22"/>
      <c r="E988" s="23"/>
      <c r="F988" s="24"/>
      <c r="G988" s="25"/>
      <c r="H988" s="24"/>
      <c r="I988" s="24"/>
      <c r="J988" s="24"/>
      <c r="K988" s="27"/>
    </row>
    <row r="989" spans="1:11" s="26" customFormat="1" ht="12.75" x14ac:dyDescent="0.2">
      <c r="A989" s="19">
        <v>45536</v>
      </c>
      <c r="B989" s="20" t="s">
        <v>837</v>
      </c>
      <c r="C989" s="21" t="s">
        <v>838</v>
      </c>
      <c r="D989" s="22" t="s">
        <v>101</v>
      </c>
      <c r="E989" s="23">
        <v>2221</v>
      </c>
      <c r="F989" s="24">
        <v>23600</v>
      </c>
      <c r="G989" s="25">
        <v>45536</v>
      </c>
      <c r="H989" s="24">
        <f>IF(F989&gt;0,0,"")</f>
        <v>0</v>
      </c>
      <c r="I989" s="24">
        <v>23600</v>
      </c>
      <c r="J989" s="24" t="str">
        <f>IF(I989&gt;0,"ATRASADO","")</f>
        <v>ATRASADO</v>
      </c>
      <c r="K989" s="27"/>
    </row>
    <row r="990" spans="1:11" s="26" customFormat="1" ht="12.75" x14ac:dyDescent="0.2">
      <c r="A990" s="19">
        <v>45536</v>
      </c>
      <c r="B990" s="20" t="s">
        <v>839</v>
      </c>
      <c r="C990" s="21" t="s">
        <v>838</v>
      </c>
      <c r="D990" s="22" t="s">
        <v>101</v>
      </c>
      <c r="E990" s="23">
        <v>2221</v>
      </c>
      <c r="F990" s="24">
        <v>23600</v>
      </c>
      <c r="G990" s="25">
        <v>45536</v>
      </c>
      <c r="H990" s="24">
        <f>IF(F990&gt;0,0,"")</f>
        <v>0</v>
      </c>
      <c r="I990" s="24">
        <v>23600</v>
      </c>
      <c r="J990" s="24" t="str">
        <f>IF(I990&gt;0,"ATRASADO","")</f>
        <v>ATRASADO</v>
      </c>
      <c r="K990" s="27"/>
    </row>
    <row r="991" spans="1:11" s="26" customFormat="1" ht="12.75" x14ac:dyDescent="0.2">
      <c r="A991" s="19"/>
      <c r="B991" s="20"/>
      <c r="C991" s="21"/>
      <c r="D991" s="22"/>
      <c r="E991" s="23"/>
      <c r="F991" s="24"/>
      <c r="G991" s="25"/>
      <c r="H991" s="24"/>
      <c r="I991" s="24"/>
      <c r="J991" s="24"/>
      <c r="K991" s="27"/>
    </row>
    <row r="992" spans="1:11" s="26" customFormat="1" ht="12.75" x14ac:dyDescent="0.2">
      <c r="A992" s="19">
        <v>40184</v>
      </c>
      <c r="B992" s="20" t="s">
        <v>840</v>
      </c>
      <c r="C992" s="21" t="s">
        <v>841</v>
      </c>
      <c r="D992" s="22" t="s">
        <v>101</v>
      </c>
      <c r="E992" s="23">
        <v>2221</v>
      </c>
      <c r="F992" s="24">
        <v>20000</v>
      </c>
      <c r="G992" s="25">
        <v>40184</v>
      </c>
      <c r="H992" s="24">
        <f t="shared" ref="H992:H998" si="70">IF(F992&gt;0,0,"")</f>
        <v>0</v>
      </c>
      <c r="I992" s="24">
        <v>20000</v>
      </c>
      <c r="J992" s="24" t="str">
        <f t="shared" ref="J992:J998" si="71">IF(I992&gt;0,"ATRASADO","")</f>
        <v>ATRASADO</v>
      </c>
      <c r="K992" s="27"/>
    </row>
    <row r="993" spans="1:11" s="26" customFormat="1" ht="12.75" x14ac:dyDescent="0.2">
      <c r="A993" s="19">
        <v>40209</v>
      </c>
      <c r="B993" s="20" t="s">
        <v>842</v>
      </c>
      <c r="C993" s="21" t="s">
        <v>841</v>
      </c>
      <c r="D993" s="22" t="s">
        <v>101</v>
      </c>
      <c r="E993" s="23">
        <v>2221</v>
      </c>
      <c r="F993" s="24">
        <v>20000</v>
      </c>
      <c r="G993" s="25">
        <v>40209</v>
      </c>
      <c r="H993" s="24">
        <f t="shared" si="70"/>
        <v>0</v>
      </c>
      <c r="I993" s="24">
        <v>20000</v>
      </c>
      <c r="J993" s="24" t="str">
        <f t="shared" si="71"/>
        <v>ATRASADO</v>
      </c>
      <c r="K993" s="27"/>
    </row>
    <row r="994" spans="1:11" s="26" customFormat="1" ht="12.75" x14ac:dyDescent="0.2">
      <c r="A994" s="19">
        <v>40237</v>
      </c>
      <c r="B994" s="20" t="s">
        <v>843</v>
      </c>
      <c r="C994" s="21" t="s">
        <v>841</v>
      </c>
      <c r="D994" s="22" t="s">
        <v>101</v>
      </c>
      <c r="E994" s="23">
        <v>2221</v>
      </c>
      <c r="F994" s="24">
        <v>20000</v>
      </c>
      <c r="G994" s="25">
        <v>40237</v>
      </c>
      <c r="H994" s="24">
        <f t="shared" si="70"/>
        <v>0</v>
      </c>
      <c r="I994" s="24">
        <v>20000</v>
      </c>
      <c r="J994" s="24" t="str">
        <f t="shared" si="71"/>
        <v>ATRASADO</v>
      </c>
      <c r="K994" s="27"/>
    </row>
    <row r="995" spans="1:11" s="26" customFormat="1" ht="12.75" x14ac:dyDescent="0.2">
      <c r="A995" s="19">
        <v>40326</v>
      </c>
      <c r="B995" s="20" t="s">
        <v>844</v>
      </c>
      <c r="C995" s="21" t="s">
        <v>841</v>
      </c>
      <c r="D995" s="22" t="s">
        <v>101</v>
      </c>
      <c r="E995" s="23">
        <v>2221</v>
      </c>
      <c r="F995" s="24">
        <v>20000</v>
      </c>
      <c r="G995" s="25">
        <v>40326</v>
      </c>
      <c r="H995" s="24">
        <f t="shared" si="70"/>
        <v>0</v>
      </c>
      <c r="I995" s="24">
        <v>20000</v>
      </c>
      <c r="J995" s="24" t="str">
        <f t="shared" si="71"/>
        <v>ATRASADO</v>
      </c>
      <c r="K995" s="27"/>
    </row>
    <row r="996" spans="1:11" s="26" customFormat="1" ht="12.75" x14ac:dyDescent="0.2">
      <c r="A996" s="19">
        <v>40358</v>
      </c>
      <c r="B996" s="20" t="s">
        <v>845</v>
      </c>
      <c r="C996" s="21" t="s">
        <v>841</v>
      </c>
      <c r="D996" s="22" t="s">
        <v>101</v>
      </c>
      <c r="E996" s="23">
        <v>2221</v>
      </c>
      <c r="F996" s="24">
        <v>20000</v>
      </c>
      <c r="G996" s="25">
        <v>40358</v>
      </c>
      <c r="H996" s="24">
        <f t="shared" si="70"/>
        <v>0</v>
      </c>
      <c r="I996" s="24">
        <v>20000</v>
      </c>
      <c r="J996" s="24" t="str">
        <f t="shared" si="71"/>
        <v>ATRASADO</v>
      </c>
      <c r="K996" s="27"/>
    </row>
    <row r="997" spans="1:11" s="26" customFormat="1" ht="12.75" x14ac:dyDescent="0.2">
      <c r="A997" s="19">
        <v>40388</v>
      </c>
      <c r="B997" s="20" t="s">
        <v>846</v>
      </c>
      <c r="C997" s="21" t="s">
        <v>841</v>
      </c>
      <c r="D997" s="22" t="s">
        <v>101</v>
      </c>
      <c r="E997" s="23">
        <v>2221</v>
      </c>
      <c r="F997" s="24">
        <v>20000</v>
      </c>
      <c r="G997" s="25">
        <v>40388</v>
      </c>
      <c r="H997" s="24">
        <f t="shared" si="70"/>
        <v>0</v>
      </c>
      <c r="I997" s="24">
        <v>20000</v>
      </c>
      <c r="J997" s="24" t="str">
        <f t="shared" si="71"/>
        <v>ATRASADO</v>
      </c>
      <c r="K997" s="27"/>
    </row>
    <row r="998" spans="1:11" s="26" customFormat="1" ht="12.75" x14ac:dyDescent="0.2">
      <c r="A998" s="19">
        <v>40419</v>
      </c>
      <c r="B998" s="20" t="s">
        <v>847</v>
      </c>
      <c r="C998" s="21" t="s">
        <v>841</v>
      </c>
      <c r="D998" s="22" t="s">
        <v>101</v>
      </c>
      <c r="E998" s="23">
        <v>2221</v>
      </c>
      <c r="F998" s="24">
        <v>20000</v>
      </c>
      <c r="G998" s="25">
        <v>40419</v>
      </c>
      <c r="H998" s="24">
        <f t="shared" si="70"/>
        <v>0</v>
      </c>
      <c r="I998" s="24">
        <v>20000</v>
      </c>
      <c r="J998" s="24" t="str">
        <f t="shared" si="71"/>
        <v>ATRASADO</v>
      </c>
      <c r="K998" s="27"/>
    </row>
    <row r="999" spans="1:11" s="26" customFormat="1" ht="12.75" x14ac:dyDescent="0.2">
      <c r="A999" s="19"/>
      <c r="B999" s="20"/>
      <c r="C999" s="21"/>
      <c r="D999" s="22"/>
      <c r="E999" s="23"/>
      <c r="F999" s="24"/>
      <c r="G999" s="25"/>
      <c r="H999" s="24"/>
      <c r="I999" s="24"/>
      <c r="J999" s="24"/>
      <c r="K999" s="27"/>
    </row>
    <row r="1000" spans="1:11" s="26" customFormat="1" ht="12.75" x14ac:dyDescent="0.2">
      <c r="A1000" s="19" t="s">
        <v>848</v>
      </c>
      <c r="B1000" s="20" t="s">
        <v>849</v>
      </c>
      <c r="C1000" s="21" t="s">
        <v>850</v>
      </c>
      <c r="D1000" s="22" t="s">
        <v>22</v>
      </c>
      <c r="E1000" s="23">
        <v>2311</v>
      </c>
      <c r="F1000" s="24">
        <v>212010.95</v>
      </c>
      <c r="G1000" s="25" t="s">
        <v>851</v>
      </c>
      <c r="H1000" s="24">
        <f>IF(F1000&gt;0,0,"")</f>
        <v>0</v>
      </c>
      <c r="I1000" s="24">
        <v>212010.95</v>
      </c>
      <c r="J1000" s="24" t="str">
        <f>IF(I1000&gt;0,"ATRASADO","")</f>
        <v>ATRASADO</v>
      </c>
      <c r="K1000" s="27"/>
    </row>
    <row r="1001" spans="1:11" s="26" customFormat="1" ht="12.75" x14ac:dyDescent="0.2">
      <c r="A1001" s="19">
        <v>45352</v>
      </c>
      <c r="B1001" s="20" t="s">
        <v>852</v>
      </c>
      <c r="C1001" s="21" t="s">
        <v>850</v>
      </c>
      <c r="D1001" s="22" t="s">
        <v>22</v>
      </c>
      <c r="E1001" s="23">
        <v>2311</v>
      </c>
      <c r="F1001" s="24">
        <v>354660.59</v>
      </c>
      <c r="G1001" s="25">
        <v>45383</v>
      </c>
      <c r="H1001" s="24">
        <f>IF(F1001&gt;0,0,"")</f>
        <v>0</v>
      </c>
      <c r="I1001" s="24">
        <v>354660.59</v>
      </c>
      <c r="J1001" s="24" t="str">
        <f>IF(I1001&gt;0,"ATRASADO","")</f>
        <v>ATRASADO</v>
      </c>
      <c r="K1001" s="27"/>
    </row>
    <row r="1002" spans="1:11" s="26" customFormat="1" ht="12.75" x14ac:dyDescent="0.2">
      <c r="A1002" s="19">
        <v>45386</v>
      </c>
      <c r="B1002" s="20" t="s">
        <v>853</v>
      </c>
      <c r="C1002" s="21" t="s">
        <v>850</v>
      </c>
      <c r="D1002" s="22" t="s">
        <v>22</v>
      </c>
      <c r="E1002" s="23">
        <v>2311</v>
      </c>
      <c r="F1002" s="24">
        <v>287920</v>
      </c>
      <c r="G1002" s="25">
        <v>45415</v>
      </c>
      <c r="H1002" s="24">
        <f>IF(F1002&gt;0,0,"")</f>
        <v>0</v>
      </c>
      <c r="I1002" s="24">
        <v>287920</v>
      </c>
      <c r="J1002" s="24" t="str">
        <f>IF(I1002&gt;0,"ATRASADO","")</f>
        <v>ATRASADO</v>
      </c>
      <c r="K1002" s="27"/>
    </row>
    <row r="1003" spans="1:11" s="26" customFormat="1" ht="12.75" x14ac:dyDescent="0.2">
      <c r="A1003" s="19"/>
      <c r="B1003" s="20"/>
      <c r="C1003" s="21"/>
      <c r="D1003" s="22"/>
      <c r="E1003" s="23"/>
      <c r="F1003" s="24"/>
      <c r="G1003" s="25"/>
      <c r="H1003" s="24"/>
      <c r="I1003" s="24"/>
      <c r="J1003" s="24"/>
      <c r="K1003" s="27"/>
    </row>
    <row r="1004" spans="1:11" s="26" customFormat="1" ht="12.75" x14ac:dyDescent="0.2">
      <c r="A1004" s="19">
        <v>45020</v>
      </c>
      <c r="B1004" s="20" t="s">
        <v>854</v>
      </c>
      <c r="C1004" s="21" t="s">
        <v>855</v>
      </c>
      <c r="D1004" s="22" t="s">
        <v>22</v>
      </c>
      <c r="E1004" s="23">
        <v>2311</v>
      </c>
      <c r="F1004" s="24">
        <v>113600</v>
      </c>
      <c r="G1004" s="25">
        <v>45020</v>
      </c>
      <c r="H1004" s="24">
        <f>IF(F1004&gt;0,0,"")</f>
        <v>0</v>
      </c>
      <c r="I1004" s="24">
        <v>113600</v>
      </c>
      <c r="J1004" s="24" t="str">
        <f>IF(I1004&gt;0,"ATRASADO","")</f>
        <v>ATRASADO</v>
      </c>
      <c r="K1004" s="27"/>
    </row>
    <row r="1005" spans="1:11" s="26" customFormat="1" ht="12.75" x14ac:dyDescent="0.2">
      <c r="A1005" s="19">
        <v>45082</v>
      </c>
      <c r="B1005" s="20" t="s">
        <v>856</v>
      </c>
      <c r="C1005" s="21" t="s">
        <v>855</v>
      </c>
      <c r="D1005" s="22" t="s">
        <v>22</v>
      </c>
      <c r="E1005" s="23">
        <v>2311</v>
      </c>
      <c r="F1005" s="24">
        <v>198800</v>
      </c>
      <c r="G1005" s="25">
        <v>45082</v>
      </c>
      <c r="H1005" s="24">
        <f>IF(F1005&gt;0,0,"")</f>
        <v>0</v>
      </c>
      <c r="I1005" s="24">
        <v>198800</v>
      </c>
      <c r="J1005" s="24" t="str">
        <f>IF(I1005&gt;0,"ATRASADO","")</f>
        <v>ATRASADO</v>
      </c>
      <c r="K1005" s="27"/>
    </row>
    <row r="1006" spans="1:11" s="26" customFormat="1" ht="12.75" x14ac:dyDescent="0.2">
      <c r="A1006" s="19" t="s">
        <v>857</v>
      </c>
      <c r="B1006" s="20" t="s">
        <v>858</v>
      </c>
      <c r="C1006" s="21" t="s">
        <v>855</v>
      </c>
      <c r="D1006" s="22" t="s">
        <v>22</v>
      </c>
      <c r="E1006" s="23">
        <v>2311</v>
      </c>
      <c r="F1006" s="24">
        <v>198800</v>
      </c>
      <c r="G1006" s="25" t="s">
        <v>857</v>
      </c>
      <c r="H1006" s="24">
        <f>IF(F1006&gt;0,0,"")</f>
        <v>0</v>
      </c>
      <c r="I1006" s="24">
        <v>198800</v>
      </c>
      <c r="J1006" s="24" t="str">
        <f>IF(I1006&gt;0,"ATRASADO","")</f>
        <v>ATRASADO</v>
      </c>
      <c r="K1006" s="27"/>
    </row>
    <row r="1007" spans="1:11" s="26" customFormat="1" ht="12.75" x14ac:dyDescent="0.2">
      <c r="A1007" s="19">
        <v>45200</v>
      </c>
      <c r="B1007" s="20" t="s">
        <v>575</v>
      </c>
      <c r="C1007" s="21" t="s">
        <v>855</v>
      </c>
      <c r="D1007" s="22" t="s">
        <v>22</v>
      </c>
      <c r="E1007" s="23">
        <v>2311</v>
      </c>
      <c r="F1007" s="24">
        <v>227200</v>
      </c>
      <c r="G1007" s="25">
        <v>45200</v>
      </c>
      <c r="H1007" s="24">
        <f>IF(F1007&gt;0,0,"")</f>
        <v>0</v>
      </c>
      <c r="I1007" s="24">
        <v>227200</v>
      </c>
      <c r="J1007" s="24" t="str">
        <f>IF(I1007&gt;0,"ATRASADO","")</f>
        <v>ATRASADO</v>
      </c>
      <c r="K1007" s="27"/>
    </row>
    <row r="1008" spans="1:11" s="26" customFormat="1" ht="12.75" x14ac:dyDescent="0.2">
      <c r="A1008" s="19">
        <v>45200</v>
      </c>
      <c r="B1008" s="20" t="s">
        <v>859</v>
      </c>
      <c r="C1008" s="21" t="s">
        <v>855</v>
      </c>
      <c r="D1008" s="22" t="s">
        <v>22</v>
      </c>
      <c r="E1008" s="23">
        <v>2311</v>
      </c>
      <c r="F1008" s="24">
        <v>170400</v>
      </c>
      <c r="G1008" s="25">
        <v>45200</v>
      </c>
      <c r="H1008" s="24">
        <f>IF(F1008&gt;0,0,"")</f>
        <v>0</v>
      </c>
      <c r="I1008" s="24">
        <v>170400</v>
      </c>
      <c r="J1008" s="24" t="str">
        <f>IF(I1008&gt;0,"ATRASADO","")</f>
        <v>ATRASADO</v>
      </c>
      <c r="K1008" s="27"/>
    </row>
    <row r="1009" spans="1:11" s="26" customFormat="1" ht="12.75" x14ac:dyDescent="0.2">
      <c r="A1009" s="19"/>
      <c r="B1009" s="20"/>
      <c r="C1009" s="21"/>
      <c r="D1009" s="22"/>
      <c r="E1009" s="23"/>
      <c r="F1009" s="24"/>
      <c r="G1009" s="25"/>
      <c r="H1009" s="24"/>
      <c r="I1009" s="24"/>
      <c r="J1009" s="24"/>
      <c r="K1009" s="27"/>
    </row>
    <row r="1010" spans="1:11" s="26" customFormat="1" ht="12.75" x14ac:dyDescent="0.2">
      <c r="A1010" s="19">
        <v>45352</v>
      </c>
      <c r="B1010" s="20" t="s">
        <v>860</v>
      </c>
      <c r="C1010" s="21" t="s">
        <v>861</v>
      </c>
      <c r="D1010" s="22" t="s">
        <v>22</v>
      </c>
      <c r="E1010" s="23">
        <v>2311</v>
      </c>
      <c r="F1010" s="24">
        <v>613850</v>
      </c>
      <c r="G1010" s="25">
        <v>45352</v>
      </c>
      <c r="H1010" s="24">
        <f>IF(F1010&gt;0,0,"")</f>
        <v>0</v>
      </c>
      <c r="I1010" s="24">
        <v>613850</v>
      </c>
      <c r="J1010" s="24" t="str">
        <f>IF(I1010&gt;0,"ATRASADO","")</f>
        <v>ATRASADO</v>
      </c>
      <c r="K1010" s="27"/>
    </row>
    <row r="1011" spans="1:11" s="26" customFormat="1" ht="12.75" x14ac:dyDescent="0.2">
      <c r="A1011" s="19">
        <v>45383</v>
      </c>
      <c r="B1011" s="20" t="s">
        <v>862</v>
      </c>
      <c r="C1011" s="21" t="s">
        <v>861</v>
      </c>
      <c r="D1011" s="22" t="s">
        <v>22</v>
      </c>
      <c r="E1011" s="23">
        <v>2311</v>
      </c>
      <c r="F1011" s="24">
        <v>36750</v>
      </c>
      <c r="G1011" s="25">
        <v>45383</v>
      </c>
      <c r="H1011" s="24">
        <f>IF(F1011&gt;0,0,"")</f>
        <v>0</v>
      </c>
      <c r="I1011" s="24">
        <v>36750</v>
      </c>
      <c r="J1011" s="24" t="str">
        <f>IF(I1011&gt;0,"ATRASADO","")</f>
        <v>ATRASADO</v>
      </c>
      <c r="K1011" s="27"/>
    </row>
    <row r="1012" spans="1:11" s="26" customFormat="1" ht="12.75" x14ac:dyDescent="0.2">
      <c r="A1012" s="19"/>
      <c r="B1012" s="20"/>
      <c r="C1012" s="21"/>
      <c r="D1012" s="22"/>
      <c r="E1012" s="23"/>
      <c r="F1012" s="24"/>
      <c r="G1012" s="25"/>
      <c r="H1012" s="24"/>
      <c r="I1012" s="24"/>
      <c r="J1012" s="24"/>
      <c r="K1012" s="27"/>
    </row>
    <row r="1013" spans="1:11" s="26" customFormat="1" ht="12.75" x14ac:dyDescent="0.2">
      <c r="A1013" s="19">
        <v>45231</v>
      </c>
      <c r="B1013" s="20" t="s">
        <v>234</v>
      </c>
      <c r="C1013" s="21" t="s">
        <v>863</v>
      </c>
      <c r="D1013" s="22" t="s">
        <v>101</v>
      </c>
      <c r="E1013" s="23">
        <v>2221</v>
      </c>
      <c r="F1013" s="24">
        <v>29500</v>
      </c>
      <c r="G1013" s="25">
        <v>45231</v>
      </c>
      <c r="H1013" s="24">
        <f>IF(F1013&gt;0,0,"")</f>
        <v>0</v>
      </c>
      <c r="I1013" s="24">
        <v>29500</v>
      </c>
      <c r="J1013" s="24" t="str">
        <f>IF(I1013&gt;0,"ATRASADO","")</f>
        <v>ATRASADO</v>
      </c>
      <c r="K1013" s="27"/>
    </row>
    <row r="1014" spans="1:11" s="26" customFormat="1" ht="12.75" x14ac:dyDescent="0.2">
      <c r="A1014" s="19">
        <v>45231</v>
      </c>
      <c r="B1014" s="20" t="s">
        <v>235</v>
      </c>
      <c r="C1014" s="21" t="s">
        <v>863</v>
      </c>
      <c r="D1014" s="22" t="s">
        <v>101</v>
      </c>
      <c r="E1014" s="23">
        <v>2221</v>
      </c>
      <c r="F1014" s="24">
        <v>29500</v>
      </c>
      <c r="G1014" s="25">
        <v>45231</v>
      </c>
      <c r="H1014" s="24">
        <f>IF(F1014&gt;0,0,"")</f>
        <v>0</v>
      </c>
      <c r="I1014" s="24">
        <v>29500</v>
      </c>
      <c r="J1014" s="24" t="str">
        <f>IF(I1014&gt;0,"ATRASADO","")</f>
        <v>ATRASADO</v>
      </c>
      <c r="K1014" s="27"/>
    </row>
    <row r="1015" spans="1:11" s="26" customFormat="1" ht="12.75" x14ac:dyDescent="0.2">
      <c r="A1015" s="19"/>
      <c r="B1015" s="20"/>
      <c r="C1015" s="21"/>
      <c r="D1015" s="22"/>
      <c r="E1015" s="23"/>
      <c r="F1015" s="24"/>
      <c r="G1015" s="25"/>
      <c r="H1015" s="24"/>
      <c r="I1015" s="24"/>
      <c r="J1015" s="24"/>
      <c r="K1015" s="27"/>
    </row>
    <row r="1016" spans="1:11" s="26" customFormat="1" ht="12.75" x14ac:dyDescent="0.2">
      <c r="A1016" s="19">
        <v>45757</v>
      </c>
      <c r="B1016" s="20" t="s">
        <v>205</v>
      </c>
      <c r="C1016" s="21" t="s">
        <v>864</v>
      </c>
      <c r="D1016" s="22" t="s">
        <v>25</v>
      </c>
      <c r="E1016" s="23">
        <v>2221</v>
      </c>
      <c r="F1016" s="24">
        <v>1265904</v>
      </c>
      <c r="G1016" s="25">
        <v>45757</v>
      </c>
      <c r="H1016" s="24">
        <f>IF(F1016&gt;0,0,"")</f>
        <v>0</v>
      </c>
      <c r="I1016" s="24">
        <v>1265904</v>
      </c>
      <c r="J1016" s="24" t="str">
        <f>IF(I1016&gt;0,"ATRASADO","")</f>
        <v>ATRASADO</v>
      </c>
      <c r="K1016" s="27"/>
    </row>
    <row r="1017" spans="1:11" s="26" customFormat="1" ht="12.75" x14ac:dyDescent="0.2">
      <c r="A1017" s="19">
        <v>45757</v>
      </c>
      <c r="B1017" s="20" t="s">
        <v>115</v>
      </c>
      <c r="C1017" s="21" t="s">
        <v>864</v>
      </c>
      <c r="D1017" s="22" t="s">
        <v>25</v>
      </c>
      <c r="E1017" s="23">
        <v>2221</v>
      </c>
      <c r="F1017" s="24">
        <v>1604800</v>
      </c>
      <c r="G1017" s="25">
        <v>45757</v>
      </c>
      <c r="H1017" s="24">
        <f>IF(F1017&gt;0,0,"")</f>
        <v>0</v>
      </c>
      <c r="I1017" s="24">
        <v>1604800</v>
      </c>
      <c r="J1017" s="24" t="str">
        <f>IF(I1017&gt;0,"ATRASADO","")</f>
        <v>ATRASADO</v>
      </c>
      <c r="K1017" s="27"/>
    </row>
    <row r="1018" spans="1:11" s="26" customFormat="1" ht="12.75" x14ac:dyDescent="0.2">
      <c r="A1018" s="19">
        <v>45757</v>
      </c>
      <c r="B1018" s="20" t="s">
        <v>569</v>
      </c>
      <c r="C1018" s="21" t="s">
        <v>864</v>
      </c>
      <c r="D1018" s="22" t="s">
        <v>25</v>
      </c>
      <c r="E1018" s="23">
        <v>2221</v>
      </c>
      <c r="F1018" s="24">
        <v>951670</v>
      </c>
      <c r="G1018" s="25">
        <v>45757</v>
      </c>
      <c r="H1018" s="24">
        <f>IF(F1018&gt;0,0,"")</f>
        <v>0</v>
      </c>
      <c r="I1018" s="24">
        <v>951670</v>
      </c>
      <c r="J1018" s="24" t="str">
        <f>IF(I1018&gt;0,"ATRASADO","")</f>
        <v>ATRASADO</v>
      </c>
      <c r="K1018" s="27"/>
    </row>
    <row r="1019" spans="1:11" s="26" customFormat="1" ht="12.75" x14ac:dyDescent="0.2">
      <c r="A1019" s="19">
        <v>46003</v>
      </c>
      <c r="B1019" s="20" t="s">
        <v>865</v>
      </c>
      <c r="C1019" s="21" t="s">
        <v>864</v>
      </c>
      <c r="D1019" s="22" t="s">
        <v>866</v>
      </c>
      <c r="E1019" s="23">
        <v>2291</v>
      </c>
      <c r="F1019" s="24">
        <v>1239000</v>
      </c>
      <c r="G1019" s="25">
        <v>46003</v>
      </c>
      <c r="H1019" s="24">
        <v>0</v>
      </c>
      <c r="I1019" s="24">
        <v>1239000</v>
      </c>
      <c r="J1019" s="24" t="s">
        <v>867</v>
      </c>
      <c r="K1019" s="27"/>
    </row>
    <row r="1020" spans="1:11" s="26" customFormat="1" ht="12.75" x14ac:dyDescent="0.2">
      <c r="A1020" s="19"/>
      <c r="B1020" s="20"/>
      <c r="C1020" s="21"/>
      <c r="D1020" s="22"/>
      <c r="E1020" s="23"/>
      <c r="F1020" s="24"/>
      <c r="G1020" s="25"/>
      <c r="H1020" s="24"/>
      <c r="I1020" s="24"/>
      <c r="J1020" s="24"/>
      <c r="K1020" s="27"/>
    </row>
    <row r="1021" spans="1:11" s="26" customFormat="1" ht="12.75" x14ac:dyDescent="0.2">
      <c r="A1021" s="19">
        <v>41459</v>
      </c>
      <c r="B1021" s="20">
        <v>1500003420</v>
      </c>
      <c r="C1021" s="21" t="s">
        <v>868</v>
      </c>
      <c r="D1021" s="22" t="s">
        <v>528</v>
      </c>
      <c r="E1021" s="23">
        <v>2286</v>
      </c>
      <c r="F1021" s="24">
        <v>13885.6</v>
      </c>
      <c r="G1021" s="25">
        <v>41459</v>
      </c>
      <c r="H1021" s="24">
        <f t="shared" ref="H1021:H1029" si="72">IF(F1021&gt;0,0,"")</f>
        <v>0</v>
      </c>
      <c r="I1021" s="24">
        <v>13885.6</v>
      </c>
      <c r="J1021" s="24" t="str">
        <f t="shared" ref="J1021:J1029" si="73">IF(I1021&gt;0,"ATRASADO","")</f>
        <v>ATRASADO</v>
      </c>
      <c r="K1021" s="27"/>
    </row>
    <row r="1022" spans="1:11" s="26" customFormat="1" ht="12.75" x14ac:dyDescent="0.2">
      <c r="A1022" s="19">
        <v>41472</v>
      </c>
      <c r="B1022" s="20">
        <v>1500003427</v>
      </c>
      <c r="C1022" s="21" t="s">
        <v>868</v>
      </c>
      <c r="D1022" s="22" t="s">
        <v>528</v>
      </c>
      <c r="E1022" s="23">
        <v>2286</v>
      </c>
      <c r="F1022" s="24">
        <v>14124.5</v>
      </c>
      <c r="G1022" s="25">
        <v>41472</v>
      </c>
      <c r="H1022" s="24">
        <f t="shared" si="72"/>
        <v>0</v>
      </c>
      <c r="I1022" s="24">
        <v>14124.5</v>
      </c>
      <c r="J1022" s="24" t="str">
        <f t="shared" si="73"/>
        <v>ATRASADO</v>
      </c>
      <c r="K1022" s="27"/>
    </row>
    <row r="1023" spans="1:11" s="26" customFormat="1" ht="12.75" x14ac:dyDescent="0.2">
      <c r="A1023" s="19">
        <v>41479</v>
      </c>
      <c r="B1023" s="20">
        <v>1500003435</v>
      </c>
      <c r="C1023" s="21" t="s">
        <v>868</v>
      </c>
      <c r="D1023" s="22" t="s">
        <v>528</v>
      </c>
      <c r="E1023" s="23">
        <v>2286</v>
      </c>
      <c r="F1023" s="24">
        <v>19723.599999999999</v>
      </c>
      <c r="G1023" s="25">
        <v>41479</v>
      </c>
      <c r="H1023" s="24">
        <f t="shared" si="72"/>
        <v>0</v>
      </c>
      <c r="I1023" s="24">
        <v>19723.599999999999</v>
      </c>
      <c r="J1023" s="24" t="str">
        <f t="shared" si="73"/>
        <v>ATRASADO</v>
      </c>
      <c r="K1023" s="27"/>
    </row>
    <row r="1024" spans="1:11" s="26" customFormat="1" ht="12.75" x14ac:dyDescent="0.2">
      <c r="A1024" s="19">
        <v>41481</v>
      </c>
      <c r="B1024" s="20">
        <v>1500003436</v>
      </c>
      <c r="C1024" s="21" t="s">
        <v>868</v>
      </c>
      <c r="D1024" s="22" t="s">
        <v>528</v>
      </c>
      <c r="E1024" s="23">
        <v>2286</v>
      </c>
      <c r="F1024" s="24">
        <v>7456</v>
      </c>
      <c r="G1024" s="25">
        <v>41481</v>
      </c>
      <c r="H1024" s="24">
        <f t="shared" si="72"/>
        <v>0</v>
      </c>
      <c r="I1024" s="24">
        <v>7456</v>
      </c>
      <c r="J1024" s="24" t="str">
        <f t="shared" si="73"/>
        <v>ATRASADO</v>
      </c>
      <c r="K1024" s="27"/>
    </row>
    <row r="1025" spans="1:11" s="26" customFormat="1" ht="12.75" x14ac:dyDescent="0.2">
      <c r="A1025" s="19">
        <v>41485</v>
      </c>
      <c r="B1025" s="20">
        <v>1500003437</v>
      </c>
      <c r="C1025" s="21" t="s">
        <v>868</v>
      </c>
      <c r="D1025" s="22" t="s">
        <v>528</v>
      </c>
      <c r="E1025" s="23">
        <v>2286</v>
      </c>
      <c r="F1025" s="24">
        <v>19723.599999999999</v>
      </c>
      <c r="G1025" s="25">
        <v>41485</v>
      </c>
      <c r="H1025" s="24">
        <f t="shared" si="72"/>
        <v>0</v>
      </c>
      <c r="I1025" s="24">
        <v>19723.599999999999</v>
      </c>
      <c r="J1025" s="24" t="str">
        <f t="shared" si="73"/>
        <v>ATRASADO</v>
      </c>
      <c r="K1025" s="27"/>
    </row>
    <row r="1026" spans="1:11" s="26" customFormat="1" ht="12.75" x14ac:dyDescent="0.2">
      <c r="A1026" s="19">
        <v>41494</v>
      </c>
      <c r="B1026" s="20">
        <v>1500003449</v>
      </c>
      <c r="C1026" s="21" t="s">
        <v>868</v>
      </c>
      <c r="D1026" s="22" t="s">
        <v>528</v>
      </c>
      <c r="E1026" s="23">
        <v>2286</v>
      </c>
      <c r="F1026" s="24">
        <v>8816</v>
      </c>
      <c r="G1026" s="25">
        <v>41494</v>
      </c>
      <c r="H1026" s="24">
        <f t="shared" si="72"/>
        <v>0</v>
      </c>
      <c r="I1026" s="24">
        <v>8816</v>
      </c>
      <c r="J1026" s="24" t="str">
        <f t="shared" si="73"/>
        <v>ATRASADO</v>
      </c>
      <c r="K1026" s="27"/>
    </row>
    <row r="1027" spans="1:11" s="26" customFormat="1" ht="12.75" x14ac:dyDescent="0.2">
      <c r="A1027" s="19">
        <v>41494</v>
      </c>
      <c r="B1027" s="20">
        <v>1500003450</v>
      </c>
      <c r="C1027" s="21" t="s">
        <v>868</v>
      </c>
      <c r="D1027" s="22" t="s">
        <v>528</v>
      </c>
      <c r="E1027" s="23">
        <v>2286</v>
      </c>
      <c r="F1027" s="24">
        <v>15334</v>
      </c>
      <c r="G1027" s="25">
        <v>41494</v>
      </c>
      <c r="H1027" s="24">
        <f t="shared" si="72"/>
        <v>0</v>
      </c>
      <c r="I1027" s="24">
        <v>15334</v>
      </c>
      <c r="J1027" s="24" t="str">
        <f t="shared" si="73"/>
        <v>ATRASADO</v>
      </c>
      <c r="K1027" s="27"/>
    </row>
    <row r="1028" spans="1:11" s="26" customFormat="1" ht="12.75" x14ac:dyDescent="0.2">
      <c r="A1028" s="19">
        <v>41495</v>
      </c>
      <c r="B1028" s="20">
        <v>1500003451</v>
      </c>
      <c r="C1028" s="21" t="s">
        <v>868</v>
      </c>
      <c r="D1028" s="22" t="s">
        <v>528</v>
      </c>
      <c r="E1028" s="23">
        <v>2286</v>
      </c>
      <c r="F1028" s="24">
        <v>37692</v>
      </c>
      <c r="G1028" s="25">
        <v>41495</v>
      </c>
      <c r="H1028" s="24">
        <f t="shared" si="72"/>
        <v>0</v>
      </c>
      <c r="I1028" s="24">
        <v>37692</v>
      </c>
      <c r="J1028" s="24" t="str">
        <f t="shared" si="73"/>
        <v>ATRASADO</v>
      </c>
      <c r="K1028" s="27"/>
    </row>
    <row r="1029" spans="1:11" s="26" customFormat="1" ht="12.75" x14ac:dyDescent="0.2">
      <c r="A1029" s="19">
        <v>41499</v>
      </c>
      <c r="B1029" s="20">
        <v>1500003452</v>
      </c>
      <c r="C1029" s="21" t="s">
        <v>868</v>
      </c>
      <c r="D1029" s="22" t="s">
        <v>528</v>
      </c>
      <c r="E1029" s="23">
        <v>2286</v>
      </c>
      <c r="F1029" s="24">
        <v>21175</v>
      </c>
      <c r="G1029" s="25">
        <v>41499</v>
      </c>
      <c r="H1029" s="24">
        <f t="shared" si="72"/>
        <v>0</v>
      </c>
      <c r="I1029" s="24">
        <v>21175</v>
      </c>
      <c r="J1029" s="24" t="str">
        <f t="shared" si="73"/>
        <v>ATRASADO</v>
      </c>
      <c r="K1029" s="27"/>
    </row>
    <row r="1030" spans="1:11" s="26" customFormat="1" ht="12.75" x14ac:dyDescent="0.2">
      <c r="A1030" s="19"/>
      <c r="B1030" s="20"/>
      <c r="C1030" s="21"/>
      <c r="D1030" s="22"/>
      <c r="E1030" s="23"/>
      <c r="F1030" s="24"/>
      <c r="G1030" s="25"/>
      <c r="H1030" s="24"/>
      <c r="I1030" s="24"/>
      <c r="J1030" s="24"/>
      <c r="K1030" s="27"/>
    </row>
    <row r="1031" spans="1:11" s="26" customFormat="1" ht="12.75" x14ac:dyDescent="0.2">
      <c r="A1031" s="19">
        <v>41569</v>
      </c>
      <c r="B1031" s="20" t="s">
        <v>869</v>
      </c>
      <c r="C1031" s="21" t="s">
        <v>870</v>
      </c>
      <c r="D1031" s="22" t="s">
        <v>871</v>
      </c>
      <c r="E1031" s="23">
        <v>2323</v>
      </c>
      <c r="F1031" s="24">
        <v>135346</v>
      </c>
      <c r="G1031" s="25">
        <v>41569</v>
      </c>
      <c r="H1031" s="24">
        <f>IF(F1031&gt;0,0,"")</f>
        <v>0</v>
      </c>
      <c r="I1031" s="24">
        <v>135346</v>
      </c>
      <c r="J1031" s="24" t="str">
        <f>IF(I1031&gt;0,"ATRASADO","")</f>
        <v>ATRASADO</v>
      </c>
      <c r="K1031" s="27"/>
    </row>
    <row r="1032" spans="1:11" s="26" customFormat="1" ht="12.75" x14ac:dyDescent="0.2">
      <c r="A1032" s="19"/>
      <c r="B1032" s="20"/>
      <c r="C1032" s="21"/>
      <c r="D1032" s="22"/>
      <c r="E1032" s="23"/>
      <c r="F1032" s="24"/>
      <c r="G1032" s="25"/>
      <c r="H1032" s="24"/>
      <c r="I1032" s="24"/>
      <c r="J1032" s="24"/>
      <c r="K1032" s="27"/>
    </row>
    <row r="1033" spans="1:11" s="26" customFormat="1" ht="12.75" x14ac:dyDescent="0.2">
      <c r="A1033" s="19">
        <v>40461</v>
      </c>
      <c r="B1033" s="20" t="s">
        <v>872</v>
      </c>
      <c r="C1033" s="21" t="s">
        <v>873</v>
      </c>
      <c r="D1033" s="22" t="s">
        <v>101</v>
      </c>
      <c r="E1033" s="23">
        <v>2221</v>
      </c>
      <c r="F1033" s="24">
        <v>58000</v>
      </c>
      <c r="G1033" s="25">
        <v>40461</v>
      </c>
      <c r="H1033" s="24">
        <f>IF(F1033&gt;0,0,"")</f>
        <v>0</v>
      </c>
      <c r="I1033" s="24">
        <v>58000</v>
      </c>
      <c r="J1033" s="24" t="str">
        <f>IF(I1033&gt;0,"ATRASADO","")</f>
        <v>ATRASADO</v>
      </c>
      <c r="K1033" s="27"/>
    </row>
    <row r="1034" spans="1:11" s="26" customFormat="1" ht="12.75" x14ac:dyDescent="0.2">
      <c r="A1034" s="19">
        <v>40487</v>
      </c>
      <c r="B1034" s="20" t="s">
        <v>874</v>
      </c>
      <c r="C1034" s="21" t="s">
        <v>873</v>
      </c>
      <c r="D1034" s="22" t="s">
        <v>101</v>
      </c>
      <c r="E1034" s="23">
        <v>2221</v>
      </c>
      <c r="F1034" s="24">
        <v>58000</v>
      </c>
      <c r="G1034" s="25">
        <v>40487</v>
      </c>
      <c r="H1034" s="24">
        <f>IF(F1034&gt;0,0,"")</f>
        <v>0</v>
      </c>
      <c r="I1034" s="24">
        <v>58000</v>
      </c>
      <c r="J1034" s="24" t="str">
        <f>IF(I1034&gt;0,"ATRASADO","")</f>
        <v>ATRASADO</v>
      </c>
      <c r="K1034" s="27"/>
    </row>
    <row r="1035" spans="1:11" s="26" customFormat="1" ht="12.75" x14ac:dyDescent="0.2">
      <c r="A1035" s="19">
        <v>40518</v>
      </c>
      <c r="B1035" s="20" t="s">
        <v>875</v>
      </c>
      <c r="C1035" s="21" t="s">
        <v>873</v>
      </c>
      <c r="D1035" s="22" t="s">
        <v>101</v>
      </c>
      <c r="E1035" s="23">
        <v>2221</v>
      </c>
      <c r="F1035" s="24">
        <f>58000-56750</f>
        <v>1250</v>
      </c>
      <c r="G1035" s="25">
        <v>40518</v>
      </c>
      <c r="H1035" s="24">
        <f>IF(F1035&gt;0,0,"")</f>
        <v>0</v>
      </c>
      <c r="I1035" s="24">
        <v>1250</v>
      </c>
      <c r="J1035" s="24" t="str">
        <f>IF(I1035&gt;0,"ATRASADO","")</f>
        <v>ATRASADO</v>
      </c>
      <c r="K1035" s="27"/>
    </row>
    <row r="1036" spans="1:11" s="26" customFormat="1" ht="12.75" x14ac:dyDescent="0.2">
      <c r="A1036" s="19">
        <v>40553</v>
      </c>
      <c r="B1036" s="20" t="s">
        <v>876</v>
      </c>
      <c r="C1036" s="21" t="s">
        <v>873</v>
      </c>
      <c r="D1036" s="22" t="s">
        <v>101</v>
      </c>
      <c r="E1036" s="23">
        <v>2221</v>
      </c>
      <c r="F1036" s="24">
        <v>58000</v>
      </c>
      <c r="G1036" s="25">
        <v>40553</v>
      </c>
      <c r="H1036" s="24">
        <f>IF(F1036&gt;0,0,"")</f>
        <v>0</v>
      </c>
      <c r="I1036" s="24">
        <v>58000</v>
      </c>
      <c r="J1036" s="24" t="str">
        <f>IF(I1036&gt;0,"ATRASADO","")</f>
        <v>ATRASADO</v>
      </c>
      <c r="K1036" s="27"/>
    </row>
    <row r="1037" spans="1:11" s="26" customFormat="1" ht="12.75" x14ac:dyDescent="0.2">
      <c r="A1037" s="19"/>
      <c r="B1037" s="20"/>
      <c r="C1037" s="21"/>
      <c r="D1037" s="22"/>
      <c r="E1037" s="23"/>
      <c r="F1037" s="24"/>
      <c r="G1037" s="25"/>
      <c r="H1037" s="24"/>
      <c r="I1037" s="24"/>
      <c r="J1037" s="24"/>
      <c r="K1037" s="27"/>
    </row>
    <row r="1038" spans="1:11" s="26" customFormat="1" ht="12.75" x14ac:dyDescent="0.2">
      <c r="A1038" s="19">
        <v>39989</v>
      </c>
      <c r="B1038" s="20" t="s">
        <v>877</v>
      </c>
      <c r="C1038" s="21" t="s">
        <v>878</v>
      </c>
      <c r="D1038" s="22" t="s">
        <v>104</v>
      </c>
      <c r="E1038" s="23">
        <v>2251</v>
      </c>
      <c r="F1038" s="24">
        <v>20000</v>
      </c>
      <c r="G1038" s="25">
        <v>39989</v>
      </c>
      <c r="H1038" s="24">
        <f>IF(F1038&gt;0,0,"")</f>
        <v>0</v>
      </c>
      <c r="I1038" s="24">
        <v>20000</v>
      </c>
      <c r="J1038" s="24" t="str">
        <f>IF(I1038&gt;0,"ATRASADO","")</f>
        <v>ATRASADO</v>
      </c>
      <c r="K1038" s="27"/>
    </row>
    <row r="1039" spans="1:11" s="26" customFormat="1" ht="12.75" x14ac:dyDescent="0.2">
      <c r="A1039" s="19">
        <v>40755</v>
      </c>
      <c r="B1039" s="20" t="s">
        <v>879</v>
      </c>
      <c r="C1039" s="21" t="s">
        <v>878</v>
      </c>
      <c r="D1039" s="22" t="s">
        <v>104</v>
      </c>
      <c r="E1039" s="23">
        <v>2251</v>
      </c>
      <c r="F1039" s="24">
        <v>66000</v>
      </c>
      <c r="G1039" s="25">
        <v>40755</v>
      </c>
      <c r="H1039" s="24">
        <f>IF(F1039&gt;0,0,"")</f>
        <v>0</v>
      </c>
      <c r="I1039" s="24">
        <v>66000</v>
      </c>
      <c r="J1039" s="24" t="str">
        <f>IF(I1039&gt;0,"ATRASADO","")</f>
        <v>ATRASADO</v>
      </c>
      <c r="K1039" s="27"/>
    </row>
    <row r="1040" spans="1:11" s="26" customFormat="1" ht="12.75" x14ac:dyDescent="0.2">
      <c r="A1040" s="19"/>
      <c r="B1040" s="20"/>
      <c r="C1040" s="21"/>
      <c r="D1040" s="22"/>
      <c r="E1040" s="23"/>
      <c r="F1040" s="24"/>
      <c r="G1040" s="25"/>
      <c r="H1040" s="24"/>
      <c r="I1040" s="24"/>
      <c r="J1040" s="24"/>
      <c r="K1040" s="27"/>
    </row>
    <row r="1041" spans="1:11" s="26" customFormat="1" ht="12.75" x14ac:dyDescent="0.2">
      <c r="A1041" s="19">
        <v>40387</v>
      </c>
      <c r="B1041" s="20" t="s">
        <v>880</v>
      </c>
      <c r="C1041" s="21" t="s">
        <v>881</v>
      </c>
      <c r="D1041" s="22" t="s">
        <v>666</v>
      </c>
      <c r="E1041" s="23">
        <v>2355</v>
      </c>
      <c r="F1041" s="24">
        <v>192125.2</v>
      </c>
      <c r="G1041" s="25">
        <v>40387</v>
      </c>
      <c r="H1041" s="24">
        <f>IF(F1041&gt;0,0,"")</f>
        <v>0</v>
      </c>
      <c r="I1041" s="24">
        <v>192125.2</v>
      </c>
      <c r="J1041" s="24" t="str">
        <f>IF(I1041&gt;0,"ATRASADO","")</f>
        <v>ATRASADO</v>
      </c>
      <c r="K1041" s="27"/>
    </row>
    <row r="1042" spans="1:11" s="26" customFormat="1" ht="12.75" x14ac:dyDescent="0.2">
      <c r="A1042" s="19"/>
      <c r="B1042" s="20"/>
      <c r="C1042" s="21"/>
      <c r="D1042" s="22"/>
      <c r="E1042" s="23"/>
      <c r="F1042" s="24"/>
      <c r="G1042" s="25"/>
      <c r="H1042" s="24"/>
      <c r="I1042" s="24"/>
      <c r="J1042" s="24"/>
      <c r="K1042" s="27"/>
    </row>
    <row r="1043" spans="1:11" s="26" customFormat="1" ht="25.5" x14ac:dyDescent="0.2">
      <c r="A1043" s="19">
        <v>42576</v>
      </c>
      <c r="B1043" s="20">
        <v>1500000362</v>
      </c>
      <c r="C1043" s="21" t="s">
        <v>882</v>
      </c>
      <c r="D1043" s="22" t="s">
        <v>883</v>
      </c>
      <c r="E1043" s="23">
        <v>2272</v>
      </c>
      <c r="F1043" s="24">
        <v>19824</v>
      </c>
      <c r="G1043" s="25">
        <v>42576</v>
      </c>
      <c r="H1043" s="24">
        <f>IF(F1043&gt;0,0,"")</f>
        <v>0</v>
      </c>
      <c r="I1043" s="24">
        <v>19824</v>
      </c>
      <c r="J1043" s="24" t="str">
        <f>IF(I1043&gt;0,"ATRASADO","")</f>
        <v>ATRASADO</v>
      </c>
      <c r="K1043" s="27"/>
    </row>
    <row r="1044" spans="1:11" s="26" customFormat="1" ht="12.75" x14ac:dyDescent="0.2">
      <c r="A1044" s="19"/>
      <c r="B1044" s="20"/>
      <c r="C1044" s="21"/>
      <c r="D1044" s="22"/>
      <c r="E1044" s="23"/>
      <c r="F1044" s="24"/>
      <c r="G1044" s="25"/>
      <c r="H1044" s="24"/>
      <c r="I1044" s="24"/>
      <c r="J1044" s="24"/>
      <c r="K1044" s="27"/>
    </row>
    <row r="1045" spans="1:11" s="26" customFormat="1" ht="12.75" x14ac:dyDescent="0.2">
      <c r="A1045" s="19">
        <v>42879</v>
      </c>
      <c r="B1045" s="20">
        <v>1500000017</v>
      </c>
      <c r="C1045" s="21" t="s">
        <v>884</v>
      </c>
      <c r="D1045" s="22" t="s">
        <v>401</v>
      </c>
      <c r="E1045" s="23">
        <v>2371</v>
      </c>
      <c r="F1045" s="24">
        <v>14671.89</v>
      </c>
      <c r="G1045" s="25">
        <v>42879</v>
      </c>
      <c r="H1045" s="24">
        <f>IF(F1045&gt;0,0,"")</f>
        <v>0</v>
      </c>
      <c r="I1045" s="24">
        <v>14671.89</v>
      </c>
      <c r="J1045" s="24" t="str">
        <f>IF(I1045&gt;0,"ATRASADO","")</f>
        <v>ATRASADO</v>
      </c>
      <c r="K1045" s="27"/>
    </row>
    <row r="1046" spans="1:11" s="26" customFormat="1" ht="12.75" x14ac:dyDescent="0.2">
      <c r="A1046" s="19">
        <v>42888</v>
      </c>
      <c r="B1046" s="20">
        <v>1500000018</v>
      </c>
      <c r="C1046" s="21" t="s">
        <v>884</v>
      </c>
      <c r="D1046" s="22" t="s">
        <v>401</v>
      </c>
      <c r="E1046" s="23">
        <v>2371</v>
      </c>
      <c r="F1046" s="24">
        <v>73000</v>
      </c>
      <c r="G1046" s="25">
        <v>42888</v>
      </c>
      <c r="H1046" s="24">
        <f>IF(F1046&gt;0,0,"")</f>
        <v>0</v>
      </c>
      <c r="I1046" s="24">
        <v>73000</v>
      </c>
      <c r="J1046" s="24" t="str">
        <f>IF(I1046&gt;0,"ATRASADO","")</f>
        <v>ATRASADO</v>
      </c>
      <c r="K1046" s="27"/>
    </row>
    <row r="1047" spans="1:11" s="26" customFormat="1" ht="12.75" x14ac:dyDescent="0.2">
      <c r="A1047" s="19">
        <v>42899</v>
      </c>
      <c r="B1047" s="20">
        <v>1500000019</v>
      </c>
      <c r="C1047" s="21" t="s">
        <v>884</v>
      </c>
      <c r="D1047" s="22" t="s">
        <v>401</v>
      </c>
      <c r="E1047" s="23">
        <v>2371</v>
      </c>
      <c r="F1047" s="24">
        <v>70250</v>
      </c>
      <c r="G1047" s="25">
        <v>42899</v>
      </c>
      <c r="H1047" s="24">
        <f>IF(F1047&gt;0,0,"")</f>
        <v>0</v>
      </c>
      <c r="I1047" s="24">
        <v>70250</v>
      </c>
      <c r="J1047" s="24" t="str">
        <f>IF(I1047&gt;0,"ATRASADO","")</f>
        <v>ATRASADO</v>
      </c>
      <c r="K1047" s="27"/>
    </row>
    <row r="1048" spans="1:11" s="26" customFormat="1" ht="12.75" x14ac:dyDescent="0.2">
      <c r="A1048" s="19"/>
      <c r="B1048" s="20"/>
      <c r="C1048" s="21"/>
      <c r="D1048" s="22"/>
      <c r="E1048" s="23"/>
      <c r="F1048" s="24"/>
      <c r="G1048" s="25"/>
      <c r="H1048" s="24"/>
      <c r="I1048" s="24"/>
      <c r="J1048" s="24"/>
      <c r="K1048" s="27"/>
    </row>
    <row r="1049" spans="1:11" s="26" customFormat="1" ht="12.75" x14ac:dyDescent="0.2">
      <c r="A1049" s="19">
        <v>46000</v>
      </c>
      <c r="B1049" s="20" t="s">
        <v>885</v>
      </c>
      <c r="C1049" s="21" t="s">
        <v>886</v>
      </c>
      <c r="D1049" s="22" t="s">
        <v>887</v>
      </c>
      <c r="E1049" s="23">
        <v>2292</v>
      </c>
      <c r="F1049" s="24">
        <v>134461</v>
      </c>
      <c r="G1049" s="25">
        <v>46000</v>
      </c>
      <c r="H1049" s="24">
        <v>0</v>
      </c>
      <c r="I1049" s="24">
        <v>134461</v>
      </c>
      <c r="J1049" s="24" t="s">
        <v>26</v>
      </c>
      <c r="K1049" s="27"/>
    </row>
    <row r="1050" spans="1:11" s="26" customFormat="1" ht="12.75" x14ac:dyDescent="0.2">
      <c r="A1050" s="19">
        <v>46000</v>
      </c>
      <c r="B1050" s="20" t="s">
        <v>888</v>
      </c>
      <c r="C1050" s="21" t="s">
        <v>886</v>
      </c>
      <c r="D1050" s="22" t="s">
        <v>887</v>
      </c>
      <c r="E1050" s="23">
        <v>2292</v>
      </c>
      <c r="F1050" s="24">
        <v>479581.5</v>
      </c>
      <c r="G1050" s="25">
        <v>46000</v>
      </c>
      <c r="H1050" s="24">
        <v>0</v>
      </c>
      <c r="I1050" s="24">
        <v>479581.5</v>
      </c>
      <c r="J1050" s="24" t="s">
        <v>26</v>
      </c>
      <c r="K1050" s="27"/>
    </row>
    <row r="1051" spans="1:11" s="26" customFormat="1" ht="12.75" x14ac:dyDescent="0.2">
      <c r="A1051" s="19">
        <v>46009</v>
      </c>
      <c r="B1051" s="20" t="s">
        <v>889</v>
      </c>
      <c r="C1051" s="21" t="s">
        <v>886</v>
      </c>
      <c r="D1051" s="22" t="s">
        <v>887</v>
      </c>
      <c r="E1051" s="23">
        <v>2292</v>
      </c>
      <c r="F1051" s="24">
        <v>304941.5</v>
      </c>
      <c r="G1051" s="25">
        <v>46009</v>
      </c>
      <c r="H1051" s="24">
        <v>0</v>
      </c>
      <c r="I1051" s="24">
        <v>304941.5</v>
      </c>
      <c r="J1051" s="24" t="s">
        <v>26</v>
      </c>
      <c r="K1051" s="27"/>
    </row>
    <row r="1052" spans="1:11" s="26" customFormat="1" ht="12.75" x14ac:dyDescent="0.2">
      <c r="A1052" s="19">
        <v>46035</v>
      </c>
      <c r="B1052" s="20" t="s">
        <v>890</v>
      </c>
      <c r="C1052" s="21" t="s">
        <v>886</v>
      </c>
      <c r="D1052" s="22" t="s">
        <v>887</v>
      </c>
      <c r="E1052" s="23">
        <v>2292</v>
      </c>
      <c r="F1052" s="24">
        <v>285796</v>
      </c>
      <c r="G1052" s="25">
        <v>46035</v>
      </c>
      <c r="H1052" s="24">
        <v>0</v>
      </c>
      <c r="I1052" s="24">
        <v>285796</v>
      </c>
      <c r="J1052" s="24" t="s">
        <v>26</v>
      </c>
      <c r="K1052" s="27"/>
    </row>
    <row r="1053" spans="1:11" s="26" customFormat="1" ht="12.75" x14ac:dyDescent="0.2">
      <c r="A1053" s="19">
        <v>46041</v>
      </c>
      <c r="B1053" s="20" t="s">
        <v>891</v>
      </c>
      <c r="C1053" s="21" t="s">
        <v>886</v>
      </c>
      <c r="D1053" s="22" t="s">
        <v>887</v>
      </c>
      <c r="E1053" s="23">
        <v>2292</v>
      </c>
      <c r="F1053" s="24">
        <v>222194</v>
      </c>
      <c r="G1053" s="25">
        <v>46041</v>
      </c>
      <c r="H1053" s="24">
        <v>0</v>
      </c>
      <c r="I1053" s="24">
        <v>222194</v>
      </c>
      <c r="J1053" s="24" t="s">
        <v>26</v>
      </c>
      <c r="K1053" s="27"/>
    </row>
    <row r="1054" spans="1:11" s="26" customFormat="1" ht="12.75" x14ac:dyDescent="0.2">
      <c r="A1054" s="19">
        <v>46057</v>
      </c>
      <c r="B1054" s="20" t="s">
        <v>892</v>
      </c>
      <c r="C1054" s="21" t="s">
        <v>886</v>
      </c>
      <c r="D1054" s="22" t="s">
        <v>887</v>
      </c>
      <c r="E1054" s="23">
        <v>2292</v>
      </c>
      <c r="F1054" s="24">
        <v>251694</v>
      </c>
      <c r="G1054" s="25">
        <v>46057</v>
      </c>
      <c r="H1054" s="24">
        <v>0</v>
      </c>
      <c r="I1054" s="24">
        <v>251694</v>
      </c>
      <c r="J1054" s="24" t="s">
        <v>26</v>
      </c>
      <c r="K1054" s="27"/>
    </row>
    <row r="1055" spans="1:11" s="26" customFormat="1" ht="12.75" x14ac:dyDescent="0.2">
      <c r="A1055" s="19">
        <v>46069</v>
      </c>
      <c r="B1055" s="20" t="s">
        <v>893</v>
      </c>
      <c r="C1055" s="21" t="s">
        <v>886</v>
      </c>
      <c r="D1055" s="22" t="s">
        <v>887</v>
      </c>
      <c r="E1055" s="23">
        <v>2292</v>
      </c>
      <c r="F1055" s="24">
        <v>279276.5</v>
      </c>
      <c r="G1055" s="25">
        <v>46069</v>
      </c>
      <c r="H1055" s="24">
        <v>0</v>
      </c>
      <c r="I1055" s="24">
        <v>279276.5</v>
      </c>
      <c r="J1055" s="24" t="s">
        <v>26</v>
      </c>
      <c r="K1055" s="27"/>
    </row>
    <row r="1056" spans="1:11" s="26" customFormat="1" ht="12.75" x14ac:dyDescent="0.2">
      <c r="A1056" s="19">
        <v>46071</v>
      </c>
      <c r="B1056" s="20" t="s">
        <v>894</v>
      </c>
      <c r="C1056" s="21" t="s">
        <v>886</v>
      </c>
      <c r="D1056" s="22" t="s">
        <v>887</v>
      </c>
      <c r="E1056" s="23">
        <v>2292</v>
      </c>
      <c r="F1056" s="24">
        <v>19942</v>
      </c>
      <c r="G1056" s="25">
        <v>46071</v>
      </c>
      <c r="H1056" s="24">
        <v>0</v>
      </c>
      <c r="I1056" s="24">
        <v>19942</v>
      </c>
      <c r="J1056" s="24" t="s">
        <v>26</v>
      </c>
      <c r="K1056" s="27"/>
    </row>
    <row r="1057" spans="1:11" s="26" customFormat="1" ht="12.75" x14ac:dyDescent="0.2">
      <c r="A1057" s="19"/>
      <c r="B1057" s="20"/>
      <c r="C1057" s="21"/>
      <c r="D1057" s="22"/>
      <c r="E1057" s="23"/>
      <c r="F1057" s="24"/>
      <c r="G1057" s="25"/>
      <c r="H1057" s="24"/>
      <c r="I1057" s="24"/>
      <c r="J1057" s="24"/>
      <c r="K1057" s="27"/>
    </row>
    <row r="1058" spans="1:11" s="26" customFormat="1" ht="12.75" x14ac:dyDescent="0.2">
      <c r="A1058" s="19">
        <v>42597</v>
      </c>
      <c r="B1058" s="20" t="s">
        <v>895</v>
      </c>
      <c r="C1058" s="21" t="s">
        <v>896</v>
      </c>
      <c r="D1058" s="22" t="s">
        <v>180</v>
      </c>
      <c r="E1058" s="23">
        <v>2251</v>
      </c>
      <c r="F1058" s="24">
        <v>14278</v>
      </c>
      <c r="G1058" s="25">
        <v>42597</v>
      </c>
      <c r="H1058" s="24">
        <f>IF(F1058&gt;0,0,"")</f>
        <v>0</v>
      </c>
      <c r="I1058" s="24">
        <v>14278</v>
      </c>
      <c r="J1058" s="24" t="str">
        <f>IF(I1058&gt;0,"ATRASADO","")</f>
        <v>ATRASADO</v>
      </c>
      <c r="K1058" s="27"/>
    </row>
    <row r="1059" spans="1:11" s="26" customFormat="1" ht="12.75" x14ac:dyDescent="0.2">
      <c r="A1059" s="19">
        <v>42628</v>
      </c>
      <c r="B1059" s="20" t="s">
        <v>897</v>
      </c>
      <c r="C1059" s="21" t="s">
        <v>896</v>
      </c>
      <c r="D1059" s="22" t="s">
        <v>180</v>
      </c>
      <c r="E1059" s="23">
        <v>2251</v>
      </c>
      <c r="F1059" s="24">
        <v>14278</v>
      </c>
      <c r="G1059" s="25">
        <v>42628</v>
      </c>
      <c r="H1059" s="24">
        <f>IF(F1059&gt;0,0,"")</f>
        <v>0</v>
      </c>
      <c r="I1059" s="24">
        <v>14278</v>
      </c>
      <c r="J1059" s="24" t="str">
        <f>IF(I1059&gt;0,"ATRASADO","")</f>
        <v>ATRASADO</v>
      </c>
      <c r="K1059" s="27"/>
    </row>
    <row r="1060" spans="1:11" s="26" customFormat="1" ht="12.75" x14ac:dyDescent="0.2">
      <c r="A1060" s="19"/>
      <c r="B1060" s="20"/>
      <c r="C1060" s="21"/>
      <c r="D1060" s="22"/>
      <c r="E1060" s="23"/>
      <c r="F1060" s="24"/>
      <c r="G1060" s="25"/>
      <c r="H1060" s="24"/>
      <c r="I1060" s="24"/>
      <c r="J1060" s="24"/>
      <c r="K1060" s="27"/>
    </row>
    <row r="1061" spans="1:11" s="26" customFormat="1" ht="12.75" x14ac:dyDescent="0.2">
      <c r="A1061" s="19">
        <v>46031</v>
      </c>
      <c r="B1061" s="20" t="s">
        <v>138</v>
      </c>
      <c r="C1061" s="21" t="s">
        <v>898</v>
      </c>
      <c r="D1061" s="22" t="s">
        <v>101</v>
      </c>
      <c r="E1061" s="23">
        <v>2221</v>
      </c>
      <c r="F1061" s="24">
        <v>150000</v>
      </c>
      <c r="G1061" s="25">
        <v>46031</v>
      </c>
      <c r="H1061" s="24">
        <v>0</v>
      </c>
      <c r="I1061" s="24">
        <v>150000</v>
      </c>
      <c r="J1061" s="24" t="s">
        <v>26</v>
      </c>
      <c r="K1061" s="27"/>
    </row>
    <row r="1062" spans="1:11" s="26" customFormat="1" ht="12.75" x14ac:dyDescent="0.2">
      <c r="A1062" s="19"/>
      <c r="B1062" s="20"/>
      <c r="C1062" s="21"/>
      <c r="D1062" s="22"/>
      <c r="E1062" s="23"/>
      <c r="F1062" s="24"/>
      <c r="G1062" s="25"/>
      <c r="H1062" s="24"/>
      <c r="I1062" s="24"/>
      <c r="J1062" s="24"/>
      <c r="K1062" s="27"/>
    </row>
    <row r="1063" spans="1:11" s="26" customFormat="1" ht="12.75" x14ac:dyDescent="0.2">
      <c r="A1063" s="19">
        <v>41444</v>
      </c>
      <c r="B1063" s="20">
        <v>1500008718</v>
      </c>
      <c r="C1063" s="21" t="s">
        <v>899</v>
      </c>
      <c r="D1063" s="22" t="s">
        <v>900</v>
      </c>
      <c r="E1063" s="23">
        <v>2131</v>
      </c>
      <c r="F1063" s="24">
        <v>69305</v>
      </c>
      <c r="G1063" s="25">
        <v>41444</v>
      </c>
      <c r="H1063" s="24">
        <f>IF(F1063&gt;0,0,"")</f>
        <v>0</v>
      </c>
      <c r="I1063" s="24">
        <v>69305</v>
      </c>
      <c r="J1063" s="24" t="str">
        <f>IF(I1063&gt;0,"ATRASADO","")</f>
        <v>ATRASADO</v>
      </c>
      <c r="K1063" s="27"/>
    </row>
    <row r="1064" spans="1:11" s="26" customFormat="1" ht="12.75" x14ac:dyDescent="0.2">
      <c r="A1064" s="19"/>
      <c r="B1064" s="20"/>
      <c r="C1064" s="21"/>
      <c r="D1064" s="22"/>
      <c r="E1064" s="23"/>
      <c r="F1064" s="24"/>
      <c r="G1064" s="25"/>
      <c r="H1064" s="24"/>
      <c r="I1064" s="24"/>
      <c r="J1064" s="24"/>
      <c r="K1064" s="27"/>
    </row>
    <row r="1065" spans="1:11" s="26" customFormat="1" ht="12.75" x14ac:dyDescent="0.2">
      <c r="A1065" s="19">
        <v>40599</v>
      </c>
      <c r="B1065" s="20" t="s">
        <v>901</v>
      </c>
      <c r="C1065" s="21" t="s">
        <v>902</v>
      </c>
      <c r="D1065" s="22" t="s">
        <v>180</v>
      </c>
      <c r="E1065" s="23">
        <v>2251</v>
      </c>
      <c r="F1065" s="24">
        <v>100000</v>
      </c>
      <c r="G1065" s="25">
        <v>40599</v>
      </c>
      <c r="H1065" s="24">
        <f t="shared" ref="H1065:H1096" si="74">IF(F1065&gt;0,0,"")</f>
        <v>0</v>
      </c>
      <c r="I1065" s="24">
        <v>100000</v>
      </c>
      <c r="J1065" s="24" t="str">
        <f t="shared" ref="J1065:J1120" si="75">IF(I1065&gt;0,"ATRASADO","")</f>
        <v>ATRASADO</v>
      </c>
      <c r="K1065" s="27"/>
    </row>
    <row r="1066" spans="1:11" s="26" customFormat="1" ht="12.75" x14ac:dyDescent="0.2">
      <c r="A1066" s="19">
        <v>40726</v>
      </c>
      <c r="B1066" s="20" t="s">
        <v>903</v>
      </c>
      <c r="C1066" s="21" t="s">
        <v>902</v>
      </c>
      <c r="D1066" s="22" t="s">
        <v>180</v>
      </c>
      <c r="E1066" s="23">
        <v>2251</v>
      </c>
      <c r="F1066" s="24">
        <v>100000</v>
      </c>
      <c r="G1066" s="25">
        <v>40726</v>
      </c>
      <c r="H1066" s="24">
        <f t="shared" si="74"/>
        <v>0</v>
      </c>
      <c r="I1066" s="24">
        <v>100000</v>
      </c>
      <c r="J1066" s="24" t="str">
        <f t="shared" si="75"/>
        <v>ATRASADO</v>
      </c>
      <c r="K1066" s="27"/>
    </row>
    <row r="1067" spans="1:11" s="26" customFormat="1" ht="12.75" x14ac:dyDescent="0.2">
      <c r="A1067" s="19">
        <v>40726</v>
      </c>
      <c r="B1067" s="20" t="s">
        <v>904</v>
      </c>
      <c r="C1067" s="21" t="s">
        <v>902</v>
      </c>
      <c r="D1067" s="22" t="s">
        <v>180</v>
      </c>
      <c r="E1067" s="23">
        <v>2251</v>
      </c>
      <c r="F1067" s="24">
        <v>100000</v>
      </c>
      <c r="G1067" s="25">
        <v>40726</v>
      </c>
      <c r="H1067" s="24">
        <f t="shared" si="74"/>
        <v>0</v>
      </c>
      <c r="I1067" s="24">
        <v>100000</v>
      </c>
      <c r="J1067" s="24" t="str">
        <f t="shared" si="75"/>
        <v>ATRASADO</v>
      </c>
      <c r="K1067" s="27"/>
    </row>
    <row r="1068" spans="1:11" s="26" customFormat="1" ht="12.75" x14ac:dyDescent="0.2">
      <c r="A1068" s="19">
        <v>40788</v>
      </c>
      <c r="B1068" s="20" t="s">
        <v>905</v>
      </c>
      <c r="C1068" s="21" t="s">
        <v>902</v>
      </c>
      <c r="D1068" s="22" t="s">
        <v>180</v>
      </c>
      <c r="E1068" s="23">
        <v>2251</v>
      </c>
      <c r="F1068" s="24">
        <v>100000</v>
      </c>
      <c r="G1068" s="25">
        <v>40788</v>
      </c>
      <c r="H1068" s="24">
        <f t="shared" si="74"/>
        <v>0</v>
      </c>
      <c r="I1068" s="24">
        <v>100000</v>
      </c>
      <c r="J1068" s="24" t="str">
        <f t="shared" si="75"/>
        <v>ATRASADO</v>
      </c>
      <c r="K1068" s="27"/>
    </row>
    <row r="1069" spans="1:11" s="26" customFormat="1" ht="12.75" x14ac:dyDescent="0.2">
      <c r="A1069" s="19">
        <v>40847</v>
      </c>
      <c r="B1069" s="20" t="s">
        <v>906</v>
      </c>
      <c r="C1069" s="21" t="s">
        <v>902</v>
      </c>
      <c r="D1069" s="22" t="s">
        <v>180</v>
      </c>
      <c r="E1069" s="23">
        <v>2251</v>
      </c>
      <c r="F1069" s="24">
        <v>100000</v>
      </c>
      <c r="G1069" s="25">
        <v>40847</v>
      </c>
      <c r="H1069" s="24">
        <f t="shared" si="74"/>
        <v>0</v>
      </c>
      <c r="I1069" s="24">
        <v>100000</v>
      </c>
      <c r="J1069" s="24" t="str">
        <f t="shared" si="75"/>
        <v>ATRASADO</v>
      </c>
      <c r="K1069" s="27"/>
    </row>
    <row r="1070" spans="1:11" s="26" customFormat="1" ht="12.75" x14ac:dyDescent="0.2">
      <c r="A1070" s="19">
        <v>40849</v>
      </c>
      <c r="B1070" s="20" t="s">
        <v>907</v>
      </c>
      <c r="C1070" s="21" t="s">
        <v>902</v>
      </c>
      <c r="D1070" s="22" t="s">
        <v>180</v>
      </c>
      <c r="E1070" s="23">
        <v>2251</v>
      </c>
      <c r="F1070" s="24">
        <v>100000</v>
      </c>
      <c r="G1070" s="25">
        <v>40849</v>
      </c>
      <c r="H1070" s="24">
        <f t="shared" si="74"/>
        <v>0</v>
      </c>
      <c r="I1070" s="24">
        <v>100000</v>
      </c>
      <c r="J1070" s="24" t="str">
        <f t="shared" si="75"/>
        <v>ATRASADO</v>
      </c>
      <c r="K1070" s="27"/>
    </row>
    <row r="1071" spans="1:11" s="26" customFormat="1" ht="12.75" x14ac:dyDescent="0.2">
      <c r="A1071" s="19">
        <v>41060</v>
      </c>
      <c r="B1071" s="20" t="s">
        <v>908</v>
      </c>
      <c r="C1071" s="21" t="s">
        <v>902</v>
      </c>
      <c r="D1071" s="22" t="s">
        <v>180</v>
      </c>
      <c r="E1071" s="23">
        <v>2251</v>
      </c>
      <c r="F1071" s="24">
        <v>100000</v>
      </c>
      <c r="G1071" s="25">
        <v>41060</v>
      </c>
      <c r="H1071" s="24">
        <f t="shared" si="74"/>
        <v>0</v>
      </c>
      <c r="I1071" s="24">
        <v>100000</v>
      </c>
      <c r="J1071" s="24" t="str">
        <f t="shared" si="75"/>
        <v>ATRASADO</v>
      </c>
      <c r="K1071" s="27"/>
    </row>
    <row r="1072" spans="1:11" s="26" customFormat="1" ht="12.75" x14ac:dyDescent="0.2">
      <c r="A1072" s="19">
        <v>41182</v>
      </c>
      <c r="B1072" s="20" t="s">
        <v>909</v>
      </c>
      <c r="C1072" s="21" t="s">
        <v>902</v>
      </c>
      <c r="D1072" s="22" t="s">
        <v>180</v>
      </c>
      <c r="E1072" s="23">
        <v>2251</v>
      </c>
      <c r="F1072" s="24">
        <v>100000</v>
      </c>
      <c r="G1072" s="25">
        <v>41182</v>
      </c>
      <c r="H1072" s="24">
        <f t="shared" si="74"/>
        <v>0</v>
      </c>
      <c r="I1072" s="24">
        <v>100000</v>
      </c>
      <c r="J1072" s="24" t="str">
        <f t="shared" si="75"/>
        <v>ATRASADO</v>
      </c>
      <c r="K1072" s="27"/>
    </row>
    <row r="1073" spans="1:11" s="26" customFormat="1" ht="12.75" x14ac:dyDescent="0.2">
      <c r="A1073" s="19">
        <v>41213</v>
      </c>
      <c r="B1073" s="20" t="s">
        <v>472</v>
      </c>
      <c r="C1073" s="21" t="s">
        <v>902</v>
      </c>
      <c r="D1073" s="22" t="s">
        <v>180</v>
      </c>
      <c r="E1073" s="23">
        <v>2251</v>
      </c>
      <c r="F1073" s="24">
        <v>100000</v>
      </c>
      <c r="G1073" s="25">
        <v>41213</v>
      </c>
      <c r="H1073" s="24">
        <f t="shared" si="74"/>
        <v>0</v>
      </c>
      <c r="I1073" s="24">
        <v>100000</v>
      </c>
      <c r="J1073" s="24" t="str">
        <f t="shared" si="75"/>
        <v>ATRASADO</v>
      </c>
      <c r="K1073" s="27"/>
    </row>
    <row r="1074" spans="1:11" s="26" customFormat="1" ht="12.75" x14ac:dyDescent="0.2">
      <c r="A1074" s="19" t="s">
        <v>910</v>
      </c>
      <c r="B1074" s="20" t="s">
        <v>473</v>
      </c>
      <c r="C1074" s="21" t="s">
        <v>902</v>
      </c>
      <c r="D1074" s="22" t="s">
        <v>180</v>
      </c>
      <c r="E1074" s="23">
        <v>2251</v>
      </c>
      <c r="F1074" s="24">
        <v>100000</v>
      </c>
      <c r="G1074" s="25">
        <v>41243</v>
      </c>
      <c r="H1074" s="24">
        <f t="shared" si="74"/>
        <v>0</v>
      </c>
      <c r="I1074" s="24">
        <v>100000</v>
      </c>
      <c r="J1074" s="24" t="str">
        <f t="shared" si="75"/>
        <v>ATRASADO</v>
      </c>
      <c r="K1074" s="27"/>
    </row>
    <row r="1075" spans="1:11" s="26" customFormat="1" ht="12.75" x14ac:dyDescent="0.2">
      <c r="A1075" s="19" t="s">
        <v>911</v>
      </c>
      <c r="B1075" s="20" t="s">
        <v>474</v>
      </c>
      <c r="C1075" s="21" t="s">
        <v>902</v>
      </c>
      <c r="D1075" s="22" t="s">
        <v>180</v>
      </c>
      <c r="E1075" s="23">
        <v>2251</v>
      </c>
      <c r="F1075" s="24">
        <v>100000</v>
      </c>
      <c r="G1075" s="25">
        <v>41274</v>
      </c>
      <c r="H1075" s="24">
        <f t="shared" si="74"/>
        <v>0</v>
      </c>
      <c r="I1075" s="24">
        <v>100000</v>
      </c>
      <c r="J1075" s="24" t="str">
        <f t="shared" si="75"/>
        <v>ATRASADO</v>
      </c>
      <c r="K1075" s="27"/>
    </row>
    <row r="1076" spans="1:11" s="26" customFormat="1" ht="12.75" x14ac:dyDescent="0.2">
      <c r="A1076" s="19">
        <v>41333</v>
      </c>
      <c r="B1076" s="20" t="s">
        <v>475</v>
      </c>
      <c r="C1076" s="21" t="s">
        <v>902</v>
      </c>
      <c r="D1076" s="22" t="s">
        <v>180</v>
      </c>
      <c r="E1076" s="23">
        <v>2251</v>
      </c>
      <c r="F1076" s="24">
        <v>100000</v>
      </c>
      <c r="G1076" s="25">
        <v>41333</v>
      </c>
      <c r="H1076" s="24">
        <f t="shared" si="74"/>
        <v>0</v>
      </c>
      <c r="I1076" s="24">
        <v>100000</v>
      </c>
      <c r="J1076" s="24" t="str">
        <f t="shared" si="75"/>
        <v>ATRASADO</v>
      </c>
      <c r="K1076" s="27"/>
    </row>
    <row r="1077" spans="1:11" s="26" customFormat="1" ht="12.75" x14ac:dyDescent="0.2">
      <c r="A1077" s="19">
        <v>41333</v>
      </c>
      <c r="B1077" s="20" t="s">
        <v>476</v>
      </c>
      <c r="C1077" s="21" t="s">
        <v>902</v>
      </c>
      <c r="D1077" s="22" t="s">
        <v>180</v>
      </c>
      <c r="E1077" s="23">
        <v>2251</v>
      </c>
      <c r="F1077" s="24">
        <v>100000</v>
      </c>
      <c r="G1077" s="25">
        <v>41333</v>
      </c>
      <c r="H1077" s="24">
        <f t="shared" si="74"/>
        <v>0</v>
      </c>
      <c r="I1077" s="24">
        <v>100000</v>
      </c>
      <c r="J1077" s="24" t="str">
        <f t="shared" si="75"/>
        <v>ATRASADO</v>
      </c>
      <c r="K1077" s="27"/>
    </row>
    <row r="1078" spans="1:11" s="26" customFormat="1" ht="12.75" x14ac:dyDescent="0.2">
      <c r="A1078" s="19">
        <v>41364</v>
      </c>
      <c r="B1078" s="20" t="s">
        <v>477</v>
      </c>
      <c r="C1078" s="21" t="s">
        <v>902</v>
      </c>
      <c r="D1078" s="22" t="s">
        <v>180</v>
      </c>
      <c r="E1078" s="23">
        <v>2251</v>
      </c>
      <c r="F1078" s="24">
        <v>100000</v>
      </c>
      <c r="G1078" s="25">
        <v>41364</v>
      </c>
      <c r="H1078" s="24">
        <f t="shared" si="74"/>
        <v>0</v>
      </c>
      <c r="I1078" s="24">
        <v>100000</v>
      </c>
      <c r="J1078" s="24" t="str">
        <f t="shared" si="75"/>
        <v>ATRASADO</v>
      </c>
      <c r="K1078" s="27"/>
    </row>
    <row r="1079" spans="1:11" s="26" customFormat="1" ht="12.75" x14ac:dyDescent="0.2">
      <c r="A1079" s="19">
        <v>41394</v>
      </c>
      <c r="B1079" s="20" t="s">
        <v>478</v>
      </c>
      <c r="C1079" s="21" t="s">
        <v>902</v>
      </c>
      <c r="D1079" s="22" t="s">
        <v>180</v>
      </c>
      <c r="E1079" s="23">
        <v>2251</v>
      </c>
      <c r="F1079" s="24">
        <v>100000</v>
      </c>
      <c r="G1079" s="25">
        <v>41394</v>
      </c>
      <c r="H1079" s="24">
        <f t="shared" si="74"/>
        <v>0</v>
      </c>
      <c r="I1079" s="24">
        <v>100000</v>
      </c>
      <c r="J1079" s="24" t="str">
        <f t="shared" si="75"/>
        <v>ATRASADO</v>
      </c>
      <c r="K1079" s="27"/>
    </row>
    <row r="1080" spans="1:11" s="26" customFormat="1" ht="12.75" x14ac:dyDescent="0.2">
      <c r="A1080" s="19">
        <v>41425</v>
      </c>
      <c r="B1080" s="20" t="s">
        <v>479</v>
      </c>
      <c r="C1080" s="21" t="s">
        <v>902</v>
      </c>
      <c r="D1080" s="22" t="s">
        <v>180</v>
      </c>
      <c r="E1080" s="23">
        <v>2251</v>
      </c>
      <c r="F1080" s="24">
        <v>100000</v>
      </c>
      <c r="G1080" s="25">
        <v>41425</v>
      </c>
      <c r="H1080" s="24">
        <f t="shared" si="74"/>
        <v>0</v>
      </c>
      <c r="I1080" s="24">
        <v>100000</v>
      </c>
      <c r="J1080" s="24" t="str">
        <f t="shared" si="75"/>
        <v>ATRASADO</v>
      </c>
      <c r="K1080" s="27"/>
    </row>
    <row r="1081" spans="1:11" s="26" customFormat="1" ht="12.75" x14ac:dyDescent="0.2">
      <c r="A1081" s="19">
        <v>41455</v>
      </c>
      <c r="B1081" s="20" t="s">
        <v>480</v>
      </c>
      <c r="C1081" s="21" t="s">
        <v>902</v>
      </c>
      <c r="D1081" s="22" t="s">
        <v>180</v>
      </c>
      <c r="E1081" s="23">
        <v>2251</v>
      </c>
      <c r="F1081" s="24">
        <v>100000</v>
      </c>
      <c r="G1081" s="25">
        <v>41455</v>
      </c>
      <c r="H1081" s="24">
        <f t="shared" si="74"/>
        <v>0</v>
      </c>
      <c r="I1081" s="24">
        <v>100000</v>
      </c>
      <c r="J1081" s="24" t="str">
        <f t="shared" si="75"/>
        <v>ATRASADO</v>
      </c>
      <c r="K1081" s="27"/>
    </row>
    <row r="1082" spans="1:11" s="26" customFormat="1" ht="12.75" x14ac:dyDescent="0.2">
      <c r="A1082" s="19">
        <v>41485</v>
      </c>
      <c r="B1082" s="20" t="s">
        <v>481</v>
      </c>
      <c r="C1082" s="21" t="s">
        <v>902</v>
      </c>
      <c r="D1082" s="22" t="s">
        <v>180</v>
      </c>
      <c r="E1082" s="23">
        <v>2251</v>
      </c>
      <c r="F1082" s="24">
        <v>100000</v>
      </c>
      <c r="G1082" s="25">
        <v>41485</v>
      </c>
      <c r="H1082" s="24">
        <f t="shared" si="74"/>
        <v>0</v>
      </c>
      <c r="I1082" s="24">
        <v>100000</v>
      </c>
      <c r="J1082" s="24" t="str">
        <f t="shared" si="75"/>
        <v>ATRASADO</v>
      </c>
      <c r="K1082" s="27"/>
    </row>
    <row r="1083" spans="1:11" s="26" customFormat="1" ht="12.75" x14ac:dyDescent="0.2">
      <c r="A1083" s="19">
        <v>41501</v>
      </c>
      <c r="B1083" s="20" t="s">
        <v>482</v>
      </c>
      <c r="C1083" s="21" t="s">
        <v>902</v>
      </c>
      <c r="D1083" s="22" t="s">
        <v>180</v>
      </c>
      <c r="E1083" s="23">
        <v>2251</v>
      </c>
      <c r="F1083" s="24">
        <v>100000</v>
      </c>
      <c r="G1083" s="25">
        <v>41501</v>
      </c>
      <c r="H1083" s="24">
        <f t="shared" si="74"/>
        <v>0</v>
      </c>
      <c r="I1083" s="24">
        <v>100000</v>
      </c>
      <c r="J1083" s="24" t="str">
        <f t="shared" si="75"/>
        <v>ATRASADO</v>
      </c>
      <c r="K1083" s="27"/>
    </row>
    <row r="1084" spans="1:11" s="26" customFormat="1" ht="12.75" x14ac:dyDescent="0.2">
      <c r="A1084" s="19">
        <v>41547</v>
      </c>
      <c r="B1084" s="20" t="s">
        <v>483</v>
      </c>
      <c r="C1084" s="21" t="s">
        <v>902</v>
      </c>
      <c r="D1084" s="22" t="s">
        <v>180</v>
      </c>
      <c r="E1084" s="23">
        <v>2251</v>
      </c>
      <c r="F1084" s="24">
        <v>100000</v>
      </c>
      <c r="G1084" s="25">
        <v>41547</v>
      </c>
      <c r="H1084" s="24">
        <f t="shared" si="74"/>
        <v>0</v>
      </c>
      <c r="I1084" s="24">
        <v>100000</v>
      </c>
      <c r="J1084" s="24" t="str">
        <f t="shared" si="75"/>
        <v>ATRASADO</v>
      </c>
      <c r="K1084" s="27"/>
    </row>
    <row r="1085" spans="1:11" s="26" customFormat="1" ht="12.75" x14ac:dyDescent="0.2">
      <c r="A1085" s="19">
        <v>41577</v>
      </c>
      <c r="B1085" s="20" t="s">
        <v>484</v>
      </c>
      <c r="C1085" s="21" t="s">
        <v>902</v>
      </c>
      <c r="D1085" s="22" t="s">
        <v>180</v>
      </c>
      <c r="E1085" s="23">
        <v>2251</v>
      </c>
      <c r="F1085" s="24">
        <v>100000</v>
      </c>
      <c r="G1085" s="25">
        <v>41577</v>
      </c>
      <c r="H1085" s="24">
        <f t="shared" si="74"/>
        <v>0</v>
      </c>
      <c r="I1085" s="24">
        <v>100000</v>
      </c>
      <c r="J1085" s="24" t="str">
        <f t="shared" si="75"/>
        <v>ATRASADO</v>
      </c>
      <c r="K1085" s="27"/>
    </row>
    <row r="1086" spans="1:11" s="26" customFormat="1" ht="12.75" x14ac:dyDescent="0.2">
      <c r="A1086" s="19">
        <v>41608</v>
      </c>
      <c r="B1086" s="20" t="s">
        <v>912</v>
      </c>
      <c r="C1086" s="21" t="s">
        <v>902</v>
      </c>
      <c r="D1086" s="22" t="s">
        <v>180</v>
      </c>
      <c r="E1086" s="23">
        <v>2251</v>
      </c>
      <c r="F1086" s="24">
        <v>100000</v>
      </c>
      <c r="G1086" s="25">
        <v>41608</v>
      </c>
      <c r="H1086" s="24">
        <f t="shared" si="74"/>
        <v>0</v>
      </c>
      <c r="I1086" s="24">
        <v>100000</v>
      </c>
      <c r="J1086" s="24" t="str">
        <f t="shared" si="75"/>
        <v>ATRASADO</v>
      </c>
      <c r="K1086" s="27"/>
    </row>
    <row r="1087" spans="1:11" s="26" customFormat="1" ht="12.75" x14ac:dyDescent="0.2">
      <c r="A1087" s="19">
        <v>41638</v>
      </c>
      <c r="B1087" s="20" t="s">
        <v>913</v>
      </c>
      <c r="C1087" s="21" t="s">
        <v>902</v>
      </c>
      <c r="D1087" s="22" t="s">
        <v>180</v>
      </c>
      <c r="E1087" s="23">
        <v>2251</v>
      </c>
      <c r="F1087" s="24">
        <v>100000</v>
      </c>
      <c r="G1087" s="25">
        <v>41638</v>
      </c>
      <c r="H1087" s="24">
        <f t="shared" si="74"/>
        <v>0</v>
      </c>
      <c r="I1087" s="24">
        <v>100000</v>
      </c>
      <c r="J1087" s="24" t="str">
        <f t="shared" si="75"/>
        <v>ATRASADO</v>
      </c>
      <c r="K1087" s="27"/>
    </row>
    <row r="1088" spans="1:11" s="26" customFormat="1" ht="12.75" x14ac:dyDescent="0.2">
      <c r="A1088" s="19">
        <v>41669</v>
      </c>
      <c r="B1088" s="20" t="s">
        <v>914</v>
      </c>
      <c r="C1088" s="21" t="s">
        <v>902</v>
      </c>
      <c r="D1088" s="22" t="s">
        <v>180</v>
      </c>
      <c r="E1088" s="23">
        <v>2251</v>
      </c>
      <c r="F1088" s="24">
        <v>100000</v>
      </c>
      <c r="G1088" s="25">
        <v>41669</v>
      </c>
      <c r="H1088" s="24">
        <f t="shared" si="74"/>
        <v>0</v>
      </c>
      <c r="I1088" s="24">
        <v>100000</v>
      </c>
      <c r="J1088" s="24" t="str">
        <f t="shared" si="75"/>
        <v>ATRASADO</v>
      </c>
      <c r="K1088" s="27"/>
    </row>
    <row r="1089" spans="1:11" s="26" customFormat="1" ht="12.75" x14ac:dyDescent="0.2">
      <c r="A1089" s="19">
        <v>41698</v>
      </c>
      <c r="B1089" s="20" t="s">
        <v>915</v>
      </c>
      <c r="C1089" s="21" t="s">
        <v>902</v>
      </c>
      <c r="D1089" s="22" t="s">
        <v>180</v>
      </c>
      <c r="E1089" s="23">
        <v>2251</v>
      </c>
      <c r="F1089" s="24">
        <v>100000</v>
      </c>
      <c r="G1089" s="25">
        <v>41698</v>
      </c>
      <c r="H1089" s="24">
        <f t="shared" si="74"/>
        <v>0</v>
      </c>
      <c r="I1089" s="24">
        <v>100000</v>
      </c>
      <c r="J1089" s="24" t="str">
        <f t="shared" si="75"/>
        <v>ATRASADO</v>
      </c>
      <c r="K1089" s="27"/>
    </row>
    <row r="1090" spans="1:11" s="26" customFormat="1" ht="12.75" x14ac:dyDescent="0.2">
      <c r="A1090" s="19">
        <v>41729</v>
      </c>
      <c r="B1090" s="20" t="s">
        <v>916</v>
      </c>
      <c r="C1090" s="21" t="s">
        <v>902</v>
      </c>
      <c r="D1090" s="22" t="s">
        <v>180</v>
      </c>
      <c r="E1090" s="23">
        <v>2251</v>
      </c>
      <c r="F1090" s="24">
        <v>100000</v>
      </c>
      <c r="G1090" s="25">
        <v>41729</v>
      </c>
      <c r="H1090" s="24">
        <f t="shared" si="74"/>
        <v>0</v>
      </c>
      <c r="I1090" s="24">
        <v>100000</v>
      </c>
      <c r="J1090" s="24" t="str">
        <f t="shared" si="75"/>
        <v>ATRASADO</v>
      </c>
      <c r="K1090" s="27"/>
    </row>
    <row r="1091" spans="1:11" s="26" customFormat="1" ht="12.75" x14ac:dyDescent="0.2">
      <c r="A1091" s="19">
        <v>41759</v>
      </c>
      <c r="B1091" s="20" t="s">
        <v>917</v>
      </c>
      <c r="C1091" s="21" t="s">
        <v>902</v>
      </c>
      <c r="D1091" s="22" t="s">
        <v>180</v>
      </c>
      <c r="E1091" s="23">
        <v>2251</v>
      </c>
      <c r="F1091" s="24">
        <v>100000</v>
      </c>
      <c r="G1091" s="25">
        <v>41759</v>
      </c>
      <c r="H1091" s="24">
        <f t="shared" si="74"/>
        <v>0</v>
      </c>
      <c r="I1091" s="24">
        <v>100000</v>
      </c>
      <c r="J1091" s="24" t="str">
        <f t="shared" si="75"/>
        <v>ATRASADO</v>
      </c>
      <c r="K1091" s="27"/>
    </row>
    <row r="1092" spans="1:11" s="26" customFormat="1" ht="12.75" x14ac:dyDescent="0.2">
      <c r="A1092" s="19">
        <v>41774</v>
      </c>
      <c r="B1092" s="20" t="s">
        <v>918</v>
      </c>
      <c r="C1092" s="21" t="s">
        <v>902</v>
      </c>
      <c r="D1092" s="22" t="s">
        <v>180</v>
      </c>
      <c r="E1092" s="23">
        <v>2251</v>
      </c>
      <c r="F1092" s="24">
        <v>100000</v>
      </c>
      <c r="G1092" s="25">
        <v>41774</v>
      </c>
      <c r="H1092" s="24">
        <f t="shared" si="74"/>
        <v>0</v>
      </c>
      <c r="I1092" s="24">
        <v>100000</v>
      </c>
      <c r="J1092" s="24" t="str">
        <f t="shared" si="75"/>
        <v>ATRASADO</v>
      </c>
      <c r="K1092" s="27"/>
    </row>
    <row r="1093" spans="1:11" s="26" customFormat="1" ht="12.75" x14ac:dyDescent="0.2">
      <c r="A1093" s="19">
        <v>41791</v>
      </c>
      <c r="B1093" s="20" t="s">
        <v>919</v>
      </c>
      <c r="C1093" s="21" t="s">
        <v>902</v>
      </c>
      <c r="D1093" s="22" t="s">
        <v>180</v>
      </c>
      <c r="E1093" s="23">
        <v>2251</v>
      </c>
      <c r="F1093" s="24">
        <v>100000</v>
      </c>
      <c r="G1093" s="25">
        <v>41791</v>
      </c>
      <c r="H1093" s="24">
        <f t="shared" si="74"/>
        <v>0</v>
      </c>
      <c r="I1093" s="24">
        <v>100000</v>
      </c>
      <c r="J1093" s="24" t="str">
        <f t="shared" si="75"/>
        <v>ATRASADO</v>
      </c>
      <c r="K1093" s="27"/>
    </row>
    <row r="1094" spans="1:11" s="26" customFormat="1" ht="12.75" x14ac:dyDescent="0.2">
      <c r="A1094" s="19">
        <v>41821</v>
      </c>
      <c r="B1094" s="20" t="s">
        <v>920</v>
      </c>
      <c r="C1094" s="21" t="s">
        <v>902</v>
      </c>
      <c r="D1094" s="22" t="s">
        <v>180</v>
      </c>
      <c r="E1094" s="23">
        <v>2251</v>
      </c>
      <c r="F1094" s="24">
        <v>100000</v>
      </c>
      <c r="G1094" s="25">
        <v>41821</v>
      </c>
      <c r="H1094" s="24">
        <f t="shared" si="74"/>
        <v>0</v>
      </c>
      <c r="I1094" s="24">
        <v>100000</v>
      </c>
      <c r="J1094" s="24" t="str">
        <f t="shared" si="75"/>
        <v>ATRASADO</v>
      </c>
      <c r="K1094" s="27"/>
    </row>
    <row r="1095" spans="1:11" s="26" customFormat="1" ht="12.75" x14ac:dyDescent="0.2">
      <c r="A1095" s="19">
        <v>41852</v>
      </c>
      <c r="B1095" s="20" t="s">
        <v>921</v>
      </c>
      <c r="C1095" s="21" t="s">
        <v>902</v>
      </c>
      <c r="D1095" s="22" t="s">
        <v>180</v>
      </c>
      <c r="E1095" s="23">
        <v>2251</v>
      </c>
      <c r="F1095" s="24">
        <v>100000</v>
      </c>
      <c r="G1095" s="25">
        <v>41852</v>
      </c>
      <c r="H1095" s="24">
        <f t="shared" si="74"/>
        <v>0</v>
      </c>
      <c r="I1095" s="24">
        <v>100000</v>
      </c>
      <c r="J1095" s="24" t="str">
        <f t="shared" si="75"/>
        <v>ATRASADO</v>
      </c>
      <c r="K1095" s="27"/>
    </row>
    <row r="1096" spans="1:11" s="26" customFormat="1" ht="12.75" x14ac:dyDescent="0.2">
      <c r="A1096" s="19">
        <v>41883</v>
      </c>
      <c r="B1096" s="20" t="s">
        <v>922</v>
      </c>
      <c r="C1096" s="21" t="s">
        <v>902</v>
      </c>
      <c r="D1096" s="22" t="s">
        <v>180</v>
      </c>
      <c r="E1096" s="23">
        <v>2251</v>
      </c>
      <c r="F1096" s="24">
        <v>100000</v>
      </c>
      <c r="G1096" s="25">
        <v>41883</v>
      </c>
      <c r="H1096" s="24">
        <f t="shared" si="74"/>
        <v>0</v>
      </c>
      <c r="I1096" s="24">
        <v>100000</v>
      </c>
      <c r="J1096" s="24" t="str">
        <f t="shared" si="75"/>
        <v>ATRASADO</v>
      </c>
      <c r="K1096" s="27"/>
    </row>
    <row r="1097" spans="1:11" s="26" customFormat="1" ht="12.75" x14ac:dyDescent="0.2">
      <c r="A1097" s="19">
        <v>41913</v>
      </c>
      <c r="B1097" s="20" t="s">
        <v>923</v>
      </c>
      <c r="C1097" s="21" t="s">
        <v>902</v>
      </c>
      <c r="D1097" s="22" t="s">
        <v>180</v>
      </c>
      <c r="E1097" s="23">
        <v>2251</v>
      </c>
      <c r="F1097" s="24">
        <v>100000</v>
      </c>
      <c r="G1097" s="25">
        <v>41913</v>
      </c>
      <c r="H1097" s="24">
        <f t="shared" ref="H1097:H1120" si="76">IF(F1097&gt;0,0,"")</f>
        <v>0</v>
      </c>
      <c r="I1097" s="24">
        <v>100000</v>
      </c>
      <c r="J1097" s="24" t="str">
        <f t="shared" si="75"/>
        <v>ATRASADO</v>
      </c>
      <c r="K1097" s="27"/>
    </row>
    <row r="1098" spans="1:11" s="26" customFormat="1" ht="12.75" x14ac:dyDescent="0.2">
      <c r="A1098" s="19">
        <v>41944</v>
      </c>
      <c r="B1098" s="20" t="s">
        <v>924</v>
      </c>
      <c r="C1098" s="21" t="s">
        <v>902</v>
      </c>
      <c r="D1098" s="22" t="s">
        <v>180</v>
      </c>
      <c r="E1098" s="23">
        <v>2251</v>
      </c>
      <c r="F1098" s="24">
        <v>100000</v>
      </c>
      <c r="G1098" s="25">
        <v>41944</v>
      </c>
      <c r="H1098" s="24">
        <f t="shared" si="76"/>
        <v>0</v>
      </c>
      <c r="I1098" s="24">
        <v>100000</v>
      </c>
      <c r="J1098" s="24" t="str">
        <f t="shared" si="75"/>
        <v>ATRASADO</v>
      </c>
      <c r="K1098" s="27"/>
    </row>
    <row r="1099" spans="1:11" s="26" customFormat="1" ht="12.75" x14ac:dyDescent="0.2">
      <c r="A1099" s="19">
        <v>41974</v>
      </c>
      <c r="B1099" s="20" t="s">
        <v>925</v>
      </c>
      <c r="C1099" s="21" t="s">
        <v>902</v>
      </c>
      <c r="D1099" s="22" t="s">
        <v>180</v>
      </c>
      <c r="E1099" s="23">
        <v>2251</v>
      </c>
      <c r="F1099" s="24">
        <v>100000</v>
      </c>
      <c r="G1099" s="25">
        <v>41974</v>
      </c>
      <c r="H1099" s="24">
        <f t="shared" si="76"/>
        <v>0</v>
      </c>
      <c r="I1099" s="24">
        <v>100000</v>
      </c>
      <c r="J1099" s="24" t="str">
        <f t="shared" si="75"/>
        <v>ATRASADO</v>
      </c>
      <c r="K1099" s="27"/>
    </row>
    <row r="1100" spans="1:11" s="26" customFormat="1" ht="12.75" x14ac:dyDescent="0.2">
      <c r="A1100" s="19">
        <v>42035</v>
      </c>
      <c r="B1100" s="20" t="s">
        <v>926</v>
      </c>
      <c r="C1100" s="21" t="s">
        <v>902</v>
      </c>
      <c r="D1100" s="22" t="s">
        <v>180</v>
      </c>
      <c r="E1100" s="23">
        <v>2251</v>
      </c>
      <c r="F1100" s="24">
        <v>100000</v>
      </c>
      <c r="G1100" s="25">
        <v>42035</v>
      </c>
      <c r="H1100" s="24">
        <f t="shared" si="76"/>
        <v>0</v>
      </c>
      <c r="I1100" s="24">
        <v>100000</v>
      </c>
      <c r="J1100" s="24" t="str">
        <f t="shared" si="75"/>
        <v>ATRASADO</v>
      </c>
      <c r="K1100" s="27"/>
    </row>
    <row r="1101" spans="1:11" s="26" customFormat="1" ht="12.75" x14ac:dyDescent="0.2">
      <c r="A1101" s="19">
        <v>42063</v>
      </c>
      <c r="B1101" s="20" t="s">
        <v>927</v>
      </c>
      <c r="C1101" s="21" t="s">
        <v>902</v>
      </c>
      <c r="D1101" s="22" t="s">
        <v>180</v>
      </c>
      <c r="E1101" s="23">
        <v>2251</v>
      </c>
      <c r="F1101" s="24">
        <v>100000</v>
      </c>
      <c r="G1101" s="25">
        <v>42063</v>
      </c>
      <c r="H1101" s="24">
        <f t="shared" si="76"/>
        <v>0</v>
      </c>
      <c r="I1101" s="24">
        <v>100000</v>
      </c>
      <c r="J1101" s="24" t="str">
        <f t="shared" si="75"/>
        <v>ATRASADO</v>
      </c>
      <c r="K1101" s="27"/>
    </row>
    <row r="1102" spans="1:11" s="26" customFormat="1" ht="12.75" x14ac:dyDescent="0.2">
      <c r="A1102" s="19">
        <v>42078</v>
      </c>
      <c r="B1102" s="20" t="s">
        <v>928</v>
      </c>
      <c r="C1102" s="21" t="s">
        <v>902</v>
      </c>
      <c r="D1102" s="22" t="s">
        <v>180</v>
      </c>
      <c r="E1102" s="23">
        <v>2251</v>
      </c>
      <c r="F1102" s="24">
        <v>100000</v>
      </c>
      <c r="G1102" s="25">
        <v>42078</v>
      </c>
      <c r="H1102" s="24">
        <f t="shared" si="76"/>
        <v>0</v>
      </c>
      <c r="I1102" s="24">
        <v>100000</v>
      </c>
      <c r="J1102" s="24" t="str">
        <f t="shared" si="75"/>
        <v>ATRASADO</v>
      </c>
      <c r="K1102" s="27"/>
    </row>
    <row r="1103" spans="1:11" s="26" customFormat="1" ht="12.75" x14ac:dyDescent="0.2">
      <c r="A1103" s="19">
        <v>42109</v>
      </c>
      <c r="B1103" s="20" t="s">
        <v>929</v>
      </c>
      <c r="C1103" s="21" t="s">
        <v>902</v>
      </c>
      <c r="D1103" s="22" t="s">
        <v>180</v>
      </c>
      <c r="E1103" s="23">
        <v>2251</v>
      </c>
      <c r="F1103" s="24">
        <v>100000</v>
      </c>
      <c r="G1103" s="25">
        <v>42109</v>
      </c>
      <c r="H1103" s="24">
        <f t="shared" si="76"/>
        <v>0</v>
      </c>
      <c r="I1103" s="24">
        <v>100000</v>
      </c>
      <c r="J1103" s="24" t="str">
        <f t="shared" si="75"/>
        <v>ATRASADO</v>
      </c>
      <c r="K1103" s="27"/>
    </row>
    <row r="1104" spans="1:11" s="26" customFormat="1" ht="12.75" x14ac:dyDescent="0.2">
      <c r="A1104" s="19">
        <v>42139</v>
      </c>
      <c r="B1104" s="20" t="s">
        <v>930</v>
      </c>
      <c r="C1104" s="21" t="s">
        <v>902</v>
      </c>
      <c r="D1104" s="22" t="s">
        <v>180</v>
      </c>
      <c r="E1104" s="23">
        <v>2251</v>
      </c>
      <c r="F1104" s="24">
        <v>100000</v>
      </c>
      <c r="G1104" s="25">
        <v>42139</v>
      </c>
      <c r="H1104" s="24">
        <f t="shared" si="76"/>
        <v>0</v>
      </c>
      <c r="I1104" s="24">
        <v>100000</v>
      </c>
      <c r="J1104" s="24" t="str">
        <f t="shared" si="75"/>
        <v>ATRASADO</v>
      </c>
      <c r="K1104" s="27"/>
    </row>
    <row r="1105" spans="1:11" s="26" customFormat="1" ht="12.75" x14ac:dyDescent="0.2">
      <c r="A1105" s="19">
        <v>42170</v>
      </c>
      <c r="B1105" s="20" t="s">
        <v>931</v>
      </c>
      <c r="C1105" s="21" t="s">
        <v>902</v>
      </c>
      <c r="D1105" s="22" t="s">
        <v>180</v>
      </c>
      <c r="E1105" s="23">
        <v>2251</v>
      </c>
      <c r="F1105" s="24">
        <v>100000</v>
      </c>
      <c r="G1105" s="25">
        <v>42170</v>
      </c>
      <c r="H1105" s="24">
        <f t="shared" si="76"/>
        <v>0</v>
      </c>
      <c r="I1105" s="24">
        <v>100000</v>
      </c>
      <c r="J1105" s="24" t="str">
        <f t="shared" si="75"/>
        <v>ATRASADO</v>
      </c>
      <c r="K1105" s="27"/>
    </row>
    <row r="1106" spans="1:11" s="26" customFormat="1" ht="12.75" x14ac:dyDescent="0.2">
      <c r="A1106" s="19">
        <v>42200</v>
      </c>
      <c r="B1106" s="20" t="s">
        <v>932</v>
      </c>
      <c r="C1106" s="21" t="s">
        <v>902</v>
      </c>
      <c r="D1106" s="22" t="s">
        <v>180</v>
      </c>
      <c r="E1106" s="23">
        <v>2251</v>
      </c>
      <c r="F1106" s="24">
        <v>100000</v>
      </c>
      <c r="G1106" s="25">
        <v>42200</v>
      </c>
      <c r="H1106" s="24">
        <f t="shared" si="76"/>
        <v>0</v>
      </c>
      <c r="I1106" s="24">
        <v>100000</v>
      </c>
      <c r="J1106" s="24" t="str">
        <f t="shared" si="75"/>
        <v>ATRASADO</v>
      </c>
      <c r="K1106" s="27"/>
    </row>
    <row r="1107" spans="1:11" s="26" customFormat="1" ht="12.75" x14ac:dyDescent="0.2">
      <c r="A1107" s="19">
        <v>42231</v>
      </c>
      <c r="B1107" s="20" t="s">
        <v>933</v>
      </c>
      <c r="C1107" s="21" t="s">
        <v>902</v>
      </c>
      <c r="D1107" s="22" t="s">
        <v>180</v>
      </c>
      <c r="E1107" s="23">
        <v>2251</v>
      </c>
      <c r="F1107" s="24">
        <v>100000</v>
      </c>
      <c r="G1107" s="25">
        <v>42231</v>
      </c>
      <c r="H1107" s="24">
        <f t="shared" si="76"/>
        <v>0</v>
      </c>
      <c r="I1107" s="24">
        <v>100000</v>
      </c>
      <c r="J1107" s="24" t="str">
        <f t="shared" si="75"/>
        <v>ATRASADO</v>
      </c>
      <c r="K1107" s="27"/>
    </row>
    <row r="1108" spans="1:11" s="26" customFormat="1" ht="12.75" x14ac:dyDescent="0.2">
      <c r="A1108" s="19">
        <v>42262</v>
      </c>
      <c r="B1108" s="20" t="s">
        <v>934</v>
      </c>
      <c r="C1108" s="21" t="s">
        <v>902</v>
      </c>
      <c r="D1108" s="22" t="s">
        <v>180</v>
      </c>
      <c r="E1108" s="23">
        <v>2251</v>
      </c>
      <c r="F1108" s="24">
        <v>100000</v>
      </c>
      <c r="G1108" s="25">
        <v>42262</v>
      </c>
      <c r="H1108" s="24">
        <f t="shared" si="76"/>
        <v>0</v>
      </c>
      <c r="I1108" s="24">
        <v>100000</v>
      </c>
      <c r="J1108" s="24" t="str">
        <f t="shared" si="75"/>
        <v>ATRASADO</v>
      </c>
      <c r="K1108" s="27"/>
    </row>
    <row r="1109" spans="1:11" s="26" customFormat="1" ht="12.75" x14ac:dyDescent="0.2">
      <c r="A1109" s="19">
        <v>42292</v>
      </c>
      <c r="B1109" s="20" t="s">
        <v>935</v>
      </c>
      <c r="C1109" s="21" t="s">
        <v>902</v>
      </c>
      <c r="D1109" s="22" t="s">
        <v>180</v>
      </c>
      <c r="E1109" s="23">
        <v>2251</v>
      </c>
      <c r="F1109" s="24">
        <v>100000</v>
      </c>
      <c r="G1109" s="25">
        <v>42292</v>
      </c>
      <c r="H1109" s="24">
        <f t="shared" si="76"/>
        <v>0</v>
      </c>
      <c r="I1109" s="24">
        <v>100000</v>
      </c>
      <c r="J1109" s="24" t="str">
        <f t="shared" si="75"/>
        <v>ATRASADO</v>
      </c>
      <c r="K1109" s="27"/>
    </row>
    <row r="1110" spans="1:11" s="26" customFormat="1" ht="12.75" x14ac:dyDescent="0.2">
      <c r="A1110" s="19">
        <v>42323</v>
      </c>
      <c r="B1110" s="20" t="s">
        <v>936</v>
      </c>
      <c r="C1110" s="21" t="s">
        <v>902</v>
      </c>
      <c r="D1110" s="22" t="s">
        <v>180</v>
      </c>
      <c r="E1110" s="23">
        <v>2251</v>
      </c>
      <c r="F1110" s="24">
        <v>100000</v>
      </c>
      <c r="G1110" s="25">
        <v>42323</v>
      </c>
      <c r="H1110" s="24">
        <f t="shared" si="76"/>
        <v>0</v>
      </c>
      <c r="I1110" s="24">
        <v>100000</v>
      </c>
      <c r="J1110" s="24" t="str">
        <f t="shared" si="75"/>
        <v>ATRASADO</v>
      </c>
      <c r="K1110" s="27"/>
    </row>
    <row r="1111" spans="1:11" s="26" customFormat="1" ht="12.75" x14ac:dyDescent="0.2">
      <c r="A1111" s="19">
        <v>42353</v>
      </c>
      <c r="B1111" s="20" t="s">
        <v>937</v>
      </c>
      <c r="C1111" s="21" t="s">
        <v>902</v>
      </c>
      <c r="D1111" s="22" t="s">
        <v>180</v>
      </c>
      <c r="E1111" s="23">
        <v>2251</v>
      </c>
      <c r="F1111" s="24">
        <v>100000</v>
      </c>
      <c r="G1111" s="25">
        <v>42353</v>
      </c>
      <c r="H1111" s="24">
        <f t="shared" si="76"/>
        <v>0</v>
      </c>
      <c r="I1111" s="24">
        <v>100000</v>
      </c>
      <c r="J1111" s="24" t="str">
        <f t="shared" si="75"/>
        <v>ATRASADO</v>
      </c>
      <c r="K1111" s="27"/>
    </row>
    <row r="1112" spans="1:11" s="26" customFormat="1" ht="12.75" x14ac:dyDescent="0.2">
      <c r="A1112" s="19">
        <v>42384</v>
      </c>
      <c r="B1112" s="20" t="s">
        <v>938</v>
      </c>
      <c r="C1112" s="21" t="s">
        <v>902</v>
      </c>
      <c r="D1112" s="22" t="s">
        <v>180</v>
      </c>
      <c r="E1112" s="23">
        <v>2251</v>
      </c>
      <c r="F1112" s="24">
        <v>100000</v>
      </c>
      <c r="G1112" s="25">
        <v>42384</v>
      </c>
      <c r="H1112" s="24">
        <f t="shared" si="76"/>
        <v>0</v>
      </c>
      <c r="I1112" s="24">
        <v>100000</v>
      </c>
      <c r="J1112" s="24" t="str">
        <f t="shared" si="75"/>
        <v>ATRASADO</v>
      </c>
      <c r="K1112" s="27"/>
    </row>
    <row r="1113" spans="1:11" s="26" customFormat="1" ht="12.75" x14ac:dyDescent="0.2">
      <c r="A1113" s="19">
        <v>42415</v>
      </c>
      <c r="B1113" s="20" t="s">
        <v>939</v>
      </c>
      <c r="C1113" s="21" t="s">
        <v>902</v>
      </c>
      <c r="D1113" s="22" t="s">
        <v>180</v>
      </c>
      <c r="E1113" s="23">
        <v>2251</v>
      </c>
      <c r="F1113" s="24">
        <v>100000</v>
      </c>
      <c r="G1113" s="25">
        <v>42415</v>
      </c>
      <c r="H1113" s="24">
        <f t="shared" si="76"/>
        <v>0</v>
      </c>
      <c r="I1113" s="24">
        <v>100000</v>
      </c>
      <c r="J1113" s="24" t="str">
        <f t="shared" si="75"/>
        <v>ATRASADO</v>
      </c>
      <c r="K1113" s="27"/>
    </row>
    <row r="1114" spans="1:11" s="26" customFormat="1" ht="12.75" x14ac:dyDescent="0.2">
      <c r="A1114" s="19">
        <v>42444</v>
      </c>
      <c r="B1114" s="20" t="s">
        <v>940</v>
      </c>
      <c r="C1114" s="21" t="s">
        <v>902</v>
      </c>
      <c r="D1114" s="22" t="s">
        <v>180</v>
      </c>
      <c r="E1114" s="23">
        <v>2251</v>
      </c>
      <c r="F1114" s="24">
        <v>100000</v>
      </c>
      <c r="G1114" s="25">
        <v>42444</v>
      </c>
      <c r="H1114" s="24">
        <f t="shared" si="76"/>
        <v>0</v>
      </c>
      <c r="I1114" s="24">
        <v>100000</v>
      </c>
      <c r="J1114" s="24" t="str">
        <f t="shared" si="75"/>
        <v>ATRASADO</v>
      </c>
      <c r="K1114" s="27"/>
    </row>
    <row r="1115" spans="1:11" s="26" customFormat="1" ht="12.75" x14ac:dyDescent="0.2">
      <c r="A1115" s="19">
        <v>42475</v>
      </c>
      <c r="B1115" s="20" t="s">
        <v>941</v>
      </c>
      <c r="C1115" s="21" t="s">
        <v>902</v>
      </c>
      <c r="D1115" s="22" t="s">
        <v>180</v>
      </c>
      <c r="E1115" s="23">
        <v>2251</v>
      </c>
      <c r="F1115" s="24">
        <v>100000</v>
      </c>
      <c r="G1115" s="25">
        <v>42475</v>
      </c>
      <c r="H1115" s="24">
        <f t="shared" si="76"/>
        <v>0</v>
      </c>
      <c r="I1115" s="24">
        <v>100000</v>
      </c>
      <c r="J1115" s="24" t="str">
        <f t="shared" si="75"/>
        <v>ATRASADO</v>
      </c>
      <c r="K1115" s="27"/>
    </row>
    <row r="1116" spans="1:11" s="26" customFormat="1" ht="12.75" x14ac:dyDescent="0.2">
      <c r="A1116" s="19">
        <v>42505</v>
      </c>
      <c r="B1116" s="20" t="s">
        <v>942</v>
      </c>
      <c r="C1116" s="21" t="s">
        <v>902</v>
      </c>
      <c r="D1116" s="22" t="s">
        <v>180</v>
      </c>
      <c r="E1116" s="23">
        <v>2251</v>
      </c>
      <c r="F1116" s="24">
        <v>100000</v>
      </c>
      <c r="G1116" s="25">
        <v>42505</v>
      </c>
      <c r="H1116" s="24">
        <f t="shared" si="76"/>
        <v>0</v>
      </c>
      <c r="I1116" s="24">
        <v>100000</v>
      </c>
      <c r="J1116" s="24" t="str">
        <f t="shared" si="75"/>
        <v>ATRASADO</v>
      </c>
      <c r="K1116" s="27"/>
    </row>
    <row r="1117" spans="1:11" s="26" customFormat="1" ht="12.75" x14ac:dyDescent="0.2">
      <c r="A1117" s="19">
        <v>42536</v>
      </c>
      <c r="B1117" s="20" t="s">
        <v>943</v>
      </c>
      <c r="C1117" s="21" t="s">
        <v>902</v>
      </c>
      <c r="D1117" s="22" t="s">
        <v>180</v>
      </c>
      <c r="E1117" s="23">
        <v>2251</v>
      </c>
      <c r="F1117" s="24">
        <v>100000</v>
      </c>
      <c r="G1117" s="25">
        <v>42536</v>
      </c>
      <c r="H1117" s="24">
        <f t="shared" si="76"/>
        <v>0</v>
      </c>
      <c r="I1117" s="24">
        <v>100000</v>
      </c>
      <c r="J1117" s="24" t="str">
        <f t="shared" si="75"/>
        <v>ATRASADO</v>
      </c>
      <c r="K1117" s="27"/>
    </row>
    <row r="1118" spans="1:11" s="26" customFormat="1" ht="12.75" x14ac:dyDescent="0.2">
      <c r="A1118" s="19">
        <v>42566</v>
      </c>
      <c r="B1118" s="20" t="s">
        <v>944</v>
      </c>
      <c r="C1118" s="21" t="s">
        <v>902</v>
      </c>
      <c r="D1118" s="22" t="s">
        <v>180</v>
      </c>
      <c r="E1118" s="23">
        <v>2251</v>
      </c>
      <c r="F1118" s="24">
        <v>100000</v>
      </c>
      <c r="G1118" s="25">
        <v>42566</v>
      </c>
      <c r="H1118" s="24">
        <f t="shared" si="76"/>
        <v>0</v>
      </c>
      <c r="I1118" s="24">
        <v>100000</v>
      </c>
      <c r="J1118" s="24" t="str">
        <f t="shared" si="75"/>
        <v>ATRASADO</v>
      </c>
      <c r="K1118" s="27"/>
    </row>
    <row r="1119" spans="1:11" s="26" customFormat="1" ht="12.75" x14ac:dyDescent="0.2">
      <c r="A1119" s="19">
        <v>42597</v>
      </c>
      <c r="B1119" s="20" t="s">
        <v>945</v>
      </c>
      <c r="C1119" s="21" t="s">
        <v>902</v>
      </c>
      <c r="D1119" s="22" t="s">
        <v>180</v>
      </c>
      <c r="E1119" s="23">
        <v>2251</v>
      </c>
      <c r="F1119" s="24">
        <v>100000</v>
      </c>
      <c r="G1119" s="25">
        <v>42597</v>
      </c>
      <c r="H1119" s="24">
        <f t="shared" si="76"/>
        <v>0</v>
      </c>
      <c r="I1119" s="24">
        <v>100000</v>
      </c>
      <c r="J1119" s="24" t="str">
        <f t="shared" si="75"/>
        <v>ATRASADO</v>
      </c>
      <c r="K1119" s="27"/>
    </row>
    <row r="1120" spans="1:11" s="26" customFormat="1" ht="12.75" x14ac:dyDescent="0.2">
      <c r="A1120" s="19">
        <v>40724</v>
      </c>
      <c r="B1120" s="20" t="s">
        <v>946</v>
      </c>
      <c r="C1120" s="21" t="s">
        <v>947</v>
      </c>
      <c r="D1120" s="22" t="s">
        <v>180</v>
      </c>
      <c r="E1120" s="23">
        <v>2251</v>
      </c>
      <c r="F1120" s="24">
        <v>500000</v>
      </c>
      <c r="G1120" s="25">
        <v>40724</v>
      </c>
      <c r="H1120" s="24">
        <f t="shared" si="76"/>
        <v>0</v>
      </c>
      <c r="I1120" s="24">
        <v>500000</v>
      </c>
      <c r="J1120" s="24" t="str">
        <f t="shared" si="75"/>
        <v>ATRASADO</v>
      </c>
      <c r="K1120" s="27"/>
    </row>
    <row r="1121" spans="1:11" s="26" customFormat="1" ht="12.75" x14ac:dyDescent="0.2">
      <c r="A1121" s="19"/>
      <c r="B1121" s="20"/>
      <c r="C1121" s="21"/>
      <c r="D1121" s="22"/>
      <c r="E1121" s="23"/>
      <c r="F1121" s="24"/>
      <c r="G1121" s="25"/>
      <c r="H1121" s="24"/>
      <c r="I1121" s="24"/>
      <c r="J1121" s="24"/>
      <c r="K1121" s="27"/>
    </row>
    <row r="1122" spans="1:11" s="26" customFormat="1" ht="12.75" x14ac:dyDescent="0.2">
      <c r="A1122" s="19">
        <v>46013</v>
      </c>
      <c r="B1122" s="20" t="s">
        <v>948</v>
      </c>
      <c r="C1122" s="21" t="s">
        <v>949</v>
      </c>
      <c r="D1122" s="22" t="s">
        <v>59</v>
      </c>
      <c r="E1122" s="23">
        <v>2311</v>
      </c>
      <c r="F1122" s="24">
        <v>210000.09</v>
      </c>
      <c r="G1122" s="25">
        <v>46013</v>
      </c>
      <c r="H1122" s="24">
        <v>0</v>
      </c>
      <c r="I1122" s="24">
        <v>210000.09</v>
      </c>
      <c r="J1122" s="24" t="s">
        <v>26</v>
      </c>
      <c r="K1122" s="27"/>
    </row>
    <row r="1123" spans="1:11" s="26" customFormat="1" ht="12.75" x14ac:dyDescent="0.2">
      <c r="A1123" s="19"/>
      <c r="B1123" s="20"/>
      <c r="C1123" s="21"/>
      <c r="D1123" s="22"/>
      <c r="E1123" s="23"/>
      <c r="F1123" s="24"/>
      <c r="G1123" s="25"/>
      <c r="H1123" s="24"/>
      <c r="I1123" s="24"/>
      <c r="J1123" s="24"/>
      <c r="K1123" s="27"/>
    </row>
    <row r="1124" spans="1:11" s="26" customFormat="1" ht="12.75" x14ac:dyDescent="0.2">
      <c r="A1124" s="19">
        <v>40653</v>
      </c>
      <c r="B1124" s="20" t="s">
        <v>950</v>
      </c>
      <c r="C1124" s="21" t="s">
        <v>951</v>
      </c>
      <c r="D1124" s="22" t="s">
        <v>67</v>
      </c>
      <c r="E1124" s="23">
        <v>2355</v>
      </c>
      <c r="F1124" s="24">
        <v>43521.29</v>
      </c>
      <c r="G1124" s="25">
        <v>40653</v>
      </c>
      <c r="H1124" s="24">
        <f>IF(F1124&gt;0,0,"")</f>
        <v>0</v>
      </c>
      <c r="I1124" s="24">
        <v>43521.29</v>
      </c>
      <c r="J1124" s="24" t="str">
        <f>IF(I1124&gt;0,"ATRASADO","")</f>
        <v>ATRASADO</v>
      </c>
      <c r="K1124" s="27"/>
    </row>
    <row r="1125" spans="1:11" s="26" customFormat="1" ht="12.75" x14ac:dyDescent="0.2">
      <c r="A1125" s="19"/>
      <c r="B1125" s="20"/>
      <c r="C1125" s="21"/>
      <c r="D1125" s="22"/>
      <c r="E1125" s="23"/>
      <c r="F1125" s="24"/>
      <c r="G1125" s="25"/>
      <c r="H1125" s="24"/>
      <c r="I1125" s="24"/>
      <c r="J1125" s="24"/>
      <c r="K1125" s="27"/>
    </row>
    <row r="1126" spans="1:11" s="26" customFormat="1" ht="12.75" x14ac:dyDescent="0.2">
      <c r="A1126" s="19" t="s">
        <v>162</v>
      </c>
      <c r="B1126" s="20" t="s">
        <v>238</v>
      </c>
      <c r="C1126" s="21" t="s">
        <v>952</v>
      </c>
      <c r="D1126" s="22" t="s">
        <v>239</v>
      </c>
      <c r="E1126" s="23">
        <v>2254</v>
      </c>
      <c r="F1126" s="24">
        <v>41531</v>
      </c>
      <c r="G1126" s="25" t="s">
        <v>162</v>
      </c>
      <c r="H1126" s="24">
        <f>IF(F1126&gt;0,0,"")</f>
        <v>0</v>
      </c>
      <c r="I1126" s="24">
        <v>41531</v>
      </c>
      <c r="J1126" s="24" t="str">
        <f>IF(I1126&gt;0,"ATRASADO","")</f>
        <v>ATRASADO</v>
      </c>
      <c r="K1126" s="27"/>
    </row>
    <row r="1127" spans="1:11" s="26" customFormat="1" ht="12.75" x14ac:dyDescent="0.2">
      <c r="A1127" s="19"/>
      <c r="B1127" s="20"/>
      <c r="C1127" s="21"/>
      <c r="D1127" s="22"/>
      <c r="E1127" s="23"/>
      <c r="F1127" s="24"/>
      <c r="G1127" s="25"/>
      <c r="H1127" s="24"/>
      <c r="I1127" s="24"/>
      <c r="J1127" s="24"/>
      <c r="K1127" s="27"/>
    </row>
    <row r="1128" spans="1:11" s="26" customFormat="1" ht="12.75" x14ac:dyDescent="0.2">
      <c r="A1128" s="19">
        <v>45239</v>
      </c>
      <c r="B1128" s="20" t="s">
        <v>138</v>
      </c>
      <c r="C1128" s="21" t="s">
        <v>953</v>
      </c>
      <c r="D1128" s="22" t="s">
        <v>954</v>
      </c>
      <c r="E1128" s="23">
        <v>2611</v>
      </c>
      <c r="F1128" s="24">
        <v>140927.4</v>
      </c>
      <c r="G1128" s="25">
        <v>45239</v>
      </c>
      <c r="H1128" s="24">
        <f>IF(F1128&gt;0,0,"")</f>
        <v>0</v>
      </c>
      <c r="I1128" s="24">
        <v>140927.4</v>
      </c>
      <c r="J1128" s="24" t="str">
        <f>IF(I1128&gt;0,"ATRASADO","")</f>
        <v>ATRASADO</v>
      </c>
      <c r="K1128" s="27"/>
    </row>
    <row r="1129" spans="1:11" s="26" customFormat="1" ht="12.75" x14ac:dyDescent="0.2">
      <c r="A1129" s="19"/>
      <c r="B1129" s="20"/>
      <c r="C1129" s="21"/>
      <c r="D1129" s="22"/>
      <c r="E1129" s="23"/>
      <c r="F1129" s="24"/>
      <c r="G1129" s="25"/>
      <c r="H1129" s="24"/>
      <c r="I1129" s="24"/>
      <c r="J1129" s="24"/>
      <c r="K1129" s="27"/>
    </row>
    <row r="1130" spans="1:11" s="26" customFormat="1" ht="12.75" x14ac:dyDescent="0.2">
      <c r="A1130" s="19">
        <v>46008</v>
      </c>
      <c r="B1130" s="20" t="s">
        <v>744</v>
      </c>
      <c r="C1130" s="21" t="s">
        <v>955</v>
      </c>
      <c r="D1130" s="22" t="s">
        <v>956</v>
      </c>
      <c r="E1130" s="23">
        <v>2399</v>
      </c>
      <c r="F1130" s="24">
        <v>14207.2</v>
      </c>
      <c r="G1130" s="25">
        <v>46008</v>
      </c>
      <c r="H1130" s="24">
        <v>0</v>
      </c>
      <c r="I1130" s="24">
        <v>14207.2</v>
      </c>
      <c r="J1130" s="24" t="s">
        <v>26</v>
      </c>
      <c r="K1130" s="27"/>
    </row>
    <row r="1131" spans="1:11" s="26" customFormat="1" ht="12.75" x14ac:dyDescent="0.2">
      <c r="A1131" s="19"/>
      <c r="B1131" s="20"/>
      <c r="C1131" s="21"/>
      <c r="D1131" s="22"/>
      <c r="E1131" s="23"/>
      <c r="F1131" s="24"/>
      <c r="G1131" s="25"/>
      <c r="H1131" s="24"/>
      <c r="I1131" s="24"/>
      <c r="J1131" s="24"/>
      <c r="K1131" s="27"/>
    </row>
    <row r="1132" spans="1:11" s="26" customFormat="1" ht="12.75" x14ac:dyDescent="0.2">
      <c r="A1132" s="19">
        <v>45323</v>
      </c>
      <c r="B1132" s="20" t="s">
        <v>957</v>
      </c>
      <c r="C1132" s="21" t="s">
        <v>958</v>
      </c>
      <c r="D1132" s="22" t="s">
        <v>959</v>
      </c>
      <c r="E1132" s="23">
        <v>2272</v>
      </c>
      <c r="F1132" s="24">
        <v>802171.08</v>
      </c>
      <c r="G1132" s="25">
        <v>45323</v>
      </c>
      <c r="H1132" s="24">
        <f>IF(F1132&gt;0,0,"")</f>
        <v>0</v>
      </c>
      <c r="I1132" s="24">
        <v>802171.08</v>
      </c>
      <c r="J1132" s="24" t="str">
        <f>IF(I1132&gt;0,"ATRASADO","")</f>
        <v>ATRASADO</v>
      </c>
      <c r="K1132" s="27"/>
    </row>
    <row r="1133" spans="1:11" s="26" customFormat="1" ht="12.75" x14ac:dyDescent="0.2">
      <c r="A1133" s="19"/>
      <c r="B1133" s="20"/>
      <c r="C1133" s="21"/>
      <c r="D1133" s="22"/>
      <c r="E1133" s="23"/>
      <c r="F1133" s="24"/>
      <c r="G1133" s="25"/>
      <c r="H1133" s="24"/>
      <c r="I1133" s="24"/>
      <c r="J1133" s="24"/>
      <c r="K1133" s="27"/>
    </row>
    <row r="1134" spans="1:11" s="26" customFormat="1" ht="12.75" x14ac:dyDescent="0.2">
      <c r="A1134" s="19">
        <v>45413</v>
      </c>
      <c r="B1134" s="20" t="s">
        <v>960</v>
      </c>
      <c r="C1134" s="21" t="s">
        <v>961</v>
      </c>
      <c r="D1134" s="22" t="s">
        <v>702</v>
      </c>
      <c r="E1134" s="23">
        <v>2611</v>
      </c>
      <c r="F1134" s="24">
        <v>306800</v>
      </c>
      <c r="G1134" s="25">
        <v>45413</v>
      </c>
      <c r="H1134" s="24">
        <f>IF(F1134&gt;0,0,"")</f>
        <v>0</v>
      </c>
      <c r="I1134" s="24">
        <v>306800</v>
      </c>
      <c r="J1134" s="24" t="str">
        <f>IF(I1134&gt;0,"ATRASADO","")</f>
        <v>ATRASADO</v>
      </c>
      <c r="K1134" s="27"/>
    </row>
    <row r="1135" spans="1:11" s="26" customFormat="1" ht="12.75" x14ac:dyDescent="0.2">
      <c r="A1135" s="19"/>
      <c r="B1135" s="20"/>
      <c r="C1135" s="21"/>
      <c r="D1135" s="22"/>
      <c r="E1135" s="23"/>
      <c r="F1135" s="24"/>
      <c r="G1135" s="25"/>
      <c r="H1135" s="24"/>
      <c r="I1135" s="24"/>
      <c r="J1135" s="24"/>
      <c r="K1135" s="27"/>
    </row>
    <row r="1136" spans="1:11" s="26" customFormat="1" ht="12.75" x14ac:dyDescent="0.2">
      <c r="A1136" s="19">
        <v>46031</v>
      </c>
      <c r="B1136" s="20" t="s">
        <v>962</v>
      </c>
      <c r="C1136" s="21" t="s">
        <v>963</v>
      </c>
      <c r="D1136" s="22" t="s">
        <v>964</v>
      </c>
      <c r="E1136" s="23">
        <v>2611</v>
      </c>
      <c r="F1136" s="24">
        <v>2298598.7000000002</v>
      </c>
      <c r="G1136" s="25">
        <v>46031</v>
      </c>
      <c r="H1136" s="24">
        <v>0</v>
      </c>
      <c r="I1136" s="24">
        <v>2298598.7000000002</v>
      </c>
      <c r="J1136" s="24" t="s">
        <v>26</v>
      </c>
      <c r="K1136" s="27"/>
    </row>
    <row r="1137" spans="1:11" s="26" customFormat="1" ht="12.75" x14ac:dyDescent="0.2">
      <c r="A1137" s="19"/>
      <c r="B1137" s="20"/>
      <c r="C1137" s="21"/>
      <c r="D1137" s="22"/>
      <c r="E1137" s="23"/>
      <c r="F1137" s="24"/>
      <c r="G1137" s="25"/>
      <c r="H1137" s="24"/>
      <c r="I1137" s="24"/>
      <c r="J1137" s="24"/>
      <c r="K1137" s="27"/>
    </row>
    <row r="1138" spans="1:11" s="26" customFormat="1" ht="12.75" x14ac:dyDescent="0.2">
      <c r="A1138" s="19">
        <v>45413</v>
      </c>
      <c r="B1138" s="20" t="s">
        <v>965</v>
      </c>
      <c r="C1138" s="21" t="s">
        <v>966</v>
      </c>
      <c r="D1138" s="22" t="s">
        <v>101</v>
      </c>
      <c r="E1138" s="23">
        <v>2221</v>
      </c>
      <c r="F1138" s="24">
        <v>35400</v>
      </c>
      <c r="G1138" s="25">
        <v>45413</v>
      </c>
      <c r="H1138" s="24">
        <f>IF(F1138&gt;0,0,"")</f>
        <v>0</v>
      </c>
      <c r="I1138" s="24">
        <v>35400</v>
      </c>
      <c r="J1138" s="24" t="str">
        <f>IF(I1138&gt;0,"ATRASADO","")</f>
        <v>ATRASADO</v>
      </c>
      <c r="K1138" s="27"/>
    </row>
    <row r="1139" spans="1:11" s="26" customFormat="1" ht="12.75" x14ac:dyDescent="0.2">
      <c r="A1139" s="19">
        <v>45413</v>
      </c>
      <c r="B1139" s="20" t="s">
        <v>967</v>
      </c>
      <c r="C1139" s="21" t="s">
        <v>966</v>
      </c>
      <c r="D1139" s="22" t="s">
        <v>101</v>
      </c>
      <c r="E1139" s="23">
        <v>2221</v>
      </c>
      <c r="F1139" s="24">
        <v>35400</v>
      </c>
      <c r="G1139" s="25">
        <v>45413</v>
      </c>
      <c r="H1139" s="24">
        <f>IF(F1139&gt;0,0,"")</f>
        <v>0</v>
      </c>
      <c r="I1139" s="24">
        <v>35400</v>
      </c>
      <c r="J1139" s="24" t="str">
        <f>IF(I1139&gt;0,"ATRASADO","")</f>
        <v>ATRASADO</v>
      </c>
      <c r="K1139" s="27"/>
    </row>
    <row r="1140" spans="1:11" s="26" customFormat="1" ht="12.75" x14ac:dyDescent="0.2">
      <c r="A1140" s="19">
        <v>45413</v>
      </c>
      <c r="B1140" s="20" t="s">
        <v>968</v>
      </c>
      <c r="C1140" s="21" t="s">
        <v>966</v>
      </c>
      <c r="D1140" s="22" t="s">
        <v>101</v>
      </c>
      <c r="E1140" s="23">
        <v>2221</v>
      </c>
      <c r="F1140" s="24">
        <v>35400</v>
      </c>
      <c r="G1140" s="25">
        <v>45413</v>
      </c>
      <c r="H1140" s="24">
        <f>IF(F1140&gt;0,0,"")</f>
        <v>0</v>
      </c>
      <c r="I1140" s="24">
        <v>35400</v>
      </c>
      <c r="J1140" s="24" t="str">
        <f>IF(I1140&gt;0,"ATRASADO","")</f>
        <v>ATRASADO</v>
      </c>
      <c r="K1140" s="27"/>
    </row>
    <row r="1141" spans="1:11" s="26" customFormat="1" ht="12.75" x14ac:dyDescent="0.2">
      <c r="A1141" s="19">
        <v>45413</v>
      </c>
      <c r="B1141" s="20" t="s">
        <v>969</v>
      </c>
      <c r="C1141" s="21" t="s">
        <v>966</v>
      </c>
      <c r="D1141" s="22" t="s">
        <v>101</v>
      </c>
      <c r="E1141" s="23">
        <v>2221</v>
      </c>
      <c r="F1141" s="24">
        <v>35400</v>
      </c>
      <c r="G1141" s="25">
        <v>45413</v>
      </c>
      <c r="H1141" s="24">
        <f>IF(F1141&gt;0,0,"")</f>
        <v>0</v>
      </c>
      <c r="I1141" s="24">
        <v>35400</v>
      </c>
      <c r="J1141" s="24" t="str">
        <f>IF(I1141&gt;0,"ATRASADO","")</f>
        <v>ATRASADO</v>
      </c>
      <c r="K1141" s="27"/>
    </row>
    <row r="1142" spans="1:11" s="26" customFormat="1" ht="12.75" x14ac:dyDescent="0.2">
      <c r="A1142" s="19"/>
      <c r="B1142" s="20"/>
      <c r="C1142" s="21"/>
      <c r="D1142" s="22"/>
      <c r="E1142" s="23"/>
      <c r="F1142" s="24"/>
      <c r="G1142" s="25"/>
      <c r="H1142" s="24"/>
      <c r="I1142" s="24"/>
      <c r="J1142" s="24"/>
      <c r="K1142" s="27"/>
    </row>
    <row r="1143" spans="1:11" s="26" customFormat="1" ht="12.75" x14ac:dyDescent="0.2">
      <c r="A1143" s="19">
        <v>45139</v>
      </c>
      <c r="B1143" s="20" t="s">
        <v>970</v>
      </c>
      <c r="C1143" s="21" t="s">
        <v>971</v>
      </c>
      <c r="D1143" s="22" t="s">
        <v>101</v>
      </c>
      <c r="E1143" s="23">
        <v>2221</v>
      </c>
      <c r="F1143" s="24">
        <v>59000</v>
      </c>
      <c r="G1143" s="25">
        <v>45139</v>
      </c>
      <c r="H1143" s="24">
        <f>IF(F1143&gt;0,0,"")</f>
        <v>0</v>
      </c>
      <c r="I1143" s="24">
        <v>59000</v>
      </c>
      <c r="J1143" s="24" t="str">
        <f>IF(I1143&gt;0,"ATRASADO","")</f>
        <v>ATRASADO</v>
      </c>
      <c r="K1143" s="27"/>
    </row>
    <row r="1144" spans="1:11" s="26" customFormat="1" ht="12.75" x14ac:dyDescent="0.2">
      <c r="A1144" s="19">
        <v>45474</v>
      </c>
      <c r="B1144" s="20" t="s">
        <v>972</v>
      </c>
      <c r="C1144" s="21" t="s">
        <v>971</v>
      </c>
      <c r="D1144" s="22" t="s">
        <v>101</v>
      </c>
      <c r="E1144" s="23">
        <v>2221</v>
      </c>
      <c r="F1144" s="24">
        <v>59000</v>
      </c>
      <c r="G1144" s="25">
        <v>45474</v>
      </c>
      <c r="H1144" s="24">
        <f>IF(F1144&gt;0,0,"")</f>
        <v>0</v>
      </c>
      <c r="I1144" s="24">
        <v>59000</v>
      </c>
      <c r="J1144" s="24" t="str">
        <f>IF(I1144&gt;0,"ATRASADO","")</f>
        <v>ATRASADO</v>
      </c>
      <c r="K1144" s="27"/>
    </row>
    <row r="1145" spans="1:11" s="26" customFormat="1" ht="12.75" x14ac:dyDescent="0.2">
      <c r="A1145" s="19">
        <v>45474</v>
      </c>
      <c r="B1145" s="20" t="s">
        <v>973</v>
      </c>
      <c r="C1145" s="21" t="s">
        <v>971</v>
      </c>
      <c r="D1145" s="22" t="s">
        <v>101</v>
      </c>
      <c r="E1145" s="23">
        <v>2221</v>
      </c>
      <c r="F1145" s="24">
        <v>59000</v>
      </c>
      <c r="G1145" s="25">
        <v>45474</v>
      </c>
      <c r="H1145" s="24">
        <f>IF(F1145&gt;0,0,"")</f>
        <v>0</v>
      </c>
      <c r="I1145" s="24">
        <v>59000</v>
      </c>
      <c r="J1145" s="24" t="str">
        <f>IF(I1145&gt;0,"ATRASADO","")</f>
        <v>ATRASADO</v>
      </c>
      <c r="K1145" s="27"/>
    </row>
    <row r="1146" spans="1:11" s="26" customFormat="1" ht="12.75" x14ac:dyDescent="0.2">
      <c r="A1146" s="19"/>
      <c r="B1146" s="20"/>
      <c r="C1146" s="21"/>
      <c r="D1146" s="22"/>
      <c r="E1146" s="23"/>
      <c r="F1146" s="24"/>
      <c r="G1146" s="25"/>
      <c r="H1146" s="24"/>
      <c r="I1146" s="24"/>
      <c r="J1146" s="24"/>
      <c r="K1146" s="27"/>
    </row>
    <row r="1147" spans="1:11" s="26" customFormat="1" ht="12.75" x14ac:dyDescent="0.2">
      <c r="A1147" s="19">
        <v>45474</v>
      </c>
      <c r="B1147" s="20" t="s">
        <v>974</v>
      </c>
      <c r="C1147" s="21" t="s">
        <v>975</v>
      </c>
      <c r="D1147" s="22" t="s">
        <v>101</v>
      </c>
      <c r="E1147" s="23">
        <v>2221</v>
      </c>
      <c r="F1147" s="24">
        <v>47200</v>
      </c>
      <c r="G1147" s="25">
        <v>45474</v>
      </c>
      <c r="H1147" s="24">
        <f t="shared" ref="H1147:H1155" si="77">IF(F1147&gt;0,0,"")</f>
        <v>0</v>
      </c>
      <c r="I1147" s="24">
        <v>47200</v>
      </c>
      <c r="J1147" s="24" t="str">
        <f t="shared" ref="J1147:J1155" si="78">IF(I1147&gt;0,"ATRASADO","")</f>
        <v>ATRASADO</v>
      </c>
      <c r="K1147" s="27"/>
    </row>
    <row r="1148" spans="1:11" s="26" customFormat="1" ht="12.75" x14ac:dyDescent="0.2">
      <c r="A1148" s="19">
        <v>45474</v>
      </c>
      <c r="B1148" s="20" t="s">
        <v>976</v>
      </c>
      <c r="C1148" s="21" t="s">
        <v>975</v>
      </c>
      <c r="D1148" s="22" t="s">
        <v>101</v>
      </c>
      <c r="E1148" s="23">
        <v>2221</v>
      </c>
      <c r="F1148" s="24">
        <v>47200</v>
      </c>
      <c r="G1148" s="25">
        <v>45474</v>
      </c>
      <c r="H1148" s="24">
        <f t="shared" si="77"/>
        <v>0</v>
      </c>
      <c r="I1148" s="24">
        <v>47200</v>
      </c>
      <c r="J1148" s="24" t="str">
        <f t="shared" si="78"/>
        <v>ATRASADO</v>
      </c>
      <c r="K1148" s="27"/>
    </row>
    <row r="1149" spans="1:11" s="26" customFormat="1" ht="12.75" x14ac:dyDescent="0.2">
      <c r="A1149" s="19">
        <v>45474</v>
      </c>
      <c r="B1149" s="20" t="s">
        <v>977</v>
      </c>
      <c r="C1149" s="21" t="s">
        <v>975</v>
      </c>
      <c r="D1149" s="22" t="s">
        <v>101</v>
      </c>
      <c r="E1149" s="23">
        <v>2221</v>
      </c>
      <c r="F1149" s="24">
        <v>47200</v>
      </c>
      <c r="G1149" s="25">
        <v>45474</v>
      </c>
      <c r="H1149" s="24">
        <f t="shared" si="77"/>
        <v>0</v>
      </c>
      <c r="I1149" s="24">
        <v>47200</v>
      </c>
      <c r="J1149" s="24" t="str">
        <f t="shared" si="78"/>
        <v>ATRASADO</v>
      </c>
      <c r="K1149" s="27"/>
    </row>
    <row r="1150" spans="1:11" s="26" customFormat="1" ht="12.75" x14ac:dyDescent="0.2">
      <c r="A1150" s="19">
        <v>45474</v>
      </c>
      <c r="B1150" s="20" t="s">
        <v>978</v>
      </c>
      <c r="C1150" s="21" t="s">
        <v>975</v>
      </c>
      <c r="D1150" s="22" t="s">
        <v>101</v>
      </c>
      <c r="E1150" s="23">
        <v>2221</v>
      </c>
      <c r="F1150" s="24">
        <v>47200</v>
      </c>
      <c r="G1150" s="25">
        <v>45474</v>
      </c>
      <c r="H1150" s="24">
        <f t="shared" si="77"/>
        <v>0</v>
      </c>
      <c r="I1150" s="24">
        <v>47200</v>
      </c>
      <c r="J1150" s="24" t="str">
        <f t="shared" si="78"/>
        <v>ATRASADO</v>
      </c>
      <c r="K1150" s="27"/>
    </row>
    <row r="1151" spans="1:11" s="26" customFormat="1" ht="12.75" x14ac:dyDescent="0.2">
      <c r="A1151" s="19">
        <v>45474</v>
      </c>
      <c r="B1151" s="20" t="s">
        <v>979</v>
      </c>
      <c r="C1151" s="21" t="s">
        <v>975</v>
      </c>
      <c r="D1151" s="22" t="s">
        <v>101</v>
      </c>
      <c r="E1151" s="23">
        <v>2221</v>
      </c>
      <c r="F1151" s="24">
        <v>47200</v>
      </c>
      <c r="G1151" s="25">
        <v>45474</v>
      </c>
      <c r="H1151" s="24">
        <f t="shared" si="77"/>
        <v>0</v>
      </c>
      <c r="I1151" s="24">
        <v>47200</v>
      </c>
      <c r="J1151" s="24" t="str">
        <f t="shared" si="78"/>
        <v>ATRASADO</v>
      </c>
      <c r="K1151" s="27"/>
    </row>
    <row r="1152" spans="1:11" s="26" customFormat="1" ht="12.75" x14ac:dyDescent="0.2">
      <c r="A1152" s="19">
        <v>45474</v>
      </c>
      <c r="B1152" s="20" t="s">
        <v>980</v>
      </c>
      <c r="C1152" s="21" t="s">
        <v>975</v>
      </c>
      <c r="D1152" s="22" t="s">
        <v>101</v>
      </c>
      <c r="E1152" s="23">
        <v>2221</v>
      </c>
      <c r="F1152" s="24">
        <v>47200</v>
      </c>
      <c r="G1152" s="25">
        <v>45474</v>
      </c>
      <c r="H1152" s="24">
        <f t="shared" si="77"/>
        <v>0</v>
      </c>
      <c r="I1152" s="24">
        <v>47200</v>
      </c>
      <c r="J1152" s="24" t="str">
        <f t="shared" si="78"/>
        <v>ATRASADO</v>
      </c>
      <c r="K1152" s="27"/>
    </row>
    <row r="1153" spans="1:11" s="26" customFormat="1" ht="12.75" x14ac:dyDescent="0.2">
      <c r="A1153" s="19">
        <v>45474</v>
      </c>
      <c r="B1153" s="20" t="s">
        <v>981</v>
      </c>
      <c r="C1153" s="21" t="s">
        <v>975</v>
      </c>
      <c r="D1153" s="22" t="s">
        <v>101</v>
      </c>
      <c r="E1153" s="23">
        <v>2221</v>
      </c>
      <c r="F1153" s="24">
        <v>47200</v>
      </c>
      <c r="G1153" s="25">
        <v>45474</v>
      </c>
      <c r="H1153" s="24">
        <f t="shared" si="77"/>
        <v>0</v>
      </c>
      <c r="I1153" s="24">
        <v>47200</v>
      </c>
      <c r="J1153" s="24" t="str">
        <f t="shared" si="78"/>
        <v>ATRASADO</v>
      </c>
      <c r="K1153" s="27"/>
    </row>
    <row r="1154" spans="1:11" s="26" customFormat="1" ht="12.75" x14ac:dyDescent="0.2">
      <c r="A1154" s="19">
        <v>45474</v>
      </c>
      <c r="B1154" s="20" t="s">
        <v>982</v>
      </c>
      <c r="C1154" s="21" t="s">
        <v>975</v>
      </c>
      <c r="D1154" s="22" t="s">
        <v>101</v>
      </c>
      <c r="E1154" s="23">
        <v>2221</v>
      </c>
      <c r="F1154" s="24">
        <v>47200</v>
      </c>
      <c r="G1154" s="25">
        <v>45474</v>
      </c>
      <c r="H1154" s="24">
        <f t="shared" si="77"/>
        <v>0</v>
      </c>
      <c r="I1154" s="24">
        <v>47200</v>
      </c>
      <c r="J1154" s="24" t="str">
        <f t="shared" si="78"/>
        <v>ATRASADO</v>
      </c>
      <c r="K1154" s="27"/>
    </row>
    <row r="1155" spans="1:11" s="26" customFormat="1" ht="12.75" x14ac:dyDescent="0.2">
      <c r="A1155" s="19">
        <v>45474</v>
      </c>
      <c r="B1155" s="20" t="s">
        <v>983</v>
      </c>
      <c r="C1155" s="21" t="s">
        <v>975</v>
      </c>
      <c r="D1155" s="22" t="s">
        <v>101</v>
      </c>
      <c r="E1155" s="23">
        <v>2221</v>
      </c>
      <c r="F1155" s="24">
        <v>47200</v>
      </c>
      <c r="G1155" s="25">
        <v>45474</v>
      </c>
      <c r="H1155" s="24">
        <f t="shared" si="77"/>
        <v>0</v>
      </c>
      <c r="I1155" s="24">
        <v>47200</v>
      </c>
      <c r="J1155" s="24" t="str">
        <f t="shared" si="78"/>
        <v>ATRASADO</v>
      </c>
      <c r="K1155" s="27"/>
    </row>
    <row r="1156" spans="1:11" s="26" customFormat="1" ht="12.75" x14ac:dyDescent="0.2">
      <c r="A1156" s="19"/>
      <c r="B1156" s="20"/>
      <c r="C1156" s="21"/>
      <c r="D1156" s="22"/>
      <c r="E1156" s="23"/>
      <c r="F1156" s="24"/>
      <c r="G1156" s="25"/>
      <c r="H1156" s="24"/>
      <c r="I1156" s="24"/>
      <c r="J1156" s="24"/>
      <c r="K1156" s="27"/>
    </row>
    <row r="1157" spans="1:11" s="26" customFormat="1" ht="12.75" x14ac:dyDescent="0.2">
      <c r="A1157" s="19" t="s">
        <v>984</v>
      </c>
      <c r="B1157" s="20" t="s">
        <v>418</v>
      </c>
      <c r="C1157" s="21" t="s">
        <v>985</v>
      </c>
      <c r="D1157" s="22" t="s">
        <v>464</v>
      </c>
      <c r="E1157" s="23">
        <v>2332</v>
      </c>
      <c r="F1157" s="24">
        <v>127440</v>
      </c>
      <c r="G1157" s="25" t="s">
        <v>984</v>
      </c>
      <c r="H1157" s="24">
        <f t="shared" ref="H1157:H1166" si="79">IF(F1157&gt;0,0,"")</f>
        <v>0</v>
      </c>
      <c r="I1157" s="24">
        <v>127440</v>
      </c>
      <c r="J1157" s="24" t="str">
        <f t="shared" ref="J1157:J1166" si="80">IF(I1157&gt;0,"ATRASADO","")</f>
        <v>ATRASADO</v>
      </c>
      <c r="K1157" s="27"/>
    </row>
    <row r="1158" spans="1:11" s="26" customFormat="1" ht="12.75" x14ac:dyDescent="0.2">
      <c r="A1158" s="19">
        <v>45231</v>
      </c>
      <c r="B1158" s="20" t="s">
        <v>986</v>
      </c>
      <c r="C1158" s="21" t="s">
        <v>985</v>
      </c>
      <c r="D1158" s="22" t="s">
        <v>702</v>
      </c>
      <c r="E1158" s="23">
        <v>2611</v>
      </c>
      <c r="F1158" s="24">
        <v>1649998.72</v>
      </c>
      <c r="G1158" s="25">
        <v>45231</v>
      </c>
      <c r="H1158" s="24">
        <f t="shared" si="79"/>
        <v>0</v>
      </c>
      <c r="I1158" s="24">
        <v>1649998.72</v>
      </c>
      <c r="J1158" s="24" t="str">
        <f t="shared" si="80"/>
        <v>ATRASADO</v>
      </c>
      <c r="K1158" s="27"/>
    </row>
    <row r="1159" spans="1:11" s="26" customFormat="1" ht="12.75" x14ac:dyDescent="0.2">
      <c r="A1159" s="19">
        <v>45237</v>
      </c>
      <c r="B1159" s="20" t="s">
        <v>987</v>
      </c>
      <c r="C1159" s="21" t="s">
        <v>985</v>
      </c>
      <c r="D1159" s="22" t="s">
        <v>67</v>
      </c>
      <c r="E1159" s="23">
        <v>2355</v>
      </c>
      <c r="F1159" s="24">
        <v>123900</v>
      </c>
      <c r="G1159" s="25">
        <v>45237</v>
      </c>
      <c r="H1159" s="24">
        <f t="shared" si="79"/>
        <v>0</v>
      </c>
      <c r="I1159" s="24">
        <v>123900</v>
      </c>
      <c r="J1159" s="24" t="str">
        <f t="shared" si="80"/>
        <v>ATRASADO</v>
      </c>
      <c r="K1159" s="27"/>
    </row>
    <row r="1160" spans="1:11" s="26" customFormat="1" ht="12.75" x14ac:dyDescent="0.2">
      <c r="A1160" s="19" t="s">
        <v>988</v>
      </c>
      <c r="B1160" s="20" t="s">
        <v>989</v>
      </c>
      <c r="C1160" s="21" t="s">
        <v>985</v>
      </c>
      <c r="D1160" s="22" t="s">
        <v>67</v>
      </c>
      <c r="E1160" s="23">
        <v>2355</v>
      </c>
      <c r="F1160" s="24">
        <v>205320</v>
      </c>
      <c r="G1160" s="25" t="s">
        <v>988</v>
      </c>
      <c r="H1160" s="24">
        <f t="shared" si="79"/>
        <v>0</v>
      </c>
      <c r="I1160" s="24">
        <v>205320</v>
      </c>
      <c r="J1160" s="24" t="str">
        <f t="shared" si="80"/>
        <v>ATRASADO</v>
      </c>
      <c r="K1160" s="27"/>
    </row>
    <row r="1161" spans="1:11" s="26" customFormat="1" ht="12.75" x14ac:dyDescent="0.2">
      <c r="A1161" s="19" t="s">
        <v>990</v>
      </c>
      <c r="B1161" s="20" t="s">
        <v>967</v>
      </c>
      <c r="C1161" s="21" t="s">
        <v>985</v>
      </c>
      <c r="D1161" s="22" t="s">
        <v>991</v>
      </c>
      <c r="E1161" s="23">
        <v>2242</v>
      </c>
      <c r="F1161" s="24">
        <v>547520</v>
      </c>
      <c r="G1161" s="25" t="s">
        <v>990</v>
      </c>
      <c r="H1161" s="24">
        <f t="shared" si="79"/>
        <v>0</v>
      </c>
      <c r="I1161" s="24">
        <v>547520</v>
      </c>
      <c r="J1161" s="24" t="str">
        <f t="shared" si="80"/>
        <v>ATRASADO</v>
      </c>
      <c r="K1161" s="27"/>
    </row>
    <row r="1162" spans="1:11" s="26" customFormat="1" ht="12.75" x14ac:dyDescent="0.2">
      <c r="A1162" s="19">
        <v>45352</v>
      </c>
      <c r="B1162" s="20" t="s">
        <v>969</v>
      </c>
      <c r="C1162" s="21" t="s">
        <v>985</v>
      </c>
      <c r="D1162" s="22" t="s">
        <v>991</v>
      </c>
      <c r="E1162" s="23">
        <v>2242</v>
      </c>
      <c r="F1162" s="24">
        <v>547520</v>
      </c>
      <c r="G1162" s="25">
        <v>45352</v>
      </c>
      <c r="H1162" s="24">
        <f t="shared" si="79"/>
        <v>0</v>
      </c>
      <c r="I1162" s="24">
        <v>547520</v>
      </c>
      <c r="J1162" s="24" t="str">
        <f t="shared" si="80"/>
        <v>ATRASADO</v>
      </c>
      <c r="K1162" s="27"/>
    </row>
    <row r="1163" spans="1:11" s="26" customFormat="1" ht="12.75" x14ac:dyDescent="0.2">
      <c r="A1163" s="19" t="s">
        <v>992</v>
      </c>
      <c r="B1163" s="20" t="s">
        <v>120</v>
      </c>
      <c r="C1163" s="21" t="s">
        <v>985</v>
      </c>
      <c r="D1163" s="22" t="s">
        <v>991</v>
      </c>
      <c r="E1163" s="23">
        <v>2242</v>
      </c>
      <c r="F1163" s="24">
        <v>547520</v>
      </c>
      <c r="G1163" s="25" t="s">
        <v>993</v>
      </c>
      <c r="H1163" s="24">
        <f t="shared" si="79"/>
        <v>0</v>
      </c>
      <c r="I1163" s="24">
        <v>547520</v>
      </c>
      <c r="J1163" s="24" t="str">
        <f t="shared" si="80"/>
        <v>ATRASADO</v>
      </c>
      <c r="K1163" s="27"/>
    </row>
    <row r="1164" spans="1:11" s="26" customFormat="1" ht="12.75" x14ac:dyDescent="0.2">
      <c r="A1164" s="19" t="s">
        <v>994</v>
      </c>
      <c r="B1164" s="20" t="s">
        <v>123</v>
      </c>
      <c r="C1164" s="21" t="s">
        <v>985</v>
      </c>
      <c r="D1164" s="22" t="s">
        <v>256</v>
      </c>
      <c r="E1164" s="23">
        <v>2253</v>
      </c>
      <c r="F1164" s="24">
        <v>375240</v>
      </c>
      <c r="G1164" s="25" t="s">
        <v>492</v>
      </c>
      <c r="H1164" s="24">
        <f t="shared" si="79"/>
        <v>0</v>
      </c>
      <c r="I1164" s="24">
        <v>375240</v>
      </c>
      <c r="J1164" s="24" t="str">
        <f t="shared" si="80"/>
        <v>ATRASADO</v>
      </c>
      <c r="K1164" s="27"/>
    </row>
    <row r="1165" spans="1:11" s="26" customFormat="1" ht="12.75" x14ac:dyDescent="0.2">
      <c r="A1165" s="19" t="s">
        <v>995</v>
      </c>
      <c r="B1165" s="20" t="s">
        <v>161</v>
      </c>
      <c r="C1165" s="21" t="s">
        <v>985</v>
      </c>
      <c r="D1165" s="22" t="s">
        <v>256</v>
      </c>
      <c r="E1165" s="23">
        <v>2253</v>
      </c>
      <c r="F1165" s="24">
        <v>375240</v>
      </c>
      <c r="G1165" s="25" t="s">
        <v>995</v>
      </c>
      <c r="H1165" s="24">
        <f t="shared" si="79"/>
        <v>0</v>
      </c>
      <c r="I1165" s="24">
        <v>375240</v>
      </c>
      <c r="J1165" s="24" t="str">
        <f t="shared" si="80"/>
        <v>ATRASADO</v>
      </c>
      <c r="K1165" s="27"/>
    </row>
    <row r="1166" spans="1:11" s="26" customFormat="1" ht="12.75" x14ac:dyDescent="0.2">
      <c r="A1166" s="19" t="s">
        <v>996</v>
      </c>
      <c r="B1166" s="20" t="s">
        <v>997</v>
      </c>
      <c r="C1166" s="21" t="s">
        <v>985</v>
      </c>
      <c r="D1166" s="22" t="s">
        <v>256</v>
      </c>
      <c r="E1166" s="23">
        <v>2253</v>
      </c>
      <c r="F1166" s="24">
        <v>375240</v>
      </c>
      <c r="G1166" s="25" t="s">
        <v>996</v>
      </c>
      <c r="H1166" s="24">
        <f t="shared" si="79"/>
        <v>0</v>
      </c>
      <c r="I1166" s="24">
        <v>375240</v>
      </c>
      <c r="J1166" s="24" t="str">
        <f t="shared" si="80"/>
        <v>ATRASADO</v>
      </c>
      <c r="K1166" s="27"/>
    </row>
    <row r="1167" spans="1:11" s="26" customFormat="1" ht="12.75" x14ac:dyDescent="0.2">
      <c r="A1167" s="19"/>
      <c r="B1167" s="20"/>
      <c r="C1167" s="21"/>
      <c r="D1167" s="22"/>
      <c r="E1167" s="23"/>
      <c r="F1167" s="24"/>
      <c r="G1167" s="25"/>
      <c r="H1167" s="24"/>
      <c r="I1167" s="24"/>
      <c r="J1167" s="24"/>
      <c r="K1167" s="27"/>
    </row>
    <row r="1168" spans="1:11" s="26" customFormat="1" ht="12.75" x14ac:dyDescent="0.2">
      <c r="A1168" s="19">
        <v>41560</v>
      </c>
      <c r="B1168" s="20" t="s">
        <v>998</v>
      </c>
      <c r="C1168" s="21" t="s">
        <v>999</v>
      </c>
      <c r="D1168" s="22" t="s">
        <v>180</v>
      </c>
      <c r="E1168" s="23">
        <v>2251</v>
      </c>
      <c r="F1168" s="24">
        <v>33333.33</v>
      </c>
      <c r="G1168" s="25">
        <v>41560</v>
      </c>
      <c r="H1168" s="24">
        <f>IF(F1168&gt;0,0,"")</f>
        <v>0</v>
      </c>
      <c r="I1168" s="24">
        <v>33333.33</v>
      </c>
      <c r="J1168" s="24" t="str">
        <f>IF(I1168&gt;0,"ATRASADO","")</f>
        <v>ATRASADO</v>
      </c>
      <c r="K1168" s="27"/>
    </row>
    <row r="1169" spans="1:11" s="26" customFormat="1" ht="12.75" x14ac:dyDescent="0.2">
      <c r="A1169" s="19"/>
      <c r="B1169" s="20"/>
      <c r="C1169" s="21"/>
      <c r="D1169" s="22"/>
      <c r="E1169" s="23"/>
      <c r="F1169" s="24"/>
      <c r="G1169" s="25"/>
      <c r="H1169" s="24"/>
      <c r="I1169" s="24"/>
      <c r="J1169" s="24"/>
      <c r="K1169" s="27"/>
    </row>
    <row r="1170" spans="1:11" s="26" customFormat="1" ht="12.75" x14ac:dyDescent="0.2">
      <c r="A1170" s="19">
        <v>40190</v>
      </c>
      <c r="B1170" s="20" t="s">
        <v>1000</v>
      </c>
      <c r="C1170" s="21" t="s">
        <v>1001</v>
      </c>
      <c r="D1170" s="22" t="s">
        <v>101</v>
      </c>
      <c r="E1170" s="23">
        <v>2221</v>
      </c>
      <c r="F1170" s="24">
        <v>23200</v>
      </c>
      <c r="G1170" s="25" t="s">
        <v>1002</v>
      </c>
      <c r="H1170" s="24">
        <f t="shared" ref="H1170:H1176" si="81">IF(F1170&gt;0,0,"")</f>
        <v>0</v>
      </c>
      <c r="I1170" s="24">
        <v>23200</v>
      </c>
      <c r="J1170" s="24" t="str">
        <f t="shared" ref="J1170:J1176" si="82">IF(I1170&gt;0,"ATRASADO","")</f>
        <v>ATRASADO</v>
      </c>
      <c r="K1170" s="27"/>
    </row>
    <row r="1171" spans="1:11" s="26" customFormat="1" ht="12.75" x14ac:dyDescent="0.2">
      <c r="A1171" s="19">
        <v>40190</v>
      </c>
      <c r="B1171" s="20" t="s">
        <v>1003</v>
      </c>
      <c r="C1171" s="21" t="s">
        <v>1001</v>
      </c>
      <c r="D1171" s="22" t="s">
        <v>101</v>
      </c>
      <c r="E1171" s="23">
        <v>2221</v>
      </c>
      <c r="F1171" s="24">
        <v>23200</v>
      </c>
      <c r="G1171" s="25" t="s">
        <v>1002</v>
      </c>
      <c r="H1171" s="24">
        <f t="shared" si="81"/>
        <v>0</v>
      </c>
      <c r="I1171" s="24">
        <v>23200</v>
      </c>
      <c r="J1171" s="24" t="str">
        <f t="shared" si="82"/>
        <v>ATRASADO</v>
      </c>
      <c r="K1171" s="27"/>
    </row>
    <row r="1172" spans="1:11" s="26" customFormat="1" ht="12.75" x14ac:dyDescent="0.2">
      <c r="A1172" s="19">
        <v>40190</v>
      </c>
      <c r="B1172" s="20" t="s">
        <v>1004</v>
      </c>
      <c r="C1172" s="21" t="s">
        <v>1001</v>
      </c>
      <c r="D1172" s="22" t="s">
        <v>101</v>
      </c>
      <c r="E1172" s="23">
        <v>2221</v>
      </c>
      <c r="F1172" s="24">
        <v>23200</v>
      </c>
      <c r="G1172" s="25" t="s">
        <v>1002</v>
      </c>
      <c r="H1172" s="24">
        <f t="shared" si="81"/>
        <v>0</v>
      </c>
      <c r="I1172" s="24">
        <v>23200</v>
      </c>
      <c r="J1172" s="24" t="str">
        <f t="shared" si="82"/>
        <v>ATRASADO</v>
      </c>
      <c r="K1172" s="27"/>
    </row>
    <row r="1173" spans="1:11" s="26" customFormat="1" ht="12.75" x14ac:dyDescent="0.2">
      <c r="A1173" s="19">
        <v>40571</v>
      </c>
      <c r="B1173" s="20" t="s">
        <v>1005</v>
      </c>
      <c r="C1173" s="21" t="s">
        <v>1001</v>
      </c>
      <c r="D1173" s="22" t="s">
        <v>101</v>
      </c>
      <c r="E1173" s="23">
        <v>2221</v>
      </c>
      <c r="F1173" s="24">
        <v>23200</v>
      </c>
      <c r="G1173" s="25">
        <v>40571</v>
      </c>
      <c r="H1173" s="24">
        <f t="shared" si="81"/>
        <v>0</v>
      </c>
      <c r="I1173" s="24">
        <v>23200</v>
      </c>
      <c r="J1173" s="24" t="str">
        <f t="shared" si="82"/>
        <v>ATRASADO</v>
      </c>
      <c r="K1173" s="27"/>
    </row>
    <row r="1174" spans="1:11" s="26" customFormat="1" ht="12.75" x14ac:dyDescent="0.2">
      <c r="A1174" s="19">
        <v>40623</v>
      </c>
      <c r="B1174" s="20" t="s">
        <v>1006</v>
      </c>
      <c r="C1174" s="21" t="s">
        <v>1001</v>
      </c>
      <c r="D1174" s="22" t="s">
        <v>101</v>
      </c>
      <c r="E1174" s="23">
        <v>2221</v>
      </c>
      <c r="F1174" s="24">
        <v>23200</v>
      </c>
      <c r="G1174" s="25">
        <v>40623</v>
      </c>
      <c r="H1174" s="24">
        <f t="shared" si="81"/>
        <v>0</v>
      </c>
      <c r="I1174" s="24">
        <v>23200</v>
      </c>
      <c r="J1174" s="24" t="str">
        <f t="shared" si="82"/>
        <v>ATRASADO</v>
      </c>
      <c r="K1174" s="27"/>
    </row>
    <row r="1175" spans="1:11" s="26" customFormat="1" ht="12.75" x14ac:dyDescent="0.2">
      <c r="A1175" s="19">
        <v>40644</v>
      </c>
      <c r="B1175" s="20" t="s">
        <v>1007</v>
      </c>
      <c r="C1175" s="21" t="s">
        <v>1001</v>
      </c>
      <c r="D1175" s="22" t="s">
        <v>101</v>
      </c>
      <c r="E1175" s="23">
        <v>2221</v>
      </c>
      <c r="F1175" s="24">
        <v>23200</v>
      </c>
      <c r="G1175" s="25">
        <v>40644</v>
      </c>
      <c r="H1175" s="24">
        <f t="shared" si="81"/>
        <v>0</v>
      </c>
      <c r="I1175" s="24">
        <v>23200</v>
      </c>
      <c r="J1175" s="24" t="str">
        <f t="shared" si="82"/>
        <v>ATRASADO</v>
      </c>
      <c r="K1175" s="27"/>
    </row>
    <row r="1176" spans="1:11" s="26" customFormat="1" ht="12.75" x14ac:dyDescent="0.2">
      <c r="A1176" s="19">
        <v>40644</v>
      </c>
      <c r="B1176" s="20" t="s">
        <v>1008</v>
      </c>
      <c r="C1176" s="21" t="s">
        <v>1001</v>
      </c>
      <c r="D1176" s="22" t="s">
        <v>101</v>
      </c>
      <c r="E1176" s="23">
        <v>2221</v>
      </c>
      <c r="F1176" s="24">
        <v>23200</v>
      </c>
      <c r="G1176" s="25">
        <v>40644</v>
      </c>
      <c r="H1176" s="24">
        <f t="shared" si="81"/>
        <v>0</v>
      </c>
      <c r="I1176" s="24">
        <v>23200</v>
      </c>
      <c r="J1176" s="24" t="str">
        <f t="shared" si="82"/>
        <v>ATRASADO</v>
      </c>
      <c r="K1176" s="27"/>
    </row>
    <row r="1177" spans="1:11" s="26" customFormat="1" ht="12.75" x14ac:dyDescent="0.2">
      <c r="A1177" s="19"/>
      <c r="B1177" s="20"/>
      <c r="C1177" s="21"/>
      <c r="D1177" s="22"/>
      <c r="E1177" s="23"/>
      <c r="F1177" s="24"/>
      <c r="G1177" s="25"/>
      <c r="H1177" s="24"/>
      <c r="I1177" s="24"/>
      <c r="J1177" s="24"/>
      <c r="K1177" s="27"/>
    </row>
    <row r="1178" spans="1:11" s="26" customFormat="1" ht="12.75" x14ac:dyDescent="0.2">
      <c r="A1178" s="19">
        <v>40268</v>
      </c>
      <c r="B1178" s="20" t="s">
        <v>1009</v>
      </c>
      <c r="C1178" s="21" t="s">
        <v>1010</v>
      </c>
      <c r="D1178" s="22" t="s">
        <v>37</v>
      </c>
      <c r="E1178" s="23">
        <v>2254</v>
      </c>
      <c r="F1178" s="24">
        <v>79750</v>
      </c>
      <c r="G1178" s="25">
        <v>40268</v>
      </c>
      <c r="H1178" s="24">
        <f>IF(F1178&gt;0,0,"")</f>
        <v>0</v>
      </c>
      <c r="I1178" s="24">
        <v>79750</v>
      </c>
      <c r="J1178" s="24" t="str">
        <f>IF(I1178&gt;0,"ATRASADO","")</f>
        <v>ATRASADO</v>
      </c>
      <c r="K1178" s="27"/>
    </row>
    <row r="1179" spans="1:11" s="26" customFormat="1" ht="12.75" x14ac:dyDescent="0.2">
      <c r="A1179" s="19">
        <v>40298</v>
      </c>
      <c r="B1179" s="20" t="s">
        <v>1011</v>
      </c>
      <c r="C1179" s="21" t="s">
        <v>1010</v>
      </c>
      <c r="D1179" s="22" t="s">
        <v>37</v>
      </c>
      <c r="E1179" s="23">
        <v>2254</v>
      </c>
      <c r="F1179" s="24">
        <v>171150</v>
      </c>
      <c r="G1179" s="25">
        <v>40298</v>
      </c>
      <c r="H1179" s="24">
        <f>IF(F1179&gt;0,0,"")</f>
        <v>0</v>
      </c>
      <c r="I1179" s="24">
        <v>171150</v>
      </c>
      <c r="J1179" s="24" t="str">
        <f>IF(I1179&gt;0,"ATRASADO","")</f>
        <v>ATRASADO</v>
      </c>
      <c r="K1179" s="27"/>
    </row>
    <row r="1180" spans="1:11" s="26" customFormat="1" ht="12.75" x14ac:dyDescent="0.2">
      <c r="A1180" s="19">
        <v>40329</v>
      </c>
      <c r="B1180" s="20" t="s">
        <v>1012</v>
      </c>
      <c r="C1180" s="21" t="s">
        <v>1010</v>
      </c>
      <c r="D1180" s="22" t="s">
        <v>37</v>
      </c>
      <c r="E1180" s="23">
        <v>2254</v>
      </c>
      <c r="F1180" s="24">
        <v>163000</v>
      </c>
      <c r="G1180" s="25">
        <v>40329</v>
      </c>
      <c r="H1180" s="24">
        <f>IF(F1180&gt;0,0,"")</f>
        <v>0</v>
      </c>
      <c r="I1180" s="24">
        <v>163000</v>
      </c>
      <c r="J1180" s="24" t="str">
        <f>IF(I1180&gt;0,"ATRASADO","")</f>
        <v>ATRASADO</v>
      </c>
      <c r="K1180" s="27"/>
    </row>
    <row r="1181" spans="1:11" s="26" customFormat="1" ht="12.75" x14ac:dyDescent="0.2">
      <c r="A1181" s="19">
        <v>40359</v>
      </c>
      <c r="B1181" s="20" t="s">
        <v>1013</v>
      </c>
      <c r="C1181" s="21" t="s">
        <v>1010</v>
      </c>
      <c r="D1181" s="22" t="s">
        <v>37</v>
      </c>
      <c r="E1181" s="23">
        <v>2254</v>
      </c>
      <c r="F1181" s="24">
        <v>179300</v>
      </c>
      <c r="G1181" s="25">
        <v>40359</v>
      </c>
      <c r="H1181" s="24">
        <f>IF(F1181&gt;0,0,"")</f>
        <v>0</v>
      </c>
      <c r="I1181" s="24">
        <v>179300</v>
      </c>
      <c r="J1181" s="24" t="str">
        <f>IF(I1181&gt;0,"ATRASADO","")</f>
        <v>ATRASADO</v>
      </c>
      <c r="K1181" s="27"/>
    </row>
    <row r="1182" spans="1:11" s="26" customFormat="1" ht="12.75" x14ac:dyDescent="0.2">
      <c r="A1182" s="19">
        <v>40390</v>
      </c>
      <c r="B1182" s="20" t="s">
        <v>1014</v>
      </c>
      <c r="C1182" s="21" t="s">
        <v>1010</v>
      </c>
      <c r="D1182" s="22" t="s">
        <v>37</v>
      </c>
      <c r="E1182" s="23">
        <v>2254</v>
      </c>
      <c r="F1182" s="24">
        <v>65200</v>
      </c>
      <c r="G1182" s="25">
        <v>40390</v>
      </c>
      <c r="H1182" s="24">
        <f>IF(F1182&gt;0,0,"")</f>
        <v>0</v>
      </c>
      <c r="I1182" s="24">
        <v>65200</v>
      </c>
      <c r="J1182" s="24" t="str">
        <f>IF(I1182&gt;0,"ATRASADO","")</f>
        <v>ATRASADO</v>
      </c>
      <c r="K1182" s="27"/>
    </row>
    <row r="1183" spans="1:11" s="26" customFormat="1" ht="12.75" x14ac:dyDescent="0.2">
      <c r="A1183" s="19"/>
      <c r="B1183" s="20"/>
      <c r="C1183" s="21"/>
      <c r="D1183" s="22"/>
      <c r="E1183" s="23"/>
      <c r="F1183" s="24"/>
      <c r="G1183" s="25"/>
      <c r="H1183" s="24"/>
      <c r="I1183" s="24"/>
      <c r="J1183" s="24"/>
      <c r="K1183" s="27"/>
    </row>
    <row r="1184" spans="1:11" s="26" customFormat="1" ht="12.75" x14ac:dyDescent="0.2">
      <c r="A1184" s="19">
        <v>40297</v>
      </c>
      <c r="B1184" s="20">
        <v>100024380</v>
      </c>
      <c r="C1184" s="21" t="s">
        <v>1015</v>
      </c>
      <c r="D1184" s="22" t="s">
        <v>464</v>
      </c>
      <c r="E1184" s="23">
        <v>2332</v>
      </c>
      <c r="F1184" s="24">
        <v>69600</v>
      </c>
      <c r="G1184" s="25">
        <v>40297</v>
      </c>
      <c r="H1184" s="24">
        <f>IF(F1184&gt;0,0,"")</f>
        <v>0</v>
      </c>
      <c r="I1184" s="24">
        <v>69600</v>
      </c>
      <c r="J1184" s="24" t="str">
        <f>IF(I1184&gt;0,"ATRASADO","")</f>
        <v>ATRASADO</v>
      </c>
      <c r="K1184" s="27"/>
    </row>
    <row r="1185" spans="1:11" s="26" customFormat="1" ht="12.75" x14ac:dyDescent="0.2">
      <c r="A1185" s="19">
        <v>45383</v>
      </c>
      <c r="B1185" s="20" t="s">
        <v>1016</v>
      </c>
      <c r="C1185" s="21" t="s">
        <v>1015</v>
      </c>
      <c r="D1185" s="22" t="s">
        <v>702</v>
      </c>
      <c r="E1185" s="23">
        <v>2611</v>
      </c>
      <c r="F1185" s="24">
        <v>739884.07</v>
      </c>
      <c r="G1185" s="25">
        <v>45383</v>
      </c>
      <c r="H1185" s="24">
        <f>IF(F1185&gt;0,0,"")</f>
        <v>0</v>
      </c>
      <c r="I1185" s="24">
        <v>739884.07</v>
      </c>
      <c r="J1185" s="24" t="str">
        <f>IF(I1185&gt;0,"ATRASADO","")</f>
        <v>ATRASADO</v>
      </c>
      <c r="K1185" s="27"/>
    </row>
    <row r="1186" spans="1:11" s="26" customFormat="1" ht="12.75" x14ac:dyDescent="0.2">
      <c r="A1186" s="19"/>
      <c r="B1186" s="20"/>
      <c r="C1186" s="21"/>
      <c r="D1186" s="22"/>
      <c r="E1186" s="23"/>
      <c r="F1186" s="24"/>
      <c r="G1186" s="25"/>
      <c r="H1186" s="24"/>
      <c r="I1186" s="24"/>
      <c r="J1186" s="24"/>
      <c r="K1186" s="27"/>
    </row>
    <row r="1187" spans="1:11" s="26" customFormat="1" ht="12.75" x14ac:dyDescent="0.2">
      <c r="A1187" s="19">
        <v>45516</v>
      </c>
      <c r="B1187" s="20" t="s">
        <v>1017</v>
      </c>
      <c r="C1187" s="21" t="s">
        <v>1018</v>
      </c>
      <c r="D1187" s="22" t="s">
        <v>1019</v>
      </c>
      <c r="E1187" s="23">
        <v>2259</v>
      </c>
      <c r="F1187" s="24">
        <v>10000</v>
      </c>
      <c r="G1187" s="25">
        <v>45516</v>
      </c>
      <c r="H1187" s="24">
        <f>IF(F1187&gt;0,0,"")</f>
        <v>0</v>
      </c>
      <c r="I1187" s="24">
        <v>10000</v>
      </c>
      <c r="J1187" s="24" t="str">
        <f>IF(I1187&gt;0,"ATRASADO","")</f>
        <v>ATRASADO</v>
      </c>
      <c r="K1187" s="27"/>
    </row>
    <row r="1188" spans="1:11" s="26" customFormat="1" ht="12.75" x14ac:dyDescent="0.2">
      <c r="A1188" s="19"/>
      <c r="B1188" s="20"/>
      <c r="C1188" s="21"/>
      <c r="D1188" s="22"/>
      <c r="E1188" s="23"/>
      <c r="F1188" s="24"/>
      <c r="G1188" s="25"/>
      <c r="H1188" s="24"/>
      <c r="I1188" s="24"/>
      <c r="J1188" s="24"/>
      <c r="K1188" s="27"/>
    </row>
    <row r="1189" spans="1:11" s="26" customFormat="1" ht="12.75" x14ac:dyDescent="0.2">
      <c r="A1189" s="19">
        <v>45356</v>
      </c>
      <c r="B1189" s="20" t="s">
        <v>1020</v>
      </c>
      <c r="C1189" s="21" t="s">
        <v>1021</v>
      </c>
      <c r="D1189" s="22" t="s">
        <v>154</v>
      </c>
      <c r="E1189" s="23">
        <v>2242</v>
      </c>
      <c r="F1189" s="24">
        <v>25875</v>
      </c>
      <c r="G1189" s="25">
        <v>45356</v>
      </c>
      <c r="H1189" s="24">
        <v>0</v>
      </c>
      <c r="I1189" s="24">
        <v>25875</v>
      </c>
      <c r="J1189" s="24" t="str">
        <f t="shared" ref="J1189:J1196" si="83">IF(I1189&gt;0,"ATRASADO","")</f>
        <v>ATRASADO</v>
      </c>
      <c r="K1189" s="27"/>
    </row>
    <row r="1190" spans="1:11" s="26" customFormat="1" ht="12.75" x14ac:dyDescent="0.2">
      <c r="A1190" s="19">
        <v>45541</v>
      </c>
      <c r="B1190" s="20" t="s">
        <v>1022</v>
      </c>
      <c r="C1190" s="21" t="s">
        <v>1021</v>
      </c>
      <c r="D1190" s="22" t="s">
        <v>154</v>
      </c>
      <c r="E1190" s="23">
        <v>2242</v>
      </c>
      <c r="F1190" s="24">
        <v>3047265</v>
      </c>
      <c r="G1190" s="25">
        <v>45541</v>
      </c>
      <c r="H1190" s="24">
        <v>0</v>
      </c>
      <c r="I1190" s="24">
        <v>3047265</v>
      </c>
      <c r="J1190" s="24" t="str">
        <f t="shared" si="83"/>
        <v>ATRASADO</v>
      </c>
      <c r="K1190" s="27"/>
    </row>
    <row r="1191" spans="1:11" s="26" customFormat="1" ht="12.75" x14ac:dyDescent="0.2">
      <c r="A1191" s="19" t="s">
        <v>156</v>
      </c>
      <c r="B1191" s="20" t="s">
        <v>1023</v>
      </c>
      <c r="C1191" s="21" t="s">
        <v>1021</v>
      </c>
      <c r="D1191" s="22" t="s">
        <v>154</v>
      </c>
      <c r="E1191" s="23">
        <v>2242</v>
      </c>
      <c r="F1191" s="24">
        <v>1320481.5</v>
      </c>
      <c r="G1191" s="25" t="s">
        <v>156</v>
      </c>
      <c r="H1191" s="24">
        <v>0</v>
      </c>
      <c r="I1191" s="24">
        <v>1320481.5</v>
      </c>
      <c r="J1191" s="24" t="str">
        <f t="shared" si="83"/>
        <v>ATRASADO</v>
      </c>
      <c r="K1191" s="27"/>
    </row>
    <row r="1192" spans="1:11" s="26" customFormat="1" ht="12.75" x14ac:dyDescent="0.2">
      <c r="A1192" s="19">
        <v>45574</v>
      </c>
      <c r="B1192" s="20" t="s">
        <v>1024</v>
      </c>
      <c r="C1192" s="21" t="s">
        <v>1021</v>
      </c>
      <c r="D1192" s="22" t="s">
        <v>154</v>
      </c>
      <c r="E1192" s="23">
        <v>2242</v>
      </c>
      <c r="F1192" s="24">
        <v>1726783.5</v>
      </c>
      <c r="G1192" s="25">
        <v>45574</v>
      </c>
      <c r="H1192" s="24">
        <v>0</v>
      </c>
      <c r="I1192" s="24">
        <v>1726783.5</v>
      </c>
      <c r="J1192" s="24" t="str">
        <f t="shared" si="83"/>
        <v>ATRASADO</v>
      </c>
      <c r="K1192" s="27"/>
    </row>
    <row r="1193" spans="1:11" s="26" customFormat="1" ht="12.75" x14ac:dyDescent="0.2">
      <c r="A1193" s="19">
        <v>45627</v>
      </c>
      <c r="B1193" s="20" t="s">
        <v>1025</v>
      </c>
      <c r="C1193" s="21" t="s">
        <v>1021</v>
      </c>
      <c r="D1193" s="22" t="s">
        <v>154</v>
      </c>
      <c r="E1193" s="23">
        <v>2242</v>
      </c>
      <c r="F1193" s="24">
        <v>3047265</v>
      </c>
      <c r="G1193" s="25">
        <v>45627</v>
      </c>
      <c r="H1193" s="24">
        <v>0</v>
      </c>
      <c r="I1193" s="24">
        <v>3047265</v>
      </c>
      <c r="J1193" s="24" t="str">
        <f t="shared" si="83"/>
        <v>ATRASADO</v>
      </c>
      <c r="K1193" s="27"/>
    </row>
    <row r="1194" spans="1:11" s="26" customFormat="1" ht="12.75" x14ac:dyDescent="0.2">
      <c r="A1194" s="19" t="s">
        <v>1026</v>
      </c>
      <c r="B1194" s="20" t="s">
        <v>1027</v>
      </c>
      <c r="C1194" s="21" t="s">
        <v>1021</v>
      </c>
      <c r="D1194" s="22" t="s">
        <v>154</v>
      </c>
      <c r="E1194" s="23">
        <v>2242</v>
      </c>
      <c r="F1194" s="24">
        <v>3047265</v>
      </c>
      <c r="G1194" s="25" t="s">
        <v>1026</v>
      </c>
      <c r="H1194" s="24">
        <v>0</v>
      </c>
      <c r="I1194" s="24">
        <v>3047265</v>
      </c>
      <c r="J1194" s="24" t="str">
        <f t="shared" si="83"/>
        <v>ATRASADO</v>
      </c>
      <c r="K1194" s="27"/>
    </row>
    <row r="1195" spans="1:11" s="26" customFormat="1" ht="12.75" x14ac:dyDescent="0.2">
      <c r="A1195" s="19" t="s">
        <v>1026</v>
      </c>
      <c r="B1195" s="20" t="s">
        <v>1028</v>
      </c>
      <c r="C1195" s="21" t="s">
        <v>1021</v>
      </c>
      <c r="D1195" s="22" t="s">
        <v>154</v>
      </c>
      <c r="E1195" s="23">
        <v>2242</v>
      </c>
      <c r="F1195" s="24">
        <v>1320481.5</v>
      </c>
      <c r="G1195" s="25" t="s">
        <v>1026</v>
      </c>
      <c r="H1195" s="24">
        <v>0</v>
      </c>
      <c r="I1195" s="24">
        <v>1320481.5</v>
      </c>
      <c r="J1195" s="24" t="str">
        <f t="shared" si="83"/>
        <v>ATRASADO</v>
      </c>
      <c r="K1195" s="27"/>
    </row>
    <row r="1196" spans="1:11" s="26" customFormat="1" ht="12.75" x14ac:dyDescent="0.2">
      <c r="A1196" s="19" t="s">
        <v>162</v>
      </c>
      <c r="B1196" s="20" t="s">
        <v>238</v>
      </c>
      <c r="C1196" s="21" t="s">
        <v>1021</v>
      </c>
      <c r="D1196" s="22" t="s">
        <v>239</v>
      </c>
      <c r="E1196" s="23">
        <v>2242</v>
      </c>
      <c r="F1196" s="24">
        <v>345356.69999999925</v>
      </c>
      <c r="G1196" s="25" t="s">
        <v>162</v>
      </c>
      <c r="H1196" s="24">
        <v>0</v>
      </c>
      <c r="I1196" s="24">
        <v>345356.69999999925</v>
      </c>
      <c r="J1196" s="24" t="str">
        <f t="shared" si="83"/>
        <v>ATRASADO</v>
      </c>
      <c r="K1196" s="27"/>
    </row>
    <row r="1197" spans="1:11" s="26" customFormat="1" ht="12.75" x14ac:dyDescent="0.2">
      <c r="A1197" s="19"/>
      <c r="B1197" s="20"/>
      <c r="C1197" s="21"/>
      <c r="D1197" s="22"/>
      <c r="E1197" s="23"/>
      <c r="F1197" s="24"/>
      <c r="G1197" s="25"/>
      <c r="H1197" s="24"/>
      <c r="I1197" s="24"/>
      <c r="J1197" s="24"/>
      <c r="K1197" s="27"/>
    </row>
    <row r="1198" spans="1:11" s="26" customFormat="1" ht="12.75" x14ac:dyDescent="0.2">
      <c r="A1198" s="19">
        <v>41555</v>
      </c>
      <c r="B1198" s="20">
        <v>1500002218</v>
      </c>
      <c r="C1198" s="21" t="s">
        <v>1029</v>
      </c>
      <c r="D1198" s="22" t="s">
        <v>304</v>
      </c>
      <c r="E1198" s="23">
        <v>2254</v>
      </c>
      <c r="F1198" s="24">
        <v>71280.94</v>
      </c>
      <c r="G1198" s="25">
        <v>41555</v>
      </c>
      <c r="H1198" s="24">
        <f t="shared" ref="H1198:H1233" si="84">IF(F1198&gt;0,0,"")</f>
        <v>0</v>
      </c>
      <c r="I1198" s="24">
        <v>71280.94</v>
      </c>
      <c r="J1198" s="24" t="str">
        <f t="shared" ref="J1198:J1233" si="85">IF(I1198&gt;0,"ATRASADO","")</f>
        <v>ATRASADO</v>
      </c>
      <c r="K1198" s="27"/>
    </row>
    <row r="1199" spans="1:11" s="26" customFormat="1" ht="12.75" x14ac:dyDescent="0.2">
      <c r="A1199" s="19">
        <v>41595</v>
      </c>
      <c r="B1199" s="20">
        <v>1500002227</v>
      </c>
      <c r="C1199" s="21" t="s">
        <v>1029</v>
      </c>
      <c r="D1199" s="22" t="s">
        <v>304</v>
      </c>
      <c r="E1199" s="23">
        <v>2254</v>
      </c>
      <c r="F1199" s="24">
        <v>188496.1</v>
      </c>
      <c r="G1199" s="25">
        <v>41595</v>
      </c>
      <c r="H1199" s="24">
        <f t="shared" si="84"/>
        <v>0</v>
      </c>
      <c r="I1199" s="24">
        <v>188496.1</v>
      </c>
      <c r="J1199" s="24" t="str">
        <f t="shared" si="85"/>
        <v>ATRASADO</v>
      </c>
      <c r="K1199" s="27"/>
    </row>
    <row r="1200" spans="1:11" s="26" customFormat="1" ht="12.75" x14ac:dyDescent="0.2">
      <c r="A1200" s="19">
        <v>41604</v>
      </c>
      <c r="B1200" s="20">
        <v>1500002283</v>
      </c>
      <c r="C1200" s="21" t="s">
        <v>1029</v>
      </c>
      <c r="D1200" s="22" t="s">
        <v>304</v>
      </c>
      <c r="E1200" s="23">
        <v>2254</v>
      </c>
      <c r="F1200" s="24">
        <v>131947.29999999999</v>
      </c>
      <c r="G1200" s="25">
        <v>41604</v>
      </c>
      <c r="H1200" s="24">
        <f t="shared" si="84"/>
        <v>0</v>
      </c>
      <c r="I1200" s="24">
        <v>131947.29999999999</v>
      </c>
      <c r="J1200" s="24" t="str">
        <f t="shared" si="85"/>
        <v>ATRASADO</v>
      </c>
      <c r="K1200" s="27"/>
    </row>
    <row r="1201" spans="1:11" s="26" customFormat="1" ht="12.75" x14ac:dyDescent="0.2">
      <c r="A1201" s="19">
        <v>41619</v>
      </c>
      <c r="B1201" s="20">
        <v>1500002302</v>
      </c>
      <c r="C1201" s="21" t="s">
        <v>1029</v>
      </c>
      <c r="D1201" s="22" t="s">
        <v>304</v>
      </c>
      <c r="E1201" s="23">
        <v>2254</v>
      </c>
      <c r="F1201" s="24">
        <v>188512.9</v>
      </c>
      <c r="G1201" s="25">
        <v>41619</v>
      </c>
      <c r="H1201" s="24">
        <f t="shared" si="84"/>
        <v>0</v>
      </c>
      <c r="I1201" s="24">
        <v>188512.9</v>
      </c>
      <c r="J1201" s="24" t="str">
        <f t="shared" si="85"/>
        <v>ATRASADO</v>
      </c>
      <c r="K1201" s="27"/>
    </row>
    <row r="1202" spans="1:11" s="26" customFormat="1" ht="12.75" x14ac:dyDescent="0.2">
      <c r="A1202" s="19">
        <v>41619</v>
      </c>
      <c r="B1202" s="20">
        <v>1500002304</v>
      </c>
      <c r="C1202" s="21" t="s">
        <v>1029</v>
      </c>
      <c r="D1202" s="22" t="s">
        <v>304</v>
      </c>
      <c r="E1202" s="23">
        <v>2254</v>
      </c>
      <c r="F1202" s="24">
        <v>188512.9</v>
      </c>
      <c r="G1202" s="25">
        <v>41619</v>
      </c>
      <c r="H1202" s="24">
        <f t="shared" si="84"/>
        <v>0</v>
      </c>
      <c r="I1202" s="24">
        <v>188512.9</v>
      </c>
      <c r="J1202" s="24" t="str">
        <f t="shared" si="85"/>
        <v>ATRASADO</v>
      </c>
      <c r="K1202" s="27"/>
    </row>
    <row r="1203" spans="1:11" s="26" customFormat="1" ht="12.75" x14ac:dyDescent="0.2">
      <c r="A1203" s="19">
        <v>41619</v>
      </c>
      <c r="B1203" s="20">
        <v>1500002305</v>
      </c>
      <c r="C1203" s="21" t="s">
        <v>1029</v>
      </c>
      <c r="D1203" s="22" t="s">
        <v>304</v>
      </c>
      <c r="E1203" s="23">
        <v>2254</v>
      </c>
      <c r="F1203" s="24">
        <v>188512.9</v>
      </c>
      <c r="G1203" s="25">
        <v>41619</v>
      </c>
      <c r="H1203" s="24">
        <f t="shared" si="84"/>
        <v>0</v>
      </c>
      <c r="I1203" s="24">
        <v>188512.9</v>
      </c>
      <c r="J1203" s="24" t="str">
        <f t="shared" si="85"/>
        <v>ATRASADO</v>
      </c>
      <c r="K1203" s="27"/>
    </row>
    <row r="1204" spans="1:11" s="26" customFormat="1" ht="12.75" x14ac:dyDescent="0.2">
      <c r="A1204" s="19">
        <v>41635</v>
      </c>
      <c r="B1204" s="20">
        <v>1500002285</v>
      </c>
      <c r="C1204" s="21" t="s">
        <v>1029</v>
      </c>
      <c r="D1204" s="22" t="s">
        <v>304</v>
      </c>
      <c r="E1204" s="23">
        <v>2254</v>
      </c>
      <c r="F1204" s="24">
        <v>188496.1</v>
      </c>
      <c r="G1204" s="25">
        <v>41635</v>
      </c>
      <c r="H1204" s="24">
        <f t="shared" si="84"/>
        <v>0</v>
      </c>
      <c r="I1204" s="24">
        <v>188496.1</v>
      </c>
      <c r="J1204" s="24" t="str">
        <f t="shared" si="85"/>
        <v>ATRASADO</v>
      </c>
      <c r="K1204" s="27"/>
    </row>
    <row r="1205" spans="1:11" s="26" customFormat="1" ht="12.75" x14ac:dyDescent="0.2">
      <c r="A1205" s="19">
        <v>41635</v>
      </c>
      <c r="B1205" s="20">
        <v>1500002313</v>
      </c>
      <c r="C1205" s="21" t="s">
        <v>1029</v>
      </c>
      <c r="D1205" s="22" t="s">
        <v>304</v>
      </c>
      <c r="E1205" s="23">
        <v>2254</v>
      </c>
      <c r="F1205" s="24">
        <v>157094.1</v>
      </c>
      <c r="G1205" s="25">
        <v>41635</v>
      </c>
      <c r="H1205" s="24">
        <f t="shared" si="84"/>
        <v>0</v>
      </c>
      <c r="I1205" s="24">
        <v>157094.1</v>
      </c>
      <c r="J1205" s="24" t="str">
        <f t="shared" si="85"/>
        <v>ATRASADO</v>
      </c>
      <c r="K1205" s="27"/>
    </row>
    <row r="1206" spans="1:11" s="26" customFormat="1" ht="12.75" x14ac:dyDescent="0.2">
      <c r="A1206" s="19">
        <v>41646</v>
      </c>
      <c r="B1206" s="20">
        <v>1500002301</v>
      </c>
      <c r="C1206" s="21" t="s">
        <v>1029</v>
      </c>
      <c r="D1206" s="22" t="s">
        <v>304</v>
      </c>
      <c r="E1206" s="23">
        <v>2254</v>
      </c>
      <c r="F1206" s="24">
        <v>444431.4</v>
      </c>
      <c r="G1206" s="25">
        <v>41646</v>
      </c>
      <c r="H1206" s="24">
        <f t="shared" si="84"/>
        <v>0</v>
      </c>
      <c r="I1206" s="24">
        <v>444431.4</v>
      </c>
      <c r="J1206" s="24" t="str">
        <f t="shared" si="85"/>
        <v>ATRASADO</v>
      </c>
      <c r="K1206" s="27"/>
    </row>
    <row r="1207" spans="1:11" s="26" customFormat="1" ht="12.75" x14ac:dyDescent="0.2">
      <c r="A1207" s="19">
        <v>41662</v>
      </c>
      <c r="B1207" s="20">
        <v>1500002314</v>
      </c>
      <c r="C1207" s="21" t="s">
        <v>1029</v>
      </c>
      <c r="D1207" s="22" t="s">
        <v>304</v>
      </c>
      <c r="E1207" s="23">
        <v>2254</v>
      </c>
      <c r="F1207" s="24">
        <v>59940.22</v>
      </c>
      <c r="G1207" s="25">
        <v>41662</v>
      </c>
      <c r="H1207" s="24">
        <f t="shared" si="84"/>
        <v>0</v>
      </c>
      <c r="I1207" s="24">
        <v>59940.22</v>
      </c>
      <c r="J1207" s="24" t="str">
        <f t="shared" si="85"/>
        <v>ATRASADO</v>
      </c>
      <c r="K1207" s="27"/>
    </row>
    <row r="1208" spans="1:11" s="26" customFormat="1" ht="12.75" x14ac:dyDescent="0.2">
      <c r="A1208" s="19">
        <v>41665</v>
      </c>
      <c r="B1208" s="20">
        <v>1500002320</v>
      </c>
      <c r="C1208" s="21" t="s">
        <v>1029</v>
      </c>
      <c r="D1208" s="22" t="s">
        <v>304</v>
      </c>
      <c r="E1208" s="23">
        <v>2254</v>
      </c>
      <c r="F1208" s="24">
        <v>190687.9</v>
      </c>
      <c r="G1208" s="25">
        <v>41665</v>
      </c>
      <c r="H1208" s="24">
        <f t="shared" si="84"/>
        <v>0</v>
      </c>
      <c r="I1208" s="24">
        <v>190687.9</v>
      </c>
      <c r="J1208" s="24" t="str">
        <f t="shared" si="85"/>
        <v>ATRASADO</v>
      </c>
      <c r="K1208" s="27"/>
    </row>
    <row r="1209" spans="1:11" s="26" customFormat="1" ht="12.75" x14ac:dyDescent="0.2">
      <c r="A1209" s="19">
        <v>41670</v>
      </c>
      <c r="B1209" s="20">
        <v>1500002321</v>
      </c>
      <c r="C1209" s="21" t="s">
        <v>1029</v>
      </c>
      <c r="D1209" s="22" t="s">
        <v>304</v>
      </c>
      <c r="E1209" s="23">
        <v>2254</v>
      </c>
      <c r="F1209" s="24">
        <v>190687.9</v>
      </c>
      <c r="G1209" s="25">
        <v>41670</v>
      </c>
      <c r="H1209" s="24">
        <f t="shared" si="84"/>
        <v>0</v>
      </c>
      <c r="I1209" s="24">
        <v>190687.9</v>
      </c>
      <c r="J1209" s="24" t="str">
        <f t="shared" si="85"/>
        <v>ATRASADO</v>
      </c>
      <c r="K1209" s="27"/>
    </row>
    <row r="1210" spans="1:11" s="26" customFormat="1" ht="12.75" x14ac:dyDescent="0.2">
      <c r="A1210" s="19">
        <v>41732</v>
      </c>
      <c r="B1210" s="20">
        <v>1500002410</v>
      </c>
      <c r="C1210" s="21" t="s">
        <v>1029</v>
      </c>
      <c r="D1210" s="22" t="s">
        <v>304</v>
      </c>
      <c r="E1210" s="23">
        <v>2254</v>
      </c>
      <c r="F1210" s="24">
        <v>39515.369999999995</v>
      </c>
      <c r="G1210" s="25">
        <v>41732</v>
      </c>
      <c r="H1210" s="24">
        <f t="shared" si="84"/>
        <v>0</v>
      </c>
      <c r="I1210" s="24">
        <v>39515.369999999995</v>
      </c>
      <c r="J1210" s="24" t="str">
        <f t="shared" si="85"/>
        <v>ATRASADO</v>
      </c>
      <c r="K1210" s="27"/>
    </row>
    <row r="1211" spans="1:11" s="26" customFormat="1" ht="12.75" x14ac:dyDescent="0.2">
      <c r="A1211" s="19">
        <v>41810</v>
      </c>
      <c r="B1211" s="20">
        <v>1500002197</v>
      </c>
      <c r="C1211" s="21" t="s">
        <v>1029</v>
      </c>
      <c r="D1211" s="22" t="s">
        <v>304</v>
      </c>
      <c r="E1211" s="23">
        <v>2254</v>
      </c>
      <c r="F1211" s="24">
        <f>161973-67107.34</f>
        <v>94865.66</v>
      </c>
      <c r="G1211" s="25">
        <v>41810</v>
      </c>
      <c r="H1211" s="24">
        <f t="shared" si="84"/>
        <v>0</v>
      </c>
      <c r="I1211" s="24">
        <v>94865.66</v>
      </c>
      <c r="J1211" s="24" t="str">
        <f t="shared" si="85"/>
        <v>ATRASADO</v>
      </c>
      <c r="K1211" s="27"/>
    </row>
    <row r="1212" spans="1:11" s="26" customFormat="1" ht="12.75" x14ac:dyDescent="0.2">
      <c r="A1212" s="19">
        <v>41810</v>
      </c>
      <c r="B1212" s="20">
        <v>1500002199</v>
      </c>
      <c r="C1212" s="21" t="s">
        <v>1029</v>
      </c>
      <c r="D1212" s="22" t="s">
        <v>304</v>
      </c>
      <c r="E1212" s="23">
        <v>2254</v>
      </c>
      <c r="F1212" s="24">
        <v>161973</v>
      </c>
      <c r="G1212" s="25">
        <v>41810</v>
      </c>
      <c r="H1212" s="24">
        <f t="shared" si="84"/>
        <v>0</v>
      </c>
      <c r="I1212" s="24">
        <v>161973</v>
      </c>
      <c r="J1212" s="24" t="str">
        <f t="shared" si="85"/>
        <v>ATRASADO</v>
      </c>
      <c r="K1212" s="27"/>
    </row>
    <row r="1213" spans="1:11" s="26" customFormat="1" ht="12.75" x14ac:dyDescent="0.2">
      <c r="A1213" s="19">
        <v>41810</v>
      </c>
      <c r="B1213" s="20">
        <v>1500002205</v>
      </c>
      <c r="C1213" s="21" t="s">
        <v>1029</v>
      </c>
      <c r="D1213" s="22" t="s">
        <v>304</v>
      </c>
      <c r="E1213" s="23">
        <v>2254</v>
      </c>
      <c r="F1213" s="24">
        <v>43192.81</v>
      </c>
      <c r="G1213" s="25">
        <v>41810</v>
      </c>
      <c r="H1213" s="24">
        <f t="shared" si="84"/>
        <v>0</v>
      </c>
      <c r="I1213" s="24">
        <v>43192.81</v>
      </c>
      <c r="J1213" s="24" t="str">
        <f t="shared" si="85"/>
        <v>ATRASADO</v>
      </c>
      <c r="K1213" s="27"/>
    </row>
    <row r="1214" spans="1:11" s="26" customFormat="1" ht="12.75" x14ac:dyDescent="0.2">
      <c r="A1214" s="19">
        <v>41810</v>
      </c>
      <c r="B1214" s="20">
        <v>1500002233</v>
      </c>
      <c r="C1214" s="21" t="s">
        <v>1029</v>
      </c>
      <c r="D1214" s="22" t="s">
        <v>304</v>
      </c>
      <c r="E1214" s="23">
        <v>2254</v>
      </c>
      <c r="F1214" s="24">
        <v>90211.25</v>
      </c>
      <c r="G1214" s="25">
        <v>41810</v>
      </c>
      <c r="H1214" s="24">
        <f t="shared" si="84"/>
        <v>0</v>
      </c>
      <c r="I1214" s="24">
        <v>90211.25</v>
      </c>
      <c r="J1214" s="24" t="str">
        <f t="shared" si="85"/>
        <v>ATRASADO</v>
      </c>
      <c r="K1214" s="27"/>
    </row>
    <row r="1215" spans="1:11" s="26" customFormat="1" ht="12.75" x14ac:dyDescent="0.2">
      <c r="A1215" s="19">
        <v>41810</v>
      </c>
      <c r="B1215" s="20">
        <v>1500002238</v>
      </c>
      <c r="C1215" s="21" t="s">
        <v>1029</v>
      </c>
      <c r="D1215" s="22" t="s">
        <v>304</v>
      </c>
      <c r="E1215" s="23">
        <v>2254</v>
      </c>
      <c r="F1215" s="24">
        <v>68737.27</v>
      </c>
      <c r="G1215" s="25">
        <v>41810</v>
      </c>
      <c r="H1215" s="24">
        <f t="shared" si="84"/>
        <v>0</v>
      </c>
      <c r="I1215" s="24">
        <v>68737.27</v>
      </c>
      <c r="J1215" s="24" t="str">
        <f t="shared" si="85"/>
        <v>ATRASADO</v>
      </c>
      <c r="K1215" s="27"/>
    </row>
    <row r="1216" spans="1:11" s="26" customFormat="1" ht="12.75" x14ac:dyDescent="0.2">
      <c r="A1216" s="19">
        <v>41810</v>
      </c>
      <c r="B1216" s="20">
        <v>1500002312</v>
      </c>
      <c r="C1216" s="21" t="s">
        <v>1029</v>
      </c>
      <c r="D1216" s="22" t="s">
        <v>304</v>
      </c>
      <c r="E1216" s="23">
        <v>2254</v>
      </c>
      <c r="F1216" s="24">
        <v>157094.1</v>
      </c>
      <c r="G1216" s="25">
        <v>41810</v>
      </c>
      <c r="H1216" s="24">
        <f t="shared" si="84"/>
        <v>0</v>
      </c>
      <c r="I1216" s="24">
        <v>157094.1</v>
      </c>
      <c r="J1216" s="24" t="str">
        <f t="shared" si="85"/>
        <v>ATRASADO</v>
      </c>
      <c r="K1216" s="27"/>
    </row>
    <row r="1217" spans="1:11" s="26" customFormat="1" ht="12.75" x14ac:dyDescent="0.2">
      <c r="A1217" s="19">
        <v>41952</v>
      </c>
      <c r="B1217" s="20">
        <v>1500002324</v>
      </c>
      <c r="C1217" s="21" t="s">
        <v>1029</v>
      </c>
      <c r="D1217" s="22" t="s">
        <v>304</v>
      </c>
      <c r="E1217" s="23">
        <v>2254</v>
      </c>
      <c r="F1217" s="24">
        <v>190687.9</v>
      </c>
      <c r="G1217" s="25">
        <v>41952</v>
      </c>
      <c r="H1217" s="24">
        <f t="shared" si="84"/>
        <v>0</v>
      </c>
      <c r="I1217" s="24">
        <v>190687.9</v>
      </c>
      <c r="J1217" s="24" t="str">
        <f t="shared" si="85"/>
        <v>ATRASADO</v>
      </c>
      <c r="K1217" s="27"/>
    </row>
    <row r="1218" spans="1:11" s="26" customFormat="1" ht="12.75" x14ac:dyDescent="0.2">
      <c r="A1218" s="19">
        <v>41978</v>
      </c>
      <c r="B1218" s="20">
        <v>1500002701</v>
      </c>
      <c r="C1218" s="21" t="s">
        <v>1029</v>
      </c>
      <c r="D1218" s="22" t="s">
        <v>304</v>
      </c>
      <c r="E1218" s="23">
        <v>2254</v>
      </c>
      <c r="F1218" s="24">
        <v>199008.9</v>
      </c>
      <c r="G1218" s="25">
        <v>41978</v>
      </c>
      <c r="H1218" s="24">
        <f t="shared" si="84"/>
        <v>0</v>
      </c>
      <c r="I1218" s="24">
        <v>199008.9</v>
      </c>
      <c r="J1218" s="24" t="str">
        <f t="shared" si="85"/>
        <v>ATRASADO</v>
      </c>
      <c r="K1218" s="27"/>
    </row>
    <row r="1219" spans="1:11" s="26" customFormat="1" ht="12.75" x14ac:dyDescent="0.2">
      <c r="A1219" s="19">
        <v>42101</v>
      </c>
      <c r="B1219" s="20">
        <v>1500002924</v>
      </c>
      <c r="C1219" s="21" t="s">
        <v>1029</v>
      </c>
      <c r="D1219" s="22" t="s">
        <v>304</v>
      </c>
      <c r="E1219" s="23">
        <v>2254</v>
      </c>
      <c r="F1219" s="24">
        <v>30024.77</v>
      </c>
      <c r="G1219" s="25">
        <v>42101</v>
      </c>
      <c r="H1219" s="24">
        <f t="shared" si="84"/>
        <v>0</v>
      </c>
      <c r="I1219" s="24">
        <v>30024.77</v>
      </c>
      <c r="J1219" s="24" t="str">
        <f t="shared" si="85"/>
        <v>ATRASADO</v>
      </c>
      <c r="K1219" s="27"/>
    </row>
    <row r="1220" spans="1:11" s="26" customFormat="1" ht="12.75" x14ac:dyDescent="0.2">
      <c r="A1220" s="19">
        <v>42387</v>
      </c>
      <c r="B1220" s="20">
        <v>1500002872</v>
      </c>
      <c r="C1220" s="21" t="s">
        <v>1029</v>
      </c>
      <c r="D1220" s="22" t="s">
        <v>304</v>
      </c>
      <c r="E1220" s="23">
        <v>2254</v>
      </c>
      <c r="F1220" s="24">
        <v>64338.8</v>
      </c>
      <c r="G1220" s="25">
        <v>42387</v>
      </c>
      <c r="H1220" s="24">
        <f t="shared" si="84"/>
        <v>0</v>
      </c>
      <c r="I1220" s="24">
        <v>64338.8</v>
      </c>
      <c r="J1220" s="24" t="str">
        <f t="shared" si="85"/>
        <v>ATRASADO</v>
      </c>
      <c r="K1220" s="27"/>
    </row>
    <row r="1221" spans="1:11" s="26" customFormat="1" ht="12.75" x14ac:dyDescent="0.2">
      <c r="A1221" s="19">
        <v>42387</v>
      </c>
      <c r="B1221" s="20">
        <v>1500002873</v>
      </c>
      <c r="C1221" s="21" t="s">
        <v>1029</v>
      </c>
      <c r="D1221" s="22" t="s">
        <v>304</v>
      </c>
      <c r="E1221" s="23">
        <v>2254</v>
      </c>
      <c r="F1221" s="24">
        <v>64338.8</v>
      </c>
      <c r="G1221" s="25">
        <v>42387</v>
      </c>
      <c r="H1221" s="24">
        <f t="shared" si="84"/>
        <v>0</v>
      </c>
      <c r="I1221" s="24">
        <v>64338.8</v>
      </c>
      <c r="J1221" s="24" t="str">
        <f t="shared" si="85"/>
        <v>ATRASADO</v>
      </c>
      <c r="K1221" s="27"/>
    </row>
    <row r="1222" spans="1:11" s="26" customFormat="1" ht="12.75" x14ac:dyDescent="0.2">
      <c r="A1222" s="19">
        <v>42397</v>
      </c>
      <c r="B1222" s="20">
        <v>1500002877</v>
      </c>
      <c r="C1222" s="21" t="s">
        <v>1029</v>
      </c>
      <c r="D1222" s="22" t="s">
        <v>304</v>
      </c>
      <c r="E1222" s="23">
        <v>2254</v>
      </c>
      <c r="F1222" s="24">
        <v>78585.59</v>
      </c>
      <c r="G1222" s="25">
        <v>42397</v>
      </c>
      <c r="H1222" s="24">
        <f t="shared" si="84"/>
        <v>0</v>
      </c>
      <c r="I1222" s="24">
        <v>78585.59</v>
      </c>
      <c r="J1222" s="24" t="str">
        <f t="shared" si="85"/>
        <v>ATRASADO</v>
      </c>
      <c r="K1222" s="27"/>
    </row>
    <row r="1223" spans="1:11" s="26" customFormat="1" ht="12.75" x14ac:dyDescent="0.2">
      <c r="A1223" s="19">
        <v>42397</v>
      </c>
      <c r="B1223" s="20">
        <v>1500002878</v>
      </c>
      <c r="C1223" s="21" t="s">
        <v>1029</v>
      </c>
      <c r="D1223" s="22" t="s">
        <v>304</v>
      </c>
      <c r="E1223" s="23">
        <v>2254</v>
      </c>
      <c r="F1223" s="24">
        <v>17517.82</v>
      </c>
      <c r="G1223" s="25">
        <v>42397</v>
      </c>
      <c r="H1223" s="24">
        <f t="shared" si="84"/>
        <v>0</v>
      </c>
      <c r="I1223" s="24">
        <v>17517.82</v>
      </c>
      <c r="J1223" s="24" t="str">
        <f t="shared" si="85"/>
        <v>ATRASADO</v>
      </c>
      <c r="K1223" s="27"/>
    </row>
    <row r="1224" spans="1:11" s="26" customFormat="1" ht="12.75" x14ac:dyDescent="0.2">
      <c r="A1224" s="19">
        <v>42397</v>
      </c>
      <c r="B1224" s="20">
        <v>1500002879</v>
      </c>
      <c r="C1224" s="21" t="s">
        <v>1029</v>
      </c>
      <c r="D1224" s="22" t="s">
        <v>304</v>
      </c>
      <c r="E1224" s="23">
        <v>2254</v>
      </c>
      <c r="F1224" s="24">
        <v>10438.540000000001</v>
      </c>
      <c r="G1224" s="25">
        <v>42397</v>
      </c>
      <c r="H1224" s="24">
        <f t="shared" si="84"/>
        <v>0</v>
      </c>
      <c r="I1224" s="24">
        <v>10438.540000000001</v>
      </c>
      <c r="J1224" s="24" t="str">
        <f t="shared" si="85"/>
        <v>ATRASADO</v>
      </c>
      <c r="K1224" s="27"/>
    </row>
    <row r="1225" spans="1:11" s="26" customFormat="1" ht="12.75" x14ac:dyDescent="0.2">
      <c r="A1225" s="19">
        <v>42397</v>
      </c>
      <c r="B1225" s="20">
        <v>1500002880</v>
      </c>
      <c r="C1225" s="21" t="s">
        <v>1029</v>
      </c>
      <c r="D1225" s="22" t="s">
        <v>304</v>
      </c>
      <c r="E1225" s="23">
        <v>2254</v>
      </c>
      <c r="F1225" s="24">
        <v>20311.38</v>
      </c>
      <c r="G1225" s="25">
        <v>42397</v>
      </c>
      <c r="H1225" s="24">
        <f t="shared" si="84"/>
        <v>0</v>
      </c>
      <c r="I1225" s="24">
        <v>20311.38</v>
      </c>
      <c r="J1225" s="24" t="str">
        <f t="shared" si="85"/>
        <v>ATRASADO</v>
      </c>
      <c r="K1225" s="27"/>
    </row>
    <row r="1226" spans="1:11" s="26" customFormat="1" ht="12.75" x14ac:dyDescent="0.2">
      <c r="A1226" s="19" t="s">
        <v>1030</v>
      </c>
      <c r="B1226" s="20" t="s">
        <v>1031</v>
      </c>
      <c r="C1226" s="21" t="s">
        <v>1029</v>
      </c>
      <c r="D1226" s="22" t="s">
        <v>154</v>
      </c>
      <c r="E1226" s="23">
        <v>2254</v>
      </c>
      <c r="F1226" s="24">
        <f>3359997.35-60000</f>
        <v>3299997.35</v>
      </c>
      <c r="G1226" s="25" t="s">
        <v>1030</v>
      </c>
      <c r="H1226" s="24">
        <f t="shared" si="84"/>
        <v>0</v>
      </c>
      <c r="I1226" s="24">
        <v>3299997.35</v>
      </c>
      <c r="J1226" s="24" t="str">
        <f t="shared" si="85"/>
        <v>ATRASADO</v>
      </c>
      <c r="K1226" s="27"/>
    </row>
    <row r="1227" spans="1:11" s="26" customFormat="1" ht="12.75" x14ac:dyDescent="0.2">
      <c r="A1227" s="19">
        <v>45513</v>
      </c>
      <c r="B1227" s="20" t="s">
        <v>1032</v>
      </c>
      <c r="C1227" s="21" t="s">
        <v>1029</v>
      </c>
      <c r="D1227" s="22" t="s">
        <v>154</v>
      </c>
      <c r="E1227" s="23">
        <v>2254</v>
      </c>
      <c r="F1227" s="24">
        <v>234000.01</v>
      </c>
      <c r="G1227" s="25">
        <v>45513</v>
      </c>
      <c r="H1227" s="24">
        <f t="shared" si="84"/>
        <v>0</v>
      </c>
      <c r="I1227" s="24">
        <v>234000.01</v>
      </c>
      <c r="J1227" s="24" t="str">
        <f t="shared" si="85"/>
        <v>ATRASADO</v>
      </c>
      <c r="K1227" s="27"/>
    </row>
    <row r="1228" spans="1:11" s="26" customFormat="1" ht="12.75" x14ac:dyDescent="0.2">
      <c r="A1228" s="19">
        <v>45536</v>
      </c>
      <c r="B1228" s="20" t="s">
        <v>1033</v>
      </c>
      <c r="C1228" s="21" t="s">
        <v>1029</v>
      </c>
      <c r="D1228" s="22" t="s">
        <v>154</v>
      </c>
      <c r="E1228" s="23">
        <v>2254</v>
      </c>
      <c r="F1228" s="24">
        <v>258000</v>
      </c>
      <c r="G1228" s="25">
        <v>45536</v>
      </c>
      <c r="H1228" s="24">
        <f t="shared" si="84"/>
        <v>0</v>
      </c>
      <c r="I1228" s="24">
        <v>258000</v>
      </c>
      <c r="J1228" s="24" t="str">
        <f t="shared" si="85"/>
        <v>ATRASADO</v>
      </c>
      <c r="K1228" s="27"/>
    </row>
    <row r="1229" spans="1:11" s="26" customFormat="1" ht="12.75" x14ac:dyDescent="0.2">
      <c r="A1229" s="19">
        <v>45537</v>
      </c>
      <c r="B1229" s="20" t="s">
        <v>1034</v>
      </c>
      <c r="C1229" s="21" t="s">
        <v>1029</v>
      </c>
      <c r="D1229" s="22" t="s">
        <v>154</v>
      </c>
      <c r="E1229" s="23">
        <v>2254</v>
      </c>
      <c r="F1229" s="24">
        <v>1529010</v>
      </c>
      <c r="G1229" s="25">
        <v>45537</v>
      </c>
      <c r="H1229" s="24">
        <f t="shared" si="84"/>
        <v>0</v>
      </c>
      <c r="I1229" s="24">
        <v>1529010</v>
      </c>
      <c r="J1229" s="24" t="str">
        <f t="shared" si="85"/>
        <v>ATRASADO</v>
      </c>
      <c r="K1229" s="27"/>
    </row>
    <row r="1230" spans="1:11" s="26" customFormat="1" ht="12.75" x14ac:dyDescent="0.2">
      <c r="A1230" s="19">
        <v>45567</v>
      </c>
      <c r="B1230" s="20" t="s">
        <v>1035</v>
      </c>
      <c r="C1230" s="21" t="s">
        <v>1029</v>
      </c>
      <c r="D1230" s="22" t="s">
        <v>154</v>
      </c>
      <c r="E1230" s="23">
        <v>2254</v>
      </c>
      <c r="F1230" s="24">
        <v>713538</v>
      </c>
      <c r="G1230" s="25">
        <v>45567</v>
      </c>
      <c r="H1230" s="24">
        <f t="shared" si="84"/>
        <v>0</v>
      </c>
      <c r="I1230" s="24">
        <v>713538</v>
      </c>
      <c r="J1230" s="24" t="str">
        <f t="shared" si="85"/>
        <v>ATRASADO</v>
      </c>
      <c r="K1230" s="27"/>
    </row>
    <row r="1231" spans="1:11" s="26" customFormat="1" ht="12.75" x14ac:dyDescent="0.2">
      <c r="A1231" s="19">
        <v>45601</v>
      </c>
      <c r="B1231" s="20" t="s">
        <v>1036</v>
      </c>
      <c r="C1231" s="21" t="s">
        <v>1029</v>
      </c>
      <c r="D1231" s="22" t="s">
        <v>154</v>
      </c>
      <c r="E1231" s="23">
        <v>2254</v>
      </c>
      <c r="F1231" s="24">
        <v>815472</v>
      </c>
      <c r="G1231" s="25">
        <v>45630</v>
      </c>
      <c r="H1231" s="24">
        <f t="shared" si="84"/>
        <v>0</v>
      </c>
      <c r="I1231" s="24">
        <v>815472</v>
      </c>
      <c r="J1231" s="24" t="str">
        <f t="shared" si="85"/>
        <v>ATRASADO</v>
      </c>
      <c r="K1231" s="27"/>
    </row>
    <row r="1232" spans="1:11" s="26" customFormat="1" ht="12.75" x14ac:dyDescent="0.2">
      <c r="A1232" s="19">
        <v>45627</v>
      </c>
      <c r="B1232" s="20" t="s">
        <v>1037</v>
      </c>
      <c r="C1232" s="21" t="s">
        <v>1029</v>
      </c>
      <c r="D1232" s="22" t="s">
        <v>154</v>
      </c>
      <c r="E1232" s="23">
        <v>2254</v>
      </c>
      <c r="F1232" s="24">
        <v>1529010</v>
      </c>
      <c r="G1232" s="25">
        <v>45630</v>
      </c>
      <c r="H1232" s="24">
        <f t="shared" si="84"/>
        <v>0</v>
      </c>
      <c r="I1232" s="24">
        <v>1529010</v>
      </c>
      <c r="J1232" s="24" t="str">
        <f t="shared" si="85"/>
        <v>ATRASADO</v>
      </c>
      <c r="K1232" s="27"/>
    </row>
    <row r="1233" spans="1:11" s="26" customFormat="1" ht="12.75" x14ac:dyDescent="0.2">
      <c r="A1233" s="19" t="s">
        <v>162</v>
      </c>
      <c r="B1233" s="20" t="s">
        <v>238</v>
      </c>
      <c r="C1233" s="21" t="s">
        <v>1029</v>
      </c>
      <c r="D1233" s="22" t="s">
        <v>239</v>
      </c>
      <c r="E1233" s="23">
        <v>2254</v>
      </c>
      <c r="F1233" s="24">
        <v>468896.40000000037</v>
      </c>
      <c r="G1233" s="25" t="s">
        <v>162</v>
      </c>
      <c r="H1233" s="24">
        <f t="shared" si="84"/>
        <v>0</v>
      </c>
      <c r="I1233" s="24">
        <v>468896.40000000037</v>
      </c>
      <c r="J1233" s="24" t="str">
        <f t="shared" si="85"/>
        <v>ATRASADO</v>
      </c>
      <c r="K1233" s="27"/>
    </row>
    <row r="1234" spans="1:11" s="26" customFormat="1" ht="12.75" x14ac:dyDescent="0.2">
      <c r="A1234" s="19">
        <v>45931</v>
      </c>
      <c r="B1234" s="20" t="s">
        <v>1038</v>
      </c>
      <c r="C1234" s="21" t="s">
        <v>1029</v>
      </c>
      <c r="D1234" s="22" t="s">
        <v>154</v>
      </c>
      <c r="E1234" s="23">
        <v>2254</v>
      </c>
      <c r="F1234" s="24">
        <v>1529010</v>
      </c>
      <c r="G1234" s="25">
        <v>45931</v>
      </c>
      <c r="H1234" s="24">
        <v>0</v>
      </c>
      <c r="I1234" s="24">
        <v>1529010</v>
      </c>
      <c r="J1234" s="24" t="s">
        <v>26</v>
      </c>
      <c r="K1234" s="27"/>
    </row>
    <row r="1235" spans="1:11" s="26" customFormat="1" ht="12.75" x14ac:dyDescent="0.2">
      <c r="A1235" s="19">
        <v>45931</v>
      </c>
      <c r="B1235" s="20" t="s">
        <v>1039</v>
      </c>
      <c r="C1235" s="21" t="s">
        <v>1029</v>
      </c>
      <c r="D1235" s="22" t="s">
        <v>154</v>
      </c>
      <c r="E1235" s="23">
        <v>2254</v>
      </c>
      <c r="F1235" s="24">
        <v>713538</v>
      </c>
      <c r="G1235" s="25">
        <v>45931</v>
      </c>
      <c r="H1235" s="24">
        <v>0</v>
      </c>
      <c r="I1235" s="24">
        <v>713538</v>
      </c>
      <c r="J1235" s="24" t="s">
        <v>26</v>
      </c>
      <c r="K1235" s="27"/>
    </row>
    <row r="1236" spans="1:11" s="26" customFormat="1" ht="12.75" x14ac:dyDescent="0.2">
      <c r="A1236" s="19">
        <v>46030</v>
      </c>
      <c r="B1236" s="20" t="s">
        <v>1040</v>
      </c>
      <c r="C1236" s="21" t="s">
        <v>1029</v>
      </c>
      <c r="D1236" s="22" t="s">
        <v>1041</v>
      </c>
      <c r="E1236" s="23">
        <v>2254</v>
      </c>
      <c r="F1236" s="24">
        <v>992000</v>
      </c>
      <c r="G1236" s="25">
        <v>46030</v>
      </c>
      <c r="H1236" s="24">
        <v>0</v>
      </c>
      <c r="I1236" s="24">
        <v>992000</v>
      </c>
      <c r="J1236" s="24" t="s">
        <v>26</v>
      </c>
      <c r="K1236" s="27"/>
    </row>
    <row r="1237" spans="1:11" s="26" customFormat="1" ht="12.75" x14ac:dyDescent="0.2">
      <c r="A1237" s="19">
        <v>46042</v>
      </c>
      <c r="B1237" s="20" t="s">
        <v>1042</v>
      </c>
      <c r="C1237" s="21" t="s">
        <v>1029</v>
      </c>
      <c r="D1237" s="22" t="s">
        <v>1043</v>
      </c>
      <c r="E1237" s="23">
        <v>2254</v>
      </c>
      <c r="F1237" s="24">
        <v>3968000</v>
      </c>
      <c r="G1237" s="25">
        <v>46042</v>
      </c>
      <c r="H1237" s="24">
        <v>0</v>
      </c>
      <c r="I1237" s="24">
        <v>3968000</v>
      </c>
      <c r="J1237" s="24" t="s">
        <v>26</v>
      </c>
      <c r="K1237" s="27"/>
    </row>
    <row r="1238" spans="1:11" s="26" customFormat="1" ht="12.75" x14ac:dyDescent="0.2">
      <c r="A1238" s="19"/>
      <c r="B1238" s="20"/>
      <c r="C1238" s="21"/>
      <c r="D1238" s="22"/>
      <c r="E1238" s="23"/>
      <c r="F1238" s="24"/>
      <c r="G1238" s="25"/>
      <c r="H1238" s="24"/>
      <c r="I1238" s="24"/>
      <c r="J1238" s="24"/>
      <c r="K1238" s="27"/>
    </row>
    <row r="1239" spans="1:11" s="26" customFormat="1" ht="12.75" x14ac:dyDescent="0.2">
      <c r="A1239" s="19">
        <v>45986</v>
      </c>
      <c r="B1239" s="20" t="s">
        <v>856</v>
      </c>
      <c r="C1239" s="21" t="s">
        <v>1044</v>
      </c>
      <c r="D1239" s="22" t="s">
        <v>1045</v>
      </c>
      <c r="E1239" s="23">
        <v>2241</v>
      </c>
      <c r="F1239" s="24">
        <v>161000</v>
      </c>
      <c r="G1239" s="25">
        <v>45986</v>
      </c>
      <c r="H1239" s="24">
        <v>0</v>
      </c>
      <c r="I1239" s="24">
        <v>161000</v>
      </c>
      <c r="J1239" s="24" t="s">
        <v>26</v>
      </c>
      <c r="K1239" s="27"/>
    </row>
    <row r="1240" spans="1:11" s="26" customFormat="1" ht="12.75" x14ac:dyDescent="0.2">
      <c r="A1240" s="19"/>
      <c r="B1240" s="20"/>
      <c r="C1240" s="21"/>
      <c r="D1240" s="22"/>
      <c r="E1240" s="23"/>
      <c r="F1240" s="24"/>
      <c r="G1240" s="25"/>
      <c r="H1240" s="24"/>
      <c r="I1240" s="24"/>
      <c r="J1240" s="24"/>
      <c r="K1240" s="27"/>
    </row>
    <row r="1241" spans="1:11" s="26" customFormat="1" ht="12.75" x14ac:dyDescent="0.2">
      <c r="A1241" s="19">
        <v>45355</v>
      </c>
      <c r="B1241" s="20" t="s">
        <v>1046</v>
      </c>
      <c r="C1241" s="21" t="s">
        <v>1047</v>
      </c>
      <c r="D1241" s="22" t="s">
        <v>22</v>
      </c>
      <c r="E1241" s="23">
        <v>2311</v>
      </c>
      <c r="F1241" s="24">
        <v>49000</v>
      </c>
      <c r="G1241" s="25">
        <v>45384</v>
      </c>
      <c r="H1241" s="24">
        <f>IF(F1241&gt;0,0,"")</f>
        <v>0</v>
      </c>
      <c r="I1241" s="24">
        <v>49000</v>
      </c>
      <c r="J1241" s="24" t="str">
        <f>IF(I1241&gt;0,"ATRASADO","")</f>
        <v>ATRASADO</v>
      </c>
      <c r="K1241" s="27"/>
    </row>
    <row r="1242" spans="1:11" s="26" customFormat="1" ht="12.75" x14ac:dyDescent="0.2">
      <c r="A1242" s="19">
        <v>45355</v>
      </c>
      <c r="B1242" s="20" t="s">
        <v>1048</v>
      </c>
      <c r="C1242" s="21" t="s">
        <v>1047</v>
      </c>
      <c r="D1242" s="22" t="s">
        <v>22</v>
      </c>
      <c r="E1242" s="23">
        <v>2311</v>
      </c>
      <c r="F1242" s="24">
        <v>49000</v>
      </c>
      <c r="G1242" s="25">
        <v>45384</v>
      </c>
      <c r="H1242" s="24">
        <f>IF(F1242&gt;0,0,"")</f>
        <v>0</v>
      </c>
      <c r="I1242" s="24">
        <v>49000</v>
      </c>
      <c r="J1242" s="24" t="str">
        <f>IF(I1242&gt;0,"ATRASADO","")</f>
        <v>ATRASADO</v>
      </c>
      <c r="K1242" s="27"/>
    </row>
    <row r="1243" spans="1:11" s="26" customFormat="1" ht="12.75" x14ac:dyDescent="0.2">
      <c r="A1243" s="19">
        <v>45474</v>
      </c>
      <c r="B1243" s="20" t="s">
        <v>1049</v>
      </c>
      <c r="C1243" s="21" t="s">
        <v>1047</v>
      </c>
      <c r="D1243" s="22" t="s">
        <v>22</v>
      </c>
      <c r="E1243" s="23">
        <v>2311</v>
      </c>
      <c r="F1243" s="24">
        <v>156800</v>
      </c>
      <c r="G1243" s="25">
        <v>45474</v>
      </c>
      <c r="H1243" s="24">
        <f>IF(F1243&gt;0,0,"")</f>
        <v>0</v>
      </c>
      <c r="I1243" s="24">
        <v>156800</v>
      </c>
      <c r="J1243" s="24" t="str">
        <f>IF(I1243&gt;0,"ATRASADO","")</f>
        <v>ATRASADO</v>
      </c>
      <c r="K1243" s="27"/>
    </row>
    <row r="1244" spans="1:11" s="26" customFormat="1" ht="12.75" x14ac:dyDescent="0.2">
      <c r="A1244" s="19"/>
      <c r="B1244" s="20"/>
      <c r="C1244" s="21"/>
      <c r="D1244" s="22"/>
      <c r="E1244" s="23"/>
      <c r="F1244" s="24"/>
      <c r="G1244" s="25"/>
      <c r="H1244" s="24"/>
      <c r="I1244" s="24"/>
      <c r="J1244" s="24"/>
      <c r="K1244" s="27"/>
    </row>
    <row r="1245" spans="1:11" s="26" customFormat="1" ht="12.75" x14ac:dyDescent="0.2">
      <c r="A1245" s="19">
        <v>45748</v>
      </c>
      <c r="B1245" s="20" t="s">
        <v>1050</v>
      </c>
      <c r="C1245" s="21" t="s">
        <v>1051</v>
      </c>
      <c r="D1245" s="22" t="s">
        <v>25</v>
      </c>
      <c r="E1245" s="23">
        <v>2286</v>
      </c>
      <c r="F1245" s="24">
        <v>200000</v>
      </c>
      <c r="G1245" s="25">
        <v>45748</v>
      </c>
      <c r="H1245" s="24">
        <f>IF(F1245&gt;0,0,"")</f>
        <v>0</v>
      </c>
      <c r="I1245" s="24">
        <v>200000</v>
      </c>
      <c r="J1245" s="24" t="s">
        <v>26</v>
      </c>
      <c r="K1245" s="27"/>
    </row>
    <row r="1246" spans="1:11" s="26" customFormat="1" ht="12.75" x14ac:dyDescent="0.2">
      <c r="A1246" s="19"/>
      <c r="B1246" s="20"/>
      <c r="C1246" s="21"/>
      <c r="D1246" s="22"/>
      <c r="E1246" s="23"/>
      <c r="F1246" s="24"/>
      <c r="G1246" s="25"/>
      <c r="H1246" s="24"/>
      <c r="I1246" s="24"/>
      <c r="J1246" s="24"/>
      <c r="K1246" s="27"/>
    </row>
    <row r="1247" spans="1:11" s="26" customFormat="1" ht="12.75" x14ac:dyDescent="0.2">
      <c r="A1247" s="19">
        <v>46009</v>
      </c>
      <c r="B1247" s="20" t="s">
        <v>138</v>
      </c>
      <c r="C1247" s="21" t="s">
        <v>1052</v>
      </c>
      <c r="D1247" s="22" t="s">
        <v>22</v>
      </c>
      <c r="E1247" s="23">
        <v>2311</v>
      </c>
      <c r="F1247" s="24">
        <v>820170</v>
      </c>
      <c r="G1247" s="25">
        <v>46009</v>
      </c>
      <c r="H1247" s="24">
        <v>0</v>
      </c>
      <c r="I1247" s="24">
        <v>820170</v>
      </c>
      <c r="J1247" s="24" t="s">
        <v>26</v>
      </c>
      <c r="K1247" s="27"/>
    </row>
    <row r="1248" spans="1:11" s="26" customFormat="1" ht="12.75" x14ac:dyDescent="0.2">
      <c r="A1248" s="19"/>
      <c r="B1248" s="20"/>
      <c r="C1248" s="21"/>
      <c r="D1248" s="22"/>
      <c r="E1248" s="23"/>
      <c r="F1248" s="24"/>
      <c r="G1248" s="25"/>
      <c r="H1248" s="24"/>
      <c r="I1248" s="24"/>
      <c r="J1248" s="24"/>
      <c r="K1248" s="27"/>
    </row>
    <row r="1249" spans="1:11" s="26" customFormat="1" ht="12.75" x14ac:dyDescent="0.2">
      <c r="A1249" s="19">
        <v>44621</v>
      </c>
      <c r="B1249" s="20" t="s">
        <v>1053</v>
      </c>
      <c r="C1249" s="21" t="s">
        <v>1054</v>
      </c>
      <c r="D1249" s="22" t="s">
        <v>1055</v>
      </c>
      <c r="E1249" s="23">
        <v>2115</v>
      </c>
      <c r="F1249" s="24">
        <v>237441.46</v>
      </c>
      <c r="G1249" s="25">
        <v>44621</v>
      </c>
      <c r="H1249" s="24">
        <f>IF(F1249&gt;0,0,"")</f>
        <v>0</v>
      </c>
      <c r="I1249" s="24">
        <v>237441.46</v>
      </c>
      <c r="J1249" s="24" t="str">
        <f>IF(I1249&gt;0,"ATRASADO","")</f>
        <v>ATRASADO</v>
      </c>
      <c r="K1249" s="27"/>
    </row>
    <row r="1250" spans="1:11" s="26" customFormat="1" ht="12.75" x14ac:dyDescent="0.2">
      <c r="A1250" s="19"/>
      <c r="B1250" s="20"/>
      <c r="C1250" s="21"/>
      <c r="D1250" s="22"/>
      <c r="E1250" s="23"/>
      <c r="F1250" s="24"/>
      <c r="G1250" s="25"/>
      <c r="H1250" s="24"/>
      <c r="I1250" s="24"/>
      <c r="J1250" s="24"/>
      <c r="K1250" s="27"/>
    </row>
    <row r="1251" spans="1:11" s="26" customFormat="1" ht="12.75" x14ac:dyDescent="0.2">
      <c r="A1251" s="19">
        <v>45474</v>
      </c>
      <c r="B1251" s="20" t="s">
        <v>1056</v>
      </c>
      <c r="C1251" s="21" t="s">
        <v>1057</v>
      </c>
      <c r="D1251" s="22" t="s">
        <v>101</v>
      </c>
      <c r="E1251" s="23">
        <v>2221</v>
      </c>
      <c r="F1251" s="24">
        <v>23600</v>
      </c>
      <c r="G1251" s="25">
        <v>45474</v>
      </c>
      <c r="H1251" s="24">
        <f>IF(F1251&gt;0,0,"")</f>
        <v>0</v>
      </c>
      <c r="I1251" s="24">
        <v>23600</v>
      </c>
      <c r="J1251" s="24" t="str">
        <f>IF(I1251&gt;0,"ATRASADO","")</f>
        <v>ATRASADO</v>
      </c>
      <c r="K1251" s="27"/>
    </row>
    <row r="1252" spans="1:11" s="26" customFormat="1" ht="12.75" x14ac:dyDescent="0.2">
      <c r="A1252" s="19"/>
      <c r="B1252" s="20"/>
      <c r="C1252" s="21"/>
      <c r="D1252" s="22"/>
      <c r="E1252" s="23"/>
      <c r="F1252" s="24"/>
      <c r="G1252" s="25"/>
      <c r="H1252" s="24"/>
      <c r="I1252" s="24"/>
      <c r="J1252" s="24"/>
      <c r="K1252" s="27"/>
    </row>
    <row r="1253" spans="1:11" s="26" customFormat="1" ht="12.75" x14ac:dyDescent="0.2">
      <c r="A1253" s="19" t="s">
        <v>279</v>
      </c>
      <c r="B1253" s="20" t="s">
        <v>1058</v>
      </c>
      <c r="C1253" s="21" t="s">
        <v>1059</v>
      </c>
      <c r="D1253" s="22" t="s">
        <v>154</v>
      </c>
      <c r="E1253" s="23">
        <v>2254</v>
      </c>
      <c r="F1253" s="24">
        <v>564251.93999999994</v>
      </c>
      <c r="G1253" s="25" t="s">
        <v>279</v>
      </c>
      <c r="H1253" s="24">
        <v>0</v>
      </c>
      <c r="I1253" s="24">
        <v>564251.93999999994</v>
      </c>
      <c r="J1253" s="24" t="str">
        <f t="shared" ref="J1253:J1258" si="86">IF(I1253&gt;0,"ATRASADO","")</f>
        <v>ATRASADO</v>
      </c>
      <c r="K1253" s="27"/>
    </row>
    <row r="1254" spans="1:11" s="26" customFormat="1" ht="12.75" x14ac:dyDescent="0.2">
      <c r="A1254" s="19">
        <v>45574</v>
      </c>
      <c r="B1254" s="20" t="s">
        <v>1060</v>
      </c>
      <c r="C1254" s="21" t="s">
        <v>1059</v>
      </c>
      <c r="D1254" s="22" t="s">
        <v>154</v>
      </c>
      <c r="E1254" s="23">
        <v>2254</v>
      </c>
      <c r="F1254" s="24">
        <v>644859.36</v>
      </c>
      <c r="G1254" s="25">
        <v>45574</v>
      </c>
      <c r="H1254" s="24">
        <v>0</v>
      </c>
      <c r="I1254" s="24">
        <v>644859.36</v>
      </c>
      <c r="J1254" s="24" t="str">
        <f t="shared" si="86"/>
        <v>ATRASADO</v>
      </c>
      <c r="K1254" s="27"/>
    </row>
    <row r="1255" spans="1:11" s="26" customFormat="1" ht="12.75" x14ac:dyDescent="0.2">
      <c r="A1255" s="19">
        <v>45627</v>
      </c>
      <c r="B1255" s="20" t="s">
        <v>1061</v>
      </c>
      <c r="C1255" s="21" t="s">
        <v>1059</v>
      </c>
      <c r="D1255" s="22" t="s">
        <v>154</v>
      </c>
      <c r="E1255" s="23">
        <v>2254</v>
      </c>
      <c r="F1255" s="24">
        <v>1209111.3</v>
      </c>
      <c r="G1255" s="25">
        <v>45627</v>
      </c>
      <c r="H1255" s="24">
        <v>0</v>
      </c>
      <c r="I1255" s="24">
        <v>1209111.3</v>
      </c>
      <c r="J1255" s="24" t="str">
        <f t="shared" si="86"/>
        <v>ATRASADO</v>
      </c>
      <c r="K1255" s="27"/>
    </row>
    <row r="1256" spans="1:11" s="26" customFormat="1" ht="12.75" x14ac:dyDescent="0.2">
      <c r="A1256" s="19">
        <v>45637</v>
      </c>
      <c r="B1256" s="20" t="s">
        <v>1062</v>
      </c>
      <c r="C1256" s="21" t="s">
        <v>1059</v>
      </c>
      <c r="D1256" s="22" t="s">
        <v>154</v>
      </c>
      <c r="E1256" s="23">
        <v>2254</v>
      </c>
      <c r="F1256" s="24">
        <v>1209111.3</v>
      </c>
      <c r="G1256" s="25">
        <v>45637</v>
      </c>
      <c r="H1256" s="24">
        <v>0</v>
      </c>
      <c r="I1256" s="24">
        <v>1209111.3</v>
      </c>
      <c r="J1256" s="24" t="str">
        <f t="shared" si="86"/>
        <v>ATRASADO</v>
      </c>
      <c r="K1256" s="27"/>
    </row>
    <row r="1257" spans="1:11" s="26" customFormat="1" ht="12.75" x14ac:dyDescent="0.2">
      <c r="A1257" s="19" t="s">
        <v>1063</v>
      </c>
      <c r="B1257" s="20" t="s">
        <v>1064</v>
      </c>
      <c r="C1257" s="21" t="s">
        <v>1059</v>
      </c>
      <c r="D1257" s="22" t="s">
        <v>154</v>
      </c>
      <c r="E1257" s="23">
        <v>2254</v>
      </c>
      <c r="F1257" s="24">
        <v>564251.93999999994</v>
      </c>
      <c r="G1257" s="25" t="s">
        <v>1063</v>
      </c>
      <c r="H1257" s="24">
        <v>0</v>
      </c>
      <c r="I1257" s="24">
        <v>564251.93999999994</v>
      </c>
      <c r="J1257" s="24" t="str">
        <f t="shared" si="86"/>
        <v>ATRASADO</v>
      </c>
      <c r="K1257" s="27"/>
    </row>
    <row r="1258" spans="1:11" s="26" customFormat="1" ht="12.75" x14ac:dyDescent="0.2">
      <c r="A1258" s="19" t="s">
        <v>162</v>
      </c>
      <c r="B1258" s="20" t="s">
        <v>238</v>
      </c>
      <c r="C1258" s="21" t="s">
        <v>1059</v>
      </c>
      <c r="D1258" s="22" t="s">
        <v>239</v>
      </c>
      <c r="E1258" s="23">
        <v>2254</v>
      </c>
      <c r="F1258" s="24">
        <v>370793.9299999997</v>
      </c>
      <c r="G1258" s="25" t="s">
        <v>162</v>
      </c>
      <c r="H1258" s="24">
        <v>0</v>
      </c>
      <c r="I1258" s="24">
        <v>370793.9299999997</v>
      </c>
      <c r="J1258" s="24" t="str">
        <f t="shared" si="86"/>
        <v>ATRASADO</v>
      </c>
      <c r="K1258" s="27"/>
    </row>
    <row r="1259" spans="1:11" s="26" customFormat="1" ht="12.75" x14ac:dyDescent="0.2">
      <c r="A1259" s="19"/>
      <c r="B1259" s="20"/>
      <c r="C1259" s="21"/>
      <c r="D1259" s="22"/>
      <c r="E1259" s="23"/>
      <c r="F1259" s="24"/>
      <c r="G1259" s="25"/>
      <c r="H1259" s="24"/>
      <c r="I1259" s="24"/>
      <c r="J1259" s="24"/>
      <c r="K1259" s="27"/>
    </row>
    <row r="1260" spans="1:11" s="26" customFormat="1" ht="12.75" x14ac:dyDescent="0.2">
      <c r="A1260" s="19">
        <v>45200</v>
      </c>
      <c r="B1260" s="20" t="s">
        <v>1065</v>
      </c>
      <c r="C1260" s="21" t="s">
        <v>1066</v>
      </c>
      <c r="D1260" s="22" t="s">
        <v>154</v>
      </c>
      <c r="E1260" s="23">
        <v>2254</v>
      </c>
      <c r="F1260" s="24">
        <v>639000.01</v>
      </c>
      <c r="G1260" s="25">
        <v>45200</v>
      </c>
      <c r="H1260" s="24">
        <f t="shared" ref="H1260:H1268" si="87">IF(F1260&gt;0,0,"")</f>
        <v>0</v>
      </c>
      <c r="I1260" s="24">
        <v>639000.01</v>
      </c>
      <c r="J1260" s="24" t="str">
        <f t="shared" ref="J1260:J1268" si="88">IF(I1260&gt;0,"ATRASADO","")</f>
        <v>ATRASADO</v>
      </c>
      <c r="K1260" s="27"/>
    </row>
    <row r="1261" spans="1:11" s="26" customFormat="1" ht="12.75" x14ac:dyDescent="0.2">
      <c r="A1261" s="19">
        <v>45261</v>
      </c>
      <c r="B1261" s="20" t="s">
        <v>1067</v>
      </c>
      <c r="C1261" s="21" t="s">
        <v>1066</v>
      </c>
      <c r="D1261" s="22" t="s">
        <v>154</v>
      </c>
      <c r="E1261" s="23">
        <v>2254</v>
      </c>
      <c r="F1261" s="24">
        <v>2376666.7000000002</v>
      </c>
      <c r="G1261" s="25">
        <v>45261</v>
      </c>
      <c r="H1261" s="24">
        <f t="shared" si="87"/>
        <v>0</v>
      </c>
      <c r="I1261" s="24">
        <v>2376666.7000000002</v>
      </c>
      <c r="J1261" s="24" t="str">
        <f t="shared" si="88"/>
        <v>ATRASADO</v>
      </c>
      <c r="K1261" s="27"/>
    </row>
    <row r="1262" spans="1:11" s="26" customFormat="1" ht="12.75" x14ac:dyDescent="0.2">
      <c r="A1262" s="19">
        <v>45261</v>
      </c>
      <c r="B1262" s="20" t="s">
        <v>1068</v>
      </c>
      <c r="C1262" s="21" t="s">
        <v>1066</v>
      </c>
      <c r="D1262" s="22" t="s">
        <v>154</v>
      </c>
      <c r="E1262" s="23">
        <v>2254</v>
      </c>
      <c r="F1262" s="24">
        <v>2376666.7000000002</v>
      </c>
      <c r="G1262" s="25">
        <v>45261</v>
      </c>
      <c r="H1262" s="24">
        <f t="shared" si="87"/>
        <v>0</v>
      </c>
      <c r="I1262" s="24">
        <v>2376666.7000000002</v>
      </c>
      <c r="J1262" s="24" t="str">
        <f t="shared" si="88"/>
        <v>ATRASADO</v>
      </c>
      <c r="K1262" s="27"/>
    </row>
    <row r="1263" spans="1:11" s="26" customFormat="1" ht="12.75" x14ac:dyDescent="0.2">
      <c r="A1263" s="19">
        <v>45538</v>
      </c>
      <c r="B1263" s="20" t="s">
        <v>1069</v>
      </c>
      <c r="C1263" s="21" t="s">
        <v>1066</v>
      </c>
      <c r="D1263" s="22" t="s">
        <v>154</v>
      </c>
      <c r="E1263" s="23">
        <v>2254</v>
      </c>
      <c r="F1263" s="24">
        <v>3766387.5</v>
      </c>
      <c r="G1263" s="25">
        <v>45538</v>
      </c>
      <c r="H1263" s="24">
        <f t="shared" si="87"/>
        <v>0</v>
      </c>
      <c r="I1263" s="24">
        <v>3766387.5</v>
      </c>
      <c r="J1263" s="24" t="str">
        <f t="shared" si="88"/>
        <v>ATRASADO</v>
      </c>
      <c r="K1263" s="27"/>
    </row>
    <row r="1264" spans="1:11" s="26" customFormat="1" ht="12.75" x14ac:dyDescent="0.2">
      <c r="A1264" s="19" t="s">
        <v>156</v>
      </c>
      <c r="B1264" s="20" t="s">
        <v>288</v>
      </c>
      <c r="C1264" s="21" t="s">
        <v>1066</v>
      </c>
      <c r="D1264" s="22" t="s">
        <v>154</v>
      </c>
      <c r="E1264" s="23">
        <v>2254</v>
      </c>
      <c r="F1264" s="24">
        <v>1506555</v>
      </c>
      <c r="G1264" s="25" t="s">
        <v>156</v>
      </c>
      <c r="H1264" s="24">
        <f t="shared" si="87"/>
        <v>0</v>
      </c>
      <c r="I1264" s="24">
        <v>1506555</v>
      </c>
      <c r="J1264" s="24" t="str">
        <f t="shared" si="88"/>
        <v>ATRASADO</v>
      </c>
      <c r="K1264" s="27"/>
    </row>
    <row r="1265" spans="1:11" s="26" customFormat="1" ht="12.75" x14ac:dyDescent="0.2">
      <c r="A1265" s="19">
        <v>45573</v>
      </c>
      <c r="B1265" s="20" t="s">
        <v>289</v>
      </c>
      <c r="C1265" s="21" t="s">
        <v>1066</v>
      </c>
      <c r="D1265" s="22" t="s">
        <v>154</v>
      </c>
      <c r="E1265" s="23">
        <v>2254</v>
      </c>
      <c r="F1265" s="24">
        <v>2259832.5</v>
      </c>
      <c r="G1265" s="25">
        <v>45573</v>
      </c>
      <c r="H1265" s="24">
        <f t="shared" si="87"/>
        <v>0</v>
      </c>
      <c r="I1265" s="24">
        <v>2259832.5</v>
      </c>
      <c r="J1265" s="24" t="str">
        <f t="shared" si="88"/>
        <v>ATRASADO</v>
      </c>
      <c r="K1265" s="27"/>
    </row>
    <row r="1266" spans="1:11" s="26" customFormat="1" ht="12.75" x14ac:dyDescent="0.2">
      <c r="A1266" s="19">
        <v>45627</v>
      </c>
      <c r="B1266" s="20" t="s">
        <v>1070</v>
      </c>
      <c r="C1266" s="21" t="s">
        <v>1066</v>
      </c>
      <c r="D1266" s="22" t="s">
        <v>154</v>
      </c>
      <c r="E1266" s="23">
        <v>2254</v>
      </c>
      <c r="F1266" s="24">
        <v>3766387.5</v>
      </c>
      <c r="G1266" s="25">
        <v>45627</v>
      </c>
      <c r="H1266" s="24">
        <f t="shared" si="87"/>
        <v>0</v>
      </c>
      <c r="I1266" s="24">
        <v>3766387.5</v>
      </c>
      <c r="J1266" s="24" t="str">
        <f t="shared" si="88"/>
        <v>ATRASADO</v>
      </c>
      <c r="K1266" s="27"/>
    </row>
    <row r="1267" spans="1:11" s="26" customFormat="1" ht="12.75" x14ac:dyDescent="0.2">
      <c r="A1267" s="19">
        <v>45628</v>
      </c>
      <c r="B1267" s="20" t="s">
        <v>151</v>
      </c>
      <c r="C1267" s="21" t="s">
        <v>1066</v>
      </c>
      <c r="D1267" s="22" t="s">
        <v>154</v>
      </c>
      <c r="E1267" s="23">
        <v>2254</v>
      </c>
      <c r="F1267" s="24">
        <v>3766387.5</v>
      </c>
      <c r="G1267" s="25">
        <v>45628</v>
      </c>
      <c r="H1267" s="24">
        <f t="shared" si="87"/>
        <v>0</v>
      </c>
      <c r="I1267" s="24">
        <v>3766387.5</v>
      </c>
      <c r="J1267" s="24" t="str">
        <f t="shared" si="88"/>
        <v>ATRASADO</v>
      </c>
      <c r="K1267" s="27"/>
    </row>
    <row r="1268" spans="1:11" s="26" customFormat="1" ht="12.75" x14ac:dyDescent="0.2">
      <c r="A1268" s="19" t="s">
        <v>160</v>
      </c>
      <c r="B1268" s="20" t="s">
        <v>1071</v>
      </c>
      <c r="C1268" s="21" t="s">
        <v>1066</v>
      </c>
      <c r="D1268" s="22" t="s">
        <v>154</v>
      </c>
      <c r="E1268" s="23">
        <v>2254</v>
      </c>
      <c r="F1268" s="24">
        <v>1506555</v>
      </c>
      <c r="G1268" s="25" t="s">
        <v>160</v>
      </c>
      <c r="H1268" s="24">
        <f t="shared" si="87"/>
        <v>0</v>
      </c>
      <c r="I1268" s="24">
        <v>1506555</v>
      </c>
      <c r="J1268" s="24" t="str">
        <f t="shared" si="88"/>
        <v>ATRASADO</v>
      </c>
      <c r="K1268" s="27"/>
    </row>
    <row r="1269" spans="1:11" s="26" customFormat="1" ht="12.75" x14ac:dyDescent="0.2">
      <c r="A1269" s="19"/>
      <c r="B1269" s="20"/>
      <c r="C1269" s="21"/>
      <c r="D1269" s="22"/>
      <c r="E1269" s="23"/>
      <c r="F1269" s="24"/>
      <c r="G1269" s="25"/>
      <c r="H1269" s="24"/>
      <c r="I1269" s="24"/>
      <c r="J1269" s="24"/>
      <c r="K1269" s="27"/>
    </row>
    <row r="1270" spans="1:11" s="26" customFormat="1" ht="12.75" x14ac:dyDescent="0.2">
      <c r="A1270" s="19" t="s">
        <v>1072</v>
      </c>
      <c r="B1270" s="20" t="s">
        <v>1073</v>
      </c>
      <c r="C1270" s="21" t="s">
        <v>1074</v>
      </c>
      <c r="D1270" s="22" t="s">
        <v>959</v>
      </c>
      <c r="E1270" s="23">
        <v>2272</v>
      </c>
      <c r="F1270" s="24">
        <v>968000.03</v>
      </c>
      <c r="G1270" s="25" t="s">
        <v>992</v>
      </c>
      <c r="H1270" s="24">
        <f>IF(F1270&gt;0,0,"")</f>
        <v>0</v>
      </c>
      <c r="I1270" s="24">
        <v>968000.03</v>
      </c>
      <c r="J1270" s="24" t="str">
        <f>IF(I1270&gt;0,"ATRASADO","")</f>
        <v>ATRASADO</v>
      </c>
      <c r="K1270" s="27"/>
    </row>
    <row r="1271" spans="1:11" s="26" customFormat="1" ht="12.75" x14ac:dyDescent="0.2">
      <c r="A1271" s="19"/>
      <c r="B1271" s="20"/>
      <c r="C1271" s="21"/>
      <c r="D1271" s="22"/>
      <c r="E1271" s="23"/>
      <c r="F1271" s="24"/>
      <c r="G1271" s="25"/>
      <c r="H1271" s="24"/>
      <c r="I1271" s="24"/>
      <c r="J1271" s="24"/>
      <c r="K1271" s="27"/>
    </row>
    <row r="1272" spans="1:11" s="26" customFormat="1" ht="12.75" x14ac:dyDescent="0.2">
      <c r="A1272" s="19">
        <v>45266</v>
      </c>
      <c r="B1272" s="20" t="s">
        <v>1075</v>
      </c>
      <c r="C1272" s="21" t="s">
        <v>1076</v>
      </c>
      <c r="D1272" s="22" t="s">
        <v>1077</v>
      </c>
      <c r="E1272" s="23">
        <v>2272</v>
      </c>
      <c r="F1272" s="24">
        <v>164256</v>
      </c>
      <c r="G1272" s="25">
        <v>45266</v>
      </c>
      <c r="H1272" s="24">
        <v>0</v>
      </c>
      <c r="I1272" s="24">
        <v>164256</v>
      </c>
      <c r="J1272" s="24" t="str">
        <f>IF(I1272&gt;0,"ATRASADO","")</f>
        <v>ATRASADO</v>
      </c>
      <c r="K1272" s="27"/>
    </row>
    <row r="1273" spans="1:11" s="26" customFormat="1" ht="12.75" x14ac:dyDescent="0.2">
      <c r="A1273" s="19"/>
      <c r="B1273" s="20"/>
      <c r="C1273" s="21"/>
      <c r="D1273" s="22"/>
      <c r="E1273" s="23"/>
      <c r="F1273" s="24"/>
      <c r="G1273" s="25"/>
      <c r="H1273" s="24"/>
      <c r="I1273" s="24"/>
      <c r="J1273" s="24"/>
      <c r="K1273" s="27"/>
    </row>
    <row r="1274" spans="1:11" s="26" customFormat="1" ht="12.75" x14ac:dyDescent="0.2">
      <c r="A1274" s="19">
        <v>40252</v>
      </c>
      <c r="B1274" s="20" t="s">
        <v>553</v>
      </c>
      <c r="C1274" s="21" t="s">
        <v>1078</v>
      </c>
      <c r="D1274" s="22" t="s">
        <v>101</v>
      </c>
      <c r="E1274" s="23">
        <v>2221</v>
      </c>
      <c r="F1274" s="24">
        <v>92800</v>
      </c>
      <c r="G1274" s="25">
        <v>40252</v>
      </c>
      <c r="H1274" s="24">
        <f>IF(F1274&gt;0,0,"")</f>
        <v>0</v>
      </c>
      <c r="I1274" s="24">
        <v>92800</v>
      </c>
      <c r="J1274" s="24" t="str">
        <f>IF(I1274&gt;0,"ATRASADO","")</f>
        <v>ATRASADO</v>
      </c>
      <c r="K1274" s="27"/>
    </row>
    <row r="1275" spans="1:11" s="26" customFormat="1" ht="12.75" x14ac:dyDescent="0.2">
      <c r="A1275" s="19">
        <v>40376</v>
      </c>
      <c r="B1275" s="20" t="s">
        <v>1079</v>
      </c>
      <c r="C1275" s="21" t="s">
        <v>1078</v>
      </c>
      <c r="D1275" s="22" t="s">
        <v>101</v>
      </c>
      <c r="E1275" s="23">
        <v>2221</v>
      </c>
      <c r="F1275" s="24">
        <v>92800</v>
      </c>
      <c r="G1275" s="25">
        <v>40376</v>
      </c>
      <c r="H1275" s="24">
        <f>IF(F1275&gt;0,0,"")</f>
        <v>0</v>
      </c>
      <c r="I1275" s="24">
        <v>92800</v>
      </c>
      <c r="J1275" s="24" t="str">
        <f>IF(I1275&gt;0,"ATRASADO","")</f>
        <v>ATRASADO</v>
      </c>
      <c r="K1275" s="27"/>
    </row>
    <row r="1276" spans="1:11" s="26" customFormat="1" ht="12.75" x14ac:dyDescent="0.2">
      <c r="A1276" s="19"/>
      <c r="B1276" s="20"/>
      <c r="C1276" s="21"/>
      <c r="D1276" s="22"/>
      <c r="E1276" s="23"/>
      <c r="F1276" s="24"/>
      <c r="G1276" s="25"/>
      <c r="H1276" s="24"/>
      <c r="I1276" s="24"/>
      <c r="J1276" s="24"/>
      <c r="K1276" s="27"/>
    </row>
    <row r="1277" spans="1:11" s="26" customFormat="1" ht="12.75" x14ac:dyDescent="0.2">
      <c r="A1277" s="19">
        <v>44907</v>
      </c>
      <c r="B1277" s="20" t="s">
        <v>639</v>
      </c>
      <c r="C1277" s="21" t="s">
        <v>1080</v>
      </c>
      <c r="D1277" s="22" t="s">
        <v>101</v>
      </c>
      <c r="E1277" s="23">
        <v>2221</v>
      </c>
      <c r="F1277" s="24">
        <v>35400</v>
      </c>
      <c r="G1277" s="25">
        <v>44907</v>
      </c>
      <c r="H1277" s="24">
        <f>IF(F1277&gt;0,0,"")</f>
        <v>0</v>
      </c>
      <c r="I1277" s="24">
        <v>35400</v>
      </c>
      <c r="J1277" s="24" t="str">
        <f>IF(I1277&gt;0,"ATRASADO","")</f>
        <v>ATRASADO</v>
      </c>
      <c r="K1277" s="27"/>
    </row>
    <row r="1278" spans="1:11" s="26" customFormat="1" ht="12.75" x14ac:dyDescent="0.2">
      <c r="A1278" s="19">
        <v>44986</v>
      </c>
      <c r="B1278" s="20" t="s">
        <v>612</v>
      </c>
      <c r="C1278" s="21" t="s">
        <v>1080</v>
      </c>
      <c r="D1278" s="22" t="s">
        <v>101</v>
      </c>
      <c r="E1278" s="23">
        <v>2221</v>
      </c>
      <c r="F1278" s="24">
        <v>35400</v>
      </c>
      <c r="G1278" s="25">
        <v>44986</v>
      </c>
      <c r="H1278" s="24">
        <f>IF(F1278&gt;0,0,"")</f>
        <v>0</v>
      </c>
      <c r="I1278" s="24">
        <v>35400</v>
      </c>
      <c r="J1278" s="24" t="str">
        <f>IF(I1278&gt;0,"ATRASADO","")</f>
        <v>ATRASADO</v>
      </c>
      <c r="K1278" s="27"/>
    </row>
    <row r="1279" spans="1:11" s="26" customFormat="1" ht="12.75" x14ac:dyDescent="0.2">
      <c r="A1279" s="19">
        <v>44986</v>
      </c>
      <c r="B1279" s="20" t="s">
        <v>1081</v>
      </c>
      <c r="C1279" s="21" t="s">
        <v>1080</v>
      </c>
      <c r="D1279" s="22" t="s">
        <v>101</v>
      </c>
      <c r="E1279" s="23">
        <v>2221</v>
      </c>
      <c r="F1279" s="24">
        <v>35400</v>
      </c>
      <c r="G1279" s="25">
        <v>44986</v>
      </c>
      <c r="H1279" s="24">
        <f>IF(F1279&gt;0,0,"")</f>
        <v>0</v>
      </c>
      <c r="I1279" s="24">
        <v>35400</v>
      </c>
      <c r="J1279" s="24" t="str">
        <f>IF(I1279&gt;0,"ATRASADO","")</f>
        <v>ATRASADO</v>
      </c>
      <c r="K1279" s="27"/>
    </row>
    <row r="1280" spans="1:11" s="26" customFormat="1" ht="12.75" x14ac:dyDescent="0.2">
      <c r="A1280" s="19">
        <v>44986</v>
      </c>
      <c r="B1280" s="20" t="s">
        <v>642</v>
      </c>
      <c r="C1280" s="21" t="s">
        <v>1080</v>
      </c>
      <c r="D1280" s="22" t="s">
        <v>101</v>
      </c>
      <c r="E1280" s="23">
        <v>2221</v>
      </c>
      <c r="F1280" s="24">
        <v>35400</v>
      </c>
      <c r="G1280" s="25">
        <v>44986</v>
      </c>
      <c r="H1280" s="24">
        <f>IF(F1280&gt;0,0,"")</f>
        <v>0</v>
      </c>
      <c r="I1280" s="24">
        <v>35400</v>
      </c>
      <c r="J1280" s="24" t="str">
        <f>IF(I1280&gt;0,"ATRASADO","")</f>
        <v>ATRASADO</v>
      </c>
      <c r="K1280" s="27"/>
    </row>
    <row r="1281" spans="1:11" s="26" customFormat="1" ht="12.75" x14ac:dyDescent="0.2">
      <c r="A1281" s="19"/>
      <c r="B1281" s="20"/>
      <c r="C1281" s="21"/>
      <c r="D1281" s="22"/>
      <c r="E1281" s="23"/>
      <c r="F1281" s="24"/>
      <c r="G1281" s="25"/>
      <c r="H1281" s="24"/>
      <c r="I1281" s="24"/>
      <c r="J1281" s="24"/>
      <c r="K1281" s="27"/>
    </row>
    <row r="1282" spans="1:11" s="26" customFormat="1" ht="12.75" x14ac:dyDescent="0.2">
      <c r="A1282" s="19">
        <v>45383</v>
      </c>
      <c r="B1282" s="20" t="s">
        <v>711</v>
      </c>
      <c r="C1282" s="21" t="s">
        <v>1082</v>
      </c>
      <c r="D1282" s="22" t="s">
        <v>101</v>
      </c>
      <c r="E1282" s="23">
        <v>2221</v>
      </c>
      <c r="F1282" s="24">
        <v>35400</v>
      </c>
      <c r="G1282" s="25">
        <v>45383</v>
      </c>
      <c r="H1282" s="24">
        <f>IF(F1282&gt;0,0,"")</f>
        <v>0</v>
      </c>
      <c r="I1282" s="24">
        <v>35400</v>
      </c>
      <c r="J1282" s="24" t="str">
        <f>IF(I1282&gt;0,"ATRASADO","")</f>
        <v>ATRASADO</v>
      </c>
      <c r="K1282" s="27"/>
    </row>
    <row r="1283" spans="1:11" s="26" customFormat="1" ht="12.75" x14ac:dyDescent="0.2">
      <c r="A1283" s="19"/>
      <c r="B1283" s="20"/>
      <c r="C1283" s="21"/>
      <c r="D1283" s="22"/>
      <c r="E1283" s="23"/>
      <c r="F1283" s="24"/>
      <c r="G1283" s="25"/>
      <c r="H1283" s="24"/>
      <c r="I1283" s="24"/>
      <c r="J1283" s="24"/>
      <c r="K1283" s="27"/>
    </row>
    <row r="1284" spans="1:11" s="26" customFormat="1" ht="12.75" x14ac:dyDescent="0.2">
      <c r="A1284" s="19">
        <v>44621</v>
      </c>
      <c r="B1284" s="20" t="s">
        <v>138</v>
      </c>
      <c r="C1284" s="21" t="s">
        <v>1083</v>
      </c>
      <c r="D1284" s="22" t="s">
        <v>22</v>
      </c>
      <c r="E1284" s="23">
        <v>2311</v>
      </c>
      <c r="F1284" s="24">
        <v>779993.33</v>
      </c>
      <c r="G1284" s="25">
        <v>44621</v>
      </c>
      <c r="H1284" s="24">
        <f>IF(F1284&gt;0,0,"")</f>
        <v>0</v>
      </c>
      <c r="I1284" s="24">
        <v>779993.33</v>
      </c>
      <c r="J1284" s="24" t="str">
        <f>IF(I1284&gt;0,"ATRASADO","")</f>
        <v>ATRASADO</v>
      </c>
      <c r="K1284" s="27"/>
    </row>
    <row r="1285" spans="1:11" s="26" customFormat="1" ht="12.75" x14ac:dyDescent="0.2">
      <c r="A1285" s="19"/>
      <c r="B1285" s="20"/>
      <c r="C1285" s="21"/>
      <c r="D1285" s="22"/>
      <c r="E1285" s="23"/>
      <c r="F1285" s="24"/>
      <c r="G1285" s="25"/>
      <c r="H1285" s="24"/>
      <c r="I1285" s="24"/>
      <c r="J1285" s="24"/>
      <c r="K1285" s="27"/>
    </row>
    <row r="1286" spans="1:11" s="26" customFormat="1" ht="12.75" x14ac:dyDescent="0.2">
      <c r="A1286" s="19">
        <v>44202</v>
      </c>
      <c r="B1286" s="20" t="s">
        <v>93</v>
      </c>
      <c r="C1286" s="21" t="s">
        <v>1084</v>
      </c>
      <c r="D1286" s="22" t="s">
        <v>22</v>
      </c>
      <c r="E1286" s="23">
        <v>2311</v>
      </c>
      <c r="F1286" s="24">
        <v>105200</v>
      </c>
      <c r="G1286" s="25">
        <v>44202</v>
      </c>
      <c r="H1286" s="24">
        <f>IF(F1286&gt;0,0,"")</f>
        <v>0</v>
      </c>
      <c r="I1286" s="24">
        <v>105200</v>
      </c>
      <c r="J1286" s="24" t="str">
        <f>IF(I1286&gt;0,"ATRASADO","")</f>
        <v>ATRASADO</v>
      </c>
      <c r="K1286" s="27"/>
    </row>
    <row r="1287" spans="1:11" s="26" customFormat="1" ht="12.75" x14ac:dyDescent="0.2">
      <c r="A1287" s="19"/>
      <c r="B1287" s="20"/>
      <c r="C1287" s="21"/>
      <c r="D1287" s="22"/>
      <c r="E1287" s="23"/>
      <c r="F1287" s="24"/>
      <c r="G1287" s="25"/>
      <c r="H1287" s="24"/>
      <c r="I1287" s="24"/>
      <c r="J1287" s="24"/>
      <c r="K1287" s="27"/>
    </row>
    <row r="1288" spans="1:11" s="26" customFormat="1" ht="12.75" x14ac:dyDescent="0.2">
      <c r="A1288" s="19">
        <v>45505</v>
      </c>
      <c r="B1288" s="20" t="s">
        <v>967</v>
      </c>
      <c r="C1288" s="21" t="s">
        <v>1085</v>
      </c>
      <c r="D1288" s="22" t="s">
        <v>101</v>
      </c>
      <c r="E1288" s="23">
        <v>2221</v>
      </c>
      <c r="F1288" s="24">
        <v>29500</v>
      </c>
      <c r="G1288" s="25">
        <v>45505</v>
      </c>
      <c r="H1288" s="24">
        <f>IF(F1288&gt;0,0,"")</f>
        <v>0</v>
      </c>
      <c r="I1288" s="24">
        <v>29500</v>
      </c>
      <c r="J1288" s="24" t="str">
        <f>IF(I1288&gt;0,"ATRASADO","")</f>
        <v>ATRASADO</v>
      </c>
      <c r="K1288" s="27"/>
    </row>
    <row r="1289" spans="1:11" s="26" customFormat="1" ht="12.75" x14ac:dyDescent="0.2">
      <c r="A1289" s="19">
        <v>45505</v>
      </c>
      <c r="B1289" s="20" t="s">
        <v>968</v>
      </c>
      <c r="C1289" s="21" t="s">
        <v>1085</v>
      </c>
      <c r="D1289" s="22" t="s">
        <v>101</v>
      </c>
      <c r="E1289" s="23">
        <v>2221</v>
      </c>
      <c r="F1289" s="24">
        <v>29500</v>
      </c>
      <c r="G1289" s="25">
        <v>45505</v>
      </c>
      <c r="H1289" s="24">
        <f>IF(F1289&gt;0,0,"")</f>
        <v>0</v>
      </c>
      <c r="I1289" s="24">
        <v>29500</v>
      </c>
      <c r="J1289" s="24"/>
      <c r="K1289" s="27"/>
    </row>
    <row r="1290" spans="1:11" s="26" customFormat="1" ht="12.75" x14ac:dyDescent="0.2">
      <c r="A1290" s="19">
        <v>45505</v>
      </c>
      <c r="B1290" s="20" t="s">
        <v>969</v>
      </c>
      <c r="C1290" s="21" t="s">
        <v>1085</v>
      </c>
      <c r="D1290" s="22" t="s">
        <v>101</v>
      </c>
      <c r="E1290" s="23">
        <v>2221</v>
      </c>
      <c r="F1290" s="24">
        <v>29500</v>
      </c>
      <c r="G1290" s="25">
        <v>45505</v>
      </c>
      <c r="H1290" s="24">
        <f>IF(F1290&gt;0,0,"")</f>
        <v>0</v>
      </c>
      <c r="I1290" s="24">
        <v>29500</v>
      </c>
      <c r="J1290" s="24" t="str">
        <f>IF(I1290&gt;0,"ATRASADO","")</f>
        <v>ATRASADO</v>
      </c>
      <c r="K1290" s="27"/>
    </row>
    <row r="1291" spans="1:11" s="26" customFormat="1" ht="12.75" x14ac:dyDescent="0.2">
      <c r="A1291" s="19">
        <v>45536</v>
      </c>
      <c r="B1291" s="20" t="s">
        <v>157</v>
      </c>
      <c r="C1291" s="21" t="s">
        <v>1085</v>
      </c>
      <c r="D1291" s="22" t="s">
        <v>101</v>
      </c>
      <c r="E1291" s="23">
        <v>2221</v>
      </c>
      <c r="F1291" s="24">
        <v>29500</v>
      </c>
      <c r="G1291" s="25">
        <v>45536</v>
      </c>
      <c r="H1291" s="24">
        <f>IF(F1291&gt;0,0,"")</f>
        <v>0</v>
      </c>
      <c r="I1291" s="24">
        <v>29500</v>
      </c>
      <c r="J1291" s="24" t="str">
        <f>IF(I1291&gt;0,"ATRASADO","")</f>
        <v>ATRASADO</v>
      </c>
      <c r="K1291" s="27"/>
    </row>
    <row r="1292" spans="1:11" s="26" customFormat="1" ht="12.75" x14ac:dyDescent="0.2">
      <c r="A1292" s="19">
        <v>45536</v>
      </c>
      <c r="B1292" s="20" t="s">
        <v>120</v>
      </c>
      <c r="C1292" s="21" t="s">
        <v>1085</v>
      </c>
      <c r="D1292" s="22" t="s">
        <v>101</v>
      </c>
      <c r="E1292" s="23">
        <v>2221</v>
      </c>
      <c r="F1292" s="24">
        <v>29500</v>
      </c>
      <c r="G1292" s="25">
        <v>45536</v>
      </c>
      <c r="H1292" s="24">
        <f>IF(F1292&gt;0,0,"")</f>
        <v>0</v>
      </c>
      <c r="I1292" s="24">
        <v>29500</v>
      </c>
      <c r="J1292" s="24" t="str">
        <f>IF(I1292&gt;0,"ATRASADO","")</f>
        <v>ATRASADO</v>
      </c>
      <c r="K1292" s="27"/>
    </row>
    <row r="1293" spans="1:11" s="26" customFormat="1" ht="12.75" x14ac:dyDescent="0.2">
      <c r="A1293" s="19"/>
      <c r="B1293" s="20"/>
      <c r="C1293" s="21"/>
      <c r="D1293" s="22"/>
      <c r="E1293" s="23"/>
      <c r="F1293" s="24"/>
      <c r="G1293" s="25"/>
      <c r="H1293" s="24"/>
      <c r="I1293" s="24"/>
      <c r="J1293" s="24"/>
      <c r="K1293" s="27"/>
    </row>
    <row r="1294" spans="1:11" s="26" customFormat="1" ht="12.75" x14ac:dyDescent="0.2">
      <c r="A1294" s="19">
        <v>41549</v>
      </c>
      <c r="B1294" s="20">
        <v>100000481</v>
      </c>
      <c r="C1294" s="21" t="s">
        <v>1086</v>
      </c>
      <c r="D1294" s="22" t="s">
        <v>1087</v>
      </c>
      <c r="E1294" s="23">
        <v>2253</v>
      </c>
      <c r="F1294" s="24">
        <v>52000</v>
      </c>
      <c r="G1294" s="25">
        <v>41549</v>
      </c>
      <c r="H1294" s="24">
        <f>IF(F1294&gt;0,0,"")</f>
        <v>0</v>
      </c>
      <c r="I1294" s="24">
        <v>52000</v>
      </c>
      <c r="J1294" s="24" t="str">
        <f>IF(I1294&gt;0,"ATRASADO","")</f>
        <v>ATRASADO</v>
      </c>
      <c r="K1294" s="27"/>
    </row>
    <row r="1295" spans="1:11" s="26" customFormat="1" ht="12.75" x14ac:dyDescent="0.2">
      <c r="A1295" s="19"/>
      <c r="B1295" s="20"/>
      <c r="C1295" s="21"/>
      <c r="D1295" s="22"/>
      <c r="E1295" s="23"/>
      <c r="F1295" s="24"/>
      <c r="G1295" s="25"/>
      <c r="H1295" s="24"/>
      <c r="I1295" s="24"/>
      <c r="J1295" s="24"/>
      <c r="K1295" s="27"/>
    </row>
    <row r="1296" spans="1:11" s="26" customFormat="1" ht="12.75" x14ac:dyDescent="0.2">
      <c r="A1296" s="19">
        <v>44132</v>
      </c>
      <c r="B1296" s="20" t="s">
        <v>90</v>
      </c>
      <c r="C1296" s="21" t="s">
        <v>1088</v>
      </c>
      <c r="D1296" s="22" t="s">
        <v>22</v>
      </c>
      <c r="E1296" s="23">
        <v>2311</v>
      </c>
      <c r="F1296" s="24">
        <v>237414.39999999999</v>
      </c>
      <c r="G1296" s="25">
        <v>44132</v>
      </c>
      <c r="H1296" s="24">
        <f t="shared" ref="H1296:H1312" si="89">IF(F1296&gt;0,0,"")</f>
        <v>0</v>
      </c>
      <c r="I1296" s="24">
        <v>237414.39999999999</v>
      </c>
      <c r="J1296" s="24" t="str">
        <f t="shared" ref="J1296:J1312" si="90">IF(I1296&gt;0,"ATRASADO","")</f>
        <v>ATRASADO</v>
      </c>
      <c r="K1296" s="27"/>
    </row>
    <row r="1297" spans="1:11" s="26" customFormat="1" ht="12.75" x14ac:dyDescent="0.2">
      <c r="A1297" s="19">
        <v>44166</v>
      </c>
      <c r="B1297" s="20" t="s">
        <v>93</v>
      </c>
      <c r="C1297" s="21" t="s">
        <v>1088</v>
      </c>
      <c r="D1297" s="22" t="s">
        <v>22</v>
      </c>
      <c r="E1297" s="23">
        <v>2311</v>
      </c>
      <c r="F1297" s="24">
        <v>300787.20000000001</v>
      </c>
      <c r="G1297" s="25">
        <v>44166</v>
      </c>
      <c r="H1297" s="24">
        <f t="shared" si="89"/>
        <v>0</v>
      </c>
      <c r="I1297" s="24">
        <v>300787.20000000001</v>
      </c>
      <c r="J1297" s="24" t="str">
        <f t="shared" si="90"/>
        <v>ATRASADO</v>
      </c>
      <c r="K1297" s="27"/>
    </row>
    <row r="1298" spans="1:11" s="26" customFormat="1" ht="12.75" x14ac:dyDescent="0.2">
      <c r="A1298" s="19">
        <v>44166</v>
      </c>
      <c r="B1298" s="20" t="s">
        <v>1089</v>
      </c>
      <c r="C1298" s="21" t="s">
        <v>1088</v>
      </c>
      <c r="D1298" s="22" t="s">
        <v>22</v>
      </c>
      <c r="E1298" s="23">
        <v>2311</v>
      </c>
      <c r="F1298" s="24">
        <v>103040</v>
      </c>
      <c r="G1298" s="25">
        <v>44166</v>
      </c>
      <c r="H1298" s="24">
        <f t="shared" si="89"/>
        <v>0</v>
      </c>
      <c r="I1298" s="24">
        <v>103040</v>
      </c>
      <c r="J1298" s="24" t="str">
        <f t="shared" si="90"/>
        <v>ATRASADO</v>
      </c>
      <c r="K1298" s="27"/>
    </row>
    <row r="1299" spans="1:11" s="26" customFormat="1" ht="12.75" x14ac:dyDescent="0.2">
      <c r="A1299" s="19">
        <v>44198</v>
      </c>
      <c r="B1299" s="20" t="s">
        <v>605</v>
      </c>
      <c r="C1299" s="21" t="s">
        <v>1088</v>
      </c>
      <c r="D1299" s="22" t="s">
        <v>22</v>
      </c>
      <c r="E1299" s="23">
        <v>2311</v>
      </c>
      <c r="F1299" s="24">
        <v>222182.39999999999</v>
      </c>
      <c r="G1299" s="25">
        <v>44198</v>
      </c>
      <c r="H1299" s="24">
        <f t="shared" si="89"/>
        <v>0</v>
      </c>
      <c r="I1299" s="24">
        <v>222182.39999999999</v>
      </c>
      <c r="J1299" s="24" t="str">
        <f t="shared" si="90"/>
        <v>ATRASADO</v>
      </c>
      <c r="K1299" s="27"/>
    </row>
    <row r="1300" spans="1:11" s="26" customFormat="1" ht="12.75" x14ac:dyDescent="0.2">
      <c r="A1300" s="19">
        <v>44198</v>
      </c>
      <c r="B1300" s="20" t="s">
        <v>221</v>
      </c>
      <c r="C1300" s="21" t="s">
        <v>1088</v>
      </c>
      <c r="D1300" s="22" t="s">
        <v>22</v>
      </c>
      <c r="E1300" s="23">
        <v>2311</v>
      </c>
      <c r="F1300" s="24">
        <v>107059.2</v>
      </c>
      <c r="G1300" s="25">
        <v>44198</v>
      </c>
      <c r="H1300" s="24">
        <f t="shared" si="89"/>
        <v>0</v>
      </c>
      <c r="I1300" s="24">
        <v>107059.2</v>
      </c>
      <c r="J1300" s="24" t="str">
        <f t="shared" si="90"/>
        <v>ATRASADO</v>
      </c>
      <c r="K1300" s="27"/>
    </row>
    <row r="1301" spans="1:11" s="26" customFormat="1" ht="12.75" x14ac:dyDescent="0.2">
      <c r="A1301" s="19">
        <v>44198</v>
      </c>
      <c r="B1301" s="20" t="s">
        <v>209</v>
      </c>
      <c r="C1301" s="21" t="s">
        <v>1088</v>
      </c>
      <c r="D1301" s="22" t="s">
        <v>22</v>
      </c>
      <c r="E1301" s="23">
        <v>2311</v>
      </c>
      <c r="F1301" s="24">
        <v>128000</v>
      </c>
      <c r="G1301" s="25">
        <v>44198</v>
      </c>
      <c r="H1301" s="24">
        <f t="shared" si="89"/>
        <v>0</v>
      </c>
      <c r="I1301" s="24">
        <v>128000</v>
      </c>
      <c r="J1301" s="24" t="str">
        <f t="shared" si="90"/>
        <v>ATRASADO</v>
      </c>
      <c r="K1301" s="27"/>
    </row>
    <row r="1302" spans="1:11" s="26" customFormat="1" ht="12.75" x14ac:dyDescent="0.2">
      <c r="A1302" s="19">
        <v>44201</v>
      </c>
      <c r="B1302" s="20" t="s">
        <v>987</v>
      </c>
      <c r="C1302" s="21" t="s">
        <v>1088</v>
      </c>
      <c r="D1302" s="22" t="s">
        <v>22</v>
      </c>
      <c r="E1302" s="23">
        <v>2311</v>
      </c>
      <c r="F1302" s="24">
        <v>92390.399999999994</v>
      </c>
      <c r="G1302" s="25">
        <v>44201</v>
      </c>
      <c r="H1302" s="24">
        <f t="shared" si="89"/>
        <v>0</v>
      </c>
      <c r="I1302" s="24">
        <v>92390.399999999994</v>
      </c>
      <c r="J1302" s="24" t="str">
        <f t="shared" si="90"/>
        <v>ATRASADO</v>
      </c>
      <c r="K1302" s="27"/>
    </row>
    <row r="1303" spans="1:11" s="26" customFormat="1" ht="12.75" x14ac:dyDescent="0.2">
      <c r="A1303" s="19">
        <v>44228</v>
      </c>
      <c r="B1303" s="20" t="s">
        <v>214</v>
      </c>
      <c r="C1303" s="21" t="s">
        <v>1088</v>
      </c>
      <c r="D1303" s="22" t="s">
        <v>22</v>
      </c>
      <c r="E1303" s="23">
        <v>2311</v>
      </c>
      <c r="F1303" s="24">
        <v>192000</v>
      </c>
      <c r="G1303" s="25">
        <v>44228</v>
      </c>
      <c r="H1303" s="24">
        <f t="shared" si="89"/>
        <v>0</v>
      </c>
      <c r="I1303" s="24">
        <v>192000</v>
      </c>
      <c r="J1303" s="24" t="str">
        <f t="shared" si="90"/>
        <v>ATRASADO</v>
      </c>
      <c r="K1303" s="27"/>
    </row>
    <row r="1304" spans="1:11" s="26" customFormat="1" ht="12.75" x14ac:dyDescent="0.2">
      <c r="A1304" s="19">
        <v>44228</v>
      </c>
      <c r="B1304" s="20" t="s">
        <v>223</v>
      </c>
      <c r="C1304" s="21" t="s">
        <v>1088</v>
      </c>
      <c r="D1304" s="22" t="s">
        <v>22</v>
      </c>
      <c r="E1304" s="23">
        <v>2311</v>
      </c>
      <c r="F1304" s="24">
        <v>204800</v>
      </c>
      <c r="G1304" s="25">
        <v>44228</v>
      </c>
      <c r="H1304" s="24">
        <f t="shared" si="89"/>
        <v>0</v>
      </c>
      <c r="I1304" s="24">
        <v>204800</v>
      </c>
      <c r="J1304" s="24" t="str">
        <f t="shared" si="90"/>
        <v>ATRASADO</v>
      </c>
      <c r="K1304" s="27"/>
    </row>
    <row r="1305" spans="1:11" s="26" customFormat="1" ht="12.75" x14ac:dyDescent="0.2">
      <c r="A1305" s="19">
        <v>44228</v>
      </c>
      <c r="B1305" s="20" t="s">
        <v>224</v>
      </c>
      <c r="C1305" s="21" t="s">
        <v>1088</v>
      </c>
      <c r="D1305" s="22" t="s">
        <v>22</v>
      </c>
      <c r="E1305" s="23">
        <v>2311</v>
      </c>
      <c r="F1305" s="24">
        <v>192000</v>
      </c>
      <c r="G1305" s="25">
        <v>44228</v>
      </c>
      <c r="H1305" s="24">
        <f t="shared" si="89"/>
        <v>0</v>
      </c>
      <c r="I1305" s="24">
        <v>192000</v>
      </c>
      <c r="J1305" s="24" t="str">
        <f t="shared" si="90"/>
        <v>ATRASADO</v>
      </c>
      <c r="K1305" s="27"/>
    </row>
    <row r="1306" spans="1:11" s="26" customFormat="1" ht="12.75" x14ac:dyDescent="0.2">
      <c r="A1306" s="19">
        <v>44239</v>
      </c>
      <c r="B1306" s="20" t="s">
        <v>616</v>
      </c>
      <c r="C1306" s="21" t="s">
        <v>1088</v>
      </c>
      <c r="D1306" s="22" t="s">
        <v>22</v>
      </c>
      <c r="E1306" s="23">
        <v>2311</v>
      </c>
      <c r="F1306" s="24">
        <v>170880</v>
      </c>
      <c r="G1306" s="25">
        <v>44239</v>
      </c>
      <c r="H1306" s="24">
        <f t="shared" si="89"/>
        <v>0</v>
      </c>
      <c r="I1306" s="24">
        <v>170880</v>
      </c>
      <c r="J1306" s="24" t="str">
        <f t="shared" si="90"/>
        <v>ATRASADO</v>
      </c>
      <c r="K1306" s="27"/>
    </row>
    <row r="1307" spans="1:11" s="26" customFormat="1" ht="12.75" x14ac:dyDescent="0.2">
      <c r="A1307" s="19" t="s">
        <v>1090</v>
      </c>
      <c r="B1307" s="20" t="s">
        <v>744</v>
      </c>
      <c r="C1307" s="21" t="s">
        <v>1088</v>
      </c>
      <c r="D1307" s="22" t="s">
        <v>22</v>
      </c>
      <c r="E1307" s="23">
        <v>2311</v>
      </c>
      <c r="F1307" s="24">
        <v>140800</v>
      </c>
      <c r="G1307" s="25" t="s">
        <v>1090</v>
      </c>
      <c r="H1307" s="24">
        <f t="shared" si="89"/>
        <v>0</v>
      </c>
      <c r="I1307" s="24">
        <v>140800</v>
      </c>
      <c r="J1307" s="24" t="str">
        <f t="shared" si="90"/>
        <v>ATRASADO</v>
      </c>
      <c r="K1307" s="27"/>
    </row>
    <row r="1308" spans="1:11" s="26" customFormat="1" ht="12.75" x14ac:dyDescent="0.2">
      <c r="A1308" s="19">
        <v>44259</v>
      </c>
      <c r="B1308" s="20" t="s">
        <v>225</v>
      </c>
      <c r="C1308" s="21" t="s">
        <v>1088</v>
      </c>
      <c r="D1308" s="22" t="s">
        <v>22</v>
      </c>
      <c r="E1308" s="23">
        <v>2311</v>
      </c>
      <c r="F1308" s="24">
        <v>144640</v>
      </c>
      <c r="G1308" s="25">
        <v>44259</v>
      </c>
      <c r="H1308" s="24">
        <f t="shared" si="89"/>
        <v>0</v>
      </c>
      <c r="I1308" s="24">
        <v>144640</v>
      </c>
      <c r="J1308" s="24" t="str">
        <f t="shared" si="90"/>
        <v>ATRASADO</v>
      </c>
      <c r="K1308" s="27"/>
    </row>
    <row r="1309" spans="1:11" s="26" customFormat="1" ht="12.75" x14ac:dyDescent="0.2">
      <c r="A1309" s="19">
        <v>44264</v>
      </c>
      <c r="B1309" s="20" t="s">
        <v>639</v>
      </c>
      <c r="C1309" s="21" t="s">
        <v>1088</v>
      </c>
      <c r="D1309" s="22" t="s">
        <v>22</v>
      </c>
      <c r="E1309" s="23">
        <v>2311</v>
      </c>
      <c r="F1309" s="24">
        <v>153600</v>
      </c>
      <c r="G1309" s="25">
        <v>44264</v>
      </c>
      <c r="H1309" s="24">
        <f t="shared" si="89"/>
        <v>0</v>
      </c>
      <c r="I1309" s="24">
        <v>153600</v>
      </c>
      <c r="J1309" s="24" t="str">
        <f t="shared" si="90"/>
        <v>ATRASADO</v>
      </c>
      <c r="K1309" s="27"/>
    </row>
    <row r="1310" spans="1:11" s="26" customFormat="1" ht="12.75" x14ac:dyDescent="0.2">
      <c r="A1310" s="19" t="s">
        <v>1091</v>
      </c>
      <c r="B1310" s="20" t="s">
        <v>1092</v>
      </c>
      <c r="C1310" s="21" t="s">
        <v>1088</v>
      </c>
      <c r="D1310" s="22" t="s">
        <v>22</v>
      </c>
      <c r="E1310" s="23">
        <v>2311</v>
      </c>
      <c r="F1310" s="24">
        <v>199040</v>
      </c>
      <c r="G1310" s="25" t="s">
        <v>1091</v>
      </c>
      <c r="H1310" s="24">
        <f t="shared" si="89"/>
        <v>0</v>
      </c>
      <c r="I1310" s="24">
        <v>199040</v>
      </c>
      <c r="J1310" s="24" t="str">
        <f t="shared" si="90"/>
        <v>ATRASADO</v>
      </c>
      <c r="K1310" s="27"/>
    </row>
    <row r="1311" spans="1:11" s="26" customFormat="1" ht="12.75" x14ac:dyDescent="0.2">
      <c r="A1311" s="19" t="s">
        <v>1093</v>
      </c>
      <c r="B1311" s="20" t="s">
        <v>1094</v>
      </c>
      <c r="C1311" s="21" t="s">
        <v>1088</v>
      </c>
      <c r="D1311" s="22" t="s">
        <v>22</v>
      </c>
      <c r="E1311" s="23">
        <v>2311</v>
      </c>
      <c r="F1311" s="24">
        <v>139904</v>
      </c>
      <c r="G1311" s="25" t="s">
        <v>1093</v>
      </c>
      <c r="H1311" s="24">
        <f t="shared" si="89"/>
        <v>0</v>
      </c>
      <c r="I1311" s="24">
        <v>139904</v>
      </c>
      <c r="J1311" s="24" t="str">
        <f t="shared" si="90"/>
        <v>ATRASADO</v>
      </c>
      <c r="K1311" s="27"/>
    </row>
    <row r="1312" spans="1:11" s="26" customFormat="1" ht="12.75" x14ac:dyDescent="0.2">
      <c r="A1312" s="19">
        <v>44382</v>
      </c>
      <c r="B1312" s="20" t="s">
        <v>1095</v>
      </c>
      <c r="C1312" s="21" t="s">
        <v>1088</v>
      </c>
      <c r="D1312" s="22" t="s">
        <v>22</v>
      </c>
      <c r="E1312" s="23">
        <v>2311</v>
      </c>
      <c r="F1312" s="24">
        <v>192000</v>
      </c>
      <c r="G1312" s="25">
        <v>44382</v>
      </c>
      <c r="H1312" s="24">
        <f t="shared" si="89"/>
        <v>0</v>
      </c>
      <c r="I1312" s="24">
        <v>192000</v>
      </c>
      <c r="J1312" s="24" t="str">
        <f t="shared" si="90"/>
        <v>ATRASADO</v>
      </c>
      <c r="K1312" s="27"/>
    </row>
    <row r="1313" spans="1:11" s="26" customFormat="1" ht="12.75" x14ac:dyDescent="0.2">
      <c r="A1313" s="19"/>
      <c r="B1313" s="20"/>
      <c r="C1313" s="21"/>
      <c r="D1313" s="22"/>
      <c r="E1313" s="23"/>
      <c r="F1313" s="24"/>
      <c r="G1313" s="25"/>
      <c r="H1313" s="24"/>
      <c r="I1313" s="24"/>
      <c r="J1313" s="24"/>
      <c r="K1313" s="27"/>
    </row>
    <row r="1314" spans="1:11" s="26" customFormat="1" ht="12.75" x14ac:dyDescent="0.2">
      <c r="A1314" s="19">
        <v>40011</v>
      </c>
      <c r="B1314" s="20" t="s">
        <v>1096</v>
      </c>
      <c r="C1314" s="21" t="s">
        <v>1097</v>
      </c>
      <c r="D1314" s="22" t="s">
        <v>67</v>
      </c>
      <c r="E1314" s="23">
        <v>2355</v>
      </c>
      <c r="F1314" s="24">
        <v>86465.24</v>
      </c>
      <c r="G1314" s="25">
        <v>40011</v>
      </c>
      <c r="H1314" s="24">
        <f>IF(F1314&gt;0,0,"")</f>
        <v>0</v>
      </c>
      <c r="I1314" s="24">
        <v>86465.24</v>
      </c>
      <c r="J1314" s="24" t="str">
        <f>IF(I1314&gt;0,"ATRASADO","")</f>
        <v>ATRASADO</v>
      </c>
      <c r="K1314" s="27"/>
    </row>
    <row r="1315" spans="1:11" s="26" customFormat="1" ht="12.75" x14ac:dyDescent="0.2">
      <c r="A1315" s="19"/>
      <c r="B1315" s="20"/>
      <c r="C1315" s="21"/>
      <c r="D1315" s="22"/>
      <c r="E1315" s="23"/>
      <c r="F1315" s="24"/>
      <c r="G1315" s="25"/>
      <c r="H1315" s="24"/>
      <c r="I1315" s="24"/>
      <c r="J1315" s="24"/>
      <c r="K1315" s="27"/>
    </row>
    <row r="1316" spans="1:11" s="26" customFormat="1" ht="12.75" x14ac:dyDescent="0.2">
      <c r="A1316" s="19">
        <v>46052</v>
      </c>
      <c r="B1316" s="20" t="s">
        <v>57</v>
      </c>
      <c r="C1316" s="21" t="s">
        <v>1098</v>
      </c>
      <c r="D1316" s="22" t="s">
        <v>22</v>
      </c>
      <c r="E1316" s="23">
        <v>2311</v>
      </c>
      <c r="F1316" s="24">
        <v>41300</v>
      </c>
      <c r="G1316" s="25">
        <v>46052</v>
      </c>
      <c r="H1316" s="24">
        <v>0</v>
      </c>
      <c r="I1316" s="24">
        <v>41300</v>
      </c>
      <c r="J1316" s="24" t="s">
        <v>26</v>
      </c>
      <c r="K1316" s="27"/>
    </row>
    <row r="1317" spans="1:11" s="26" customFormat="1" ht="12.75" x14ac:dyDescent="0.2">
      <c r="A1317" s="19"/>
      <c r="B1317" s="20"/>
      <c r="C1317" s="21"/>
      <c r="D1317" s="22"/>
      <c r="E1317" s="23"/>
      <c r="F1317" s="24"/>
      <c r="G1317" s="25"/>
      <c r="H1317" s="24"/>
      <c r="I1317" s="24"/>
      <c r="J1317" s="24"/>
      <c r="K1317" s="27"/>
    </row>
    <row r="1318" spans="1:11" s="26" customFormat="1" ht="12.75" x14ac:dyDescent="0.2">
      <c r="A1318" s="19">
        <v>41162</v>
      </c>
      <c r="B1318" s="20" t="s">
        <v>1099</v>
      </c>
      <c r="C1318" s="21" t="s">
        <v>1100</v>
      </c>
      <c r="D1318" s="22" t="s">
        <v>101</v>
      </c>
      <c r="E1318" s="23">
        <v>2221</v>
      </c>
      <c r="F1318" s="24">
        <v>26807.599999999999</v>
      </c>
      <c r="G1318" s="25">
        <v>41162</v>
      </c>
      <c r="H1318" s="24">
        <f>IF(F1318&gt;0,0,"")</f>
        <v>0</v>
      </c>
      <c r="I1318" s="24">
        <v>26807.599999999999</v>
      </c>
      <c r="J1318" s="24" t="str">
        <f>IF(I1318&gt;0,"ATRASADO","")</f>
        <v>ATRASADO</v>
      </c>
      <c r="K1318" s="27"/>
    </row>
    <row r="1319" spans="1:11" s="26" customFormat="1" ht="12.75" x14ac:dyDescent="0.2">
      <c r="A1319" s="19">
        <v>41275</v>
      </c>
      <c r="B1319" s="20" t="s">
        <v>1101</v>
      </c>
      <c r="C1319" s="21" t="s">
        <v>1100</v>
      </c>
      <c r="D1319" s="22" t="s">
        <v>101</v>
      </c>
      <c r="E1319" s="23">
        <v>2221</v>
      </c>
      <c r="F1319" s="24">
        <v>12470</v>
      </c>
      <c r="G1319" s="25">
        <v>41275</v>
      </c>
      <c r="H1319" s="24">
        <f>IF(F1319&gt;0,0,"")</f>
        <v>0</v>
      </c>
      <c r="I1319" s="24">
        <v>12470</v>
      </c>
      <c r="J1319" s="24" t="str">
        <f>IF(I1319&gt;0,"ATRASADO","")</f>
        <v>ATRASADO</v>
      </c>
      <c r="K1319" s="27"/>
    </row>
    <row r="1320" spans="1:11" s="26" customFormat="1" ht="12.75" x14ac:dyDescent="0.2">
      <c r="A1320" s="19">
        <v>41275</v>
      </c>
      <c r="B1320" s="20" t="s">
        <v>1102</v>
      </c>
      <c r="C1320" s="21" t="s">
        <v>1100</v>
      </c>
      <c r="D1320" s="22" t="s">
        <v>101</v>
      </c>
      <c r="E1320" s="23">
        <v>2221</v>
      </c>
      <c r="F1320" s="24">
        <v>11310</v>
      </c>
      <c r="G1320" s="25">
        <v>41275</v>
      </c>
      <c r="H1320" s="24">
        <f>IF(F1320&gt;0,0,"")</f>
        <v>0</v>
      </c>
      <c r="I1320" s="24">
        <v>11310</v>
      </c>
      <c r="J1320" s="24" t="str">
        <f>IF(I1320&gt;0,"ATRASADO","")</f>
        <v>ATRASADO</v>
      </c>
      <c r="K1320" s="27"/>
    </row>
    <row r="1321" spans="1:11" s="26" customFormat="1" ht="12.75" x14ac:dyDescent="0.2">
      <c r="A1321" s="19"/>
      <c r="B1321" s="20"/>
      <c r="C1321" s="21"/>
      <c r="D1321" s="22"/>
      <c r="E1321" s="23"/>
      <c r="F1321" s="24"/>
      <c r="G1321" s="25"/>
      <c r="H1321" s="24"/>
      <c r="I1321" s="24"/>
      <c r="J1321" s="24"/>
      <c r="K1321" s="27"/>
    </row>
    <row r="1322" spans="1:11" s="26" customFormat="1" ht="12.75" x14ac:dyDescent="0.2">
      <c r="A1322" s="19">
        <v>46055</v>
      </c>
      <c r="B1322" s="20" t="s">
        <v>1103</v>
      </c>
      <c r="C1322" s="21" t="s">
        <v>1104</v>
      </c>
      <c r="D1322" s="22" t="s">
        <v>1387</v>
      </c>
      <c r="E1322" s="23">
        <v>2287</v>
      </c>
      <c r="F1322" s="24">
        <v>12850</v>
      </c>
      <c r="G1322" s="25">
        <v>46055</v>
      </c>
      <c r="H1322" s="24">
        <v>0</v>
      </c>
      <c r="I1322" s="24">
        <v>12850</v>
      </c>
      <c r="J1322" s="24" t="s">
        <v>26</v>
      </c>
      <c r="K1322" s="27"/>
    </row>
    <row r="1323" spans="1:11" s="26" customFormat="1" ht="12.75" x14ac:dyDescent="0.2">
      <c r="A1323" s="19"/>
      <c r="B1323" s="20"/>
      <c r="C1323" s="21"/>
      <c r="D1323" s="22"/>
      <c r="E1323" s="23"/>
      <c r="F1323" s="24"/>
      <c r="G1323" s="25"/>
      <c r="H1323" s="24"/>
      <c r="I1323" s="24"/>
      <c r="J1323" s="24"/>
      <c r="K1323" s="27"/>
    </row>
    <row r="1324" spans="1:11" s="26" customFormat="1" ht="12.75" x14ac:dyDescent="0.2">
      <c r="A1324" s="19">
        <v>46044</v>
      </c>
      <c r="B1324" s="20" t="s">
        <v>1105</v>
      </c>
      <c r="C1324" s="21" t="s">
        <v>1106</v>
      </c>
      <c r="D1324" s="22" t="s">
        <v>1107</v>
      </c>
      <c r="E1324" s="23">
        <v>2392</v>
      </c>
      <c r="F1324" s="24">
        <v>37197.14</v>
      </c>
      <c r="G1324" s="25">
        <v>46044</v>
      </c>
      <c r="H1324" s="24">
        <v>0</v>
      </c>
      <c r="I1324" s="24">
        <v>37197.14</v>
      </c>
      <c r="J1324" s="24" t="s">
        <v>26</v>
      </c>
      <c r="K1324" s="27"/>
    </row>
    <row r="1325" spans="1:11" s="26" customFormat="1" ht="12.75" x14ac:dyDescent="0.2">
      <c r="A1325" s="19"/>
      <c r="B1325" s="20"/>
      <c r="C1325" s="21"/>
      <c r="D1325" s="22"/>
      <c r="E1325" s="23"/>
      <c r="F1325" s="24"/>
      <c r="G1325" s="25"/>
      <c r="H1325" s="24"/>
      <c r="I1325" s="24"/>
      <c r="J1325" s="24"/>
      <c r="K1325" s="27"/>
    </row>
    <row r="1326" spans="1:11" s="26" customFormat="1" ht="12.75" x14ac:dyDescent="0.2">
      <c r="A1326" s="19">
        <v>40550</v>
      </c>
      <c r="B1326" s="20" t="s">
        <v>1108</v>
      </c>
      <c r="C1326" s="21" t="s">
        <v>1109</v>
      </c>
      <c r="D1326" s="22" t="s">
        <v>101</v>
      </c>
      <c r="E1326" s="23">
        <v>2221</v>
      </c>
      <c r="F1326" s="24">
        <v>29000</v>
      </c>
      <c r="G1326" s="25">
        <v>40550</v>
      </c>
      <c r="H1326" s="24">
        <f>IF(F1326&gt;0,0,"")</f>
        <v>0</v>
      </c>
      <c r="I1326" s="24">
        <v>29000</v>
      </c>
      <c r="J1326" s="24" t="str">
        <f>IF(I1326&gt;0,"ATRASADO","")</f>
        <v>ATRASADO</v>
      </c>
      <c r="K1326" s="27"/>
    </row>
    <row r="1327" spans="1:11" s="26" customFormat="1" ht="12.75" x14ac:dyDescent="0.2">
      <c r="A1327" s="19">
        <v>40581</v>
      </c>
      <c r="B1327" s="20" t="s">
        <v>1110</v>
      </c>
      <c r="C1327" s="21" t="s">
        <v>1109</v>
      </c>
      <c r="D1327" s="22" t="s">
        <v>101</v>
      </c>
      <c r="E1327" s="23">
        <v>2221</v>
      </c>
      <c r="F1327" s="24">
        <v>29000</v>
      </c>
      <c r="G1327" s="25">
        <v>40581</v>
      </c>
      <c r="H1327" s="24">
        <f>IF(F1327&gt;0,0,"")</f>
        <v>0</v>
      </c>
      <c r="I1327" s="24">
        <v>29000</v>
      </c>
      <c r="J1327" s="24" t="str">
        <f>IF(I1327&gt;0,"ATRASADO","")</f>
        <v>ATRASADO</v>
      </c>
      <c r="K1327" s="27"/>
    </row>
    <row r="1328" spans="1:11" s="26" customFormat="1" ht="12.75" x14ac:dyDescent="0.2">
      <c r="A1328" s="19"/>
      <c r="B1328" s="20"/>
      <c r="C1328" s="21"/>
      <c r="D1328" s="22"/>
      <c r="E1328" s="23"/>
      <c r="F1328" s="24"/>
      <c r="G1328" s="25"/>
      <c r="H1328" s="24"/>
      <c r="I1328" s="24"/>
      <c r="J1328" s="24"/>
      <c r="K1328" s="27"/>
    </row>
    <row r="1329" spans="1:11" s="26" customFormat="1" ht="12.75" x14ac:dyDescent="0.2">
      <c r="A1329" s="19">
        <v>40451</v>
      </c>
      <c r="B1329" s="20" t="s">
        <v>1111</v>
      </c>
      <c r="C1329" s="21" t="s">
        <v>1112</v>
      </c>
      <c r="D1329" s="22" t="s">
        <v>101</v>
      </c>
      <c r="E1329" s="23">
        <v>2221</v>
      </c>
      <c r="F1329" s="24">
        <v>50000</v>
      </c>
      <c r="G1329" s="25">
        <v>40451</v>
      </c>
      <c r="H1329" s="24">
        <f>IF(F1329&gt;0,0,"")</f>
        <v>0</v>
      </c>
      <c r="I1329" s="24">
        <v>50000</v>
      </c>
      <c r="J1329" s="24" t="str">
        <f>IF(I1329&gt;0,"ATRASADO","")</f>
        <v>ATRASADO</v>
      </c>
      <c r="K1329" s="27"/>
    </row>
    <row r="1330" spans="1:11" s="26" customFormat="1" ht="12.75" x14ac:dyDescent="0.2">
      <c r="A1330" s="19"/>
      <c r="B1330" s="20"/>
      <c r="C1330" s="21"/>
      <c r="D1330" s="22"/>
      <c r="E1330" s="23"/>
      <c r="F1330" s="24"/>
      <c r="G1330" s="25"/>
      <c r="H1330" s="24"/>
      <c r="I1330" s="24"/>
      <c r="J1330" s="24"/>
      <c r="K1330" s="27"/>
    </row>
    <row r="1331" spans="1:11" s="26" customFormat="1" ht="12.75" x14ac:dyDescent="0.2">
      <c r="A1331" s="19">
        <v>40268</v>
      </c>
      <c r="B1331" s="20" t="s">
        <v>673</v>
      </c>
      <c r="C1331" s="21" t="s">
        <v>1113</v>
      </c>
      <c r="D1331" s="22" t="s">
        <v>101</v>
      </c>
      <c r="E1331" s="23">
        <v>2221</v>
      </c>
      <c r="F1331" s="24">
        <v>23200</v>
      </c>
      <c r="G1331" s="25">
        <v>40268</v>
      </c>
      <c r="H1331" s="24">
        <f t="shared" ref="H1331:H1337" si="91">IF(F1331&gt;0,0,"")</f>
        <v>0</v>
      </c>
      <c r="I1331" s="24">
        <v>23200</v>
      </c>
      <c r="J1331" s="24" t="str">
        <f t="shared" ref="J1331:J1337" si="92">IF(I1331&gt;0,"ATRASADO","")</f>
        <v>ATRASADO</v>
      </c>
      <c r="K1331" s="27"/>
    </row>
    <row r="1332" spans="1:11" s="26" customFormat="1" ht="12.75" x14ac:dyDescent="0.2">
      <c r="A1332" s="19">
        <v>40298</v>
      </c>
      <c r="B1332" s="20" t="s">
        <v>674</v>
      </c>
      <c r="C1332" s="21" t="s">
        <v>1113</v>
      </c>
      <c r="D1332" s="22" t="s">
        <v>101</v>
      </c>
      <c r="E1332" s="23">
        <v>2221</v>
      </c>
      <c r="F1332" s="24">
        <v>23200</v>
      </c>
      <c r="G1332" s="25">
        <v>40298</v>
      </c>
      <c r="H1332" s="24">
        <f t="shared" si="91"/>
        <v>0</v>
      </c>
      <c r="I1332" s="24">
        <v>23200</v>
      </c>
      <c r="J1332" s="24" t="str">
        <f t="shared" si="92"/>
        <v>ATRASADO</v>
      </c>
      <c r="K1332" s="27"/>
    </row>
    <row r="1333" spans="1:11" s="26" customFormat="1" ht="12.75" x14ac:dyDescent="0.2">
      <c r="A1333" s="19">
        <v>40329</v>
      </c>
      <c r="B1333" s="20" t="s">
        <v>675</v>
      </c>
      <c r="C1333" s="21" t="s">
        <v>1113</v>
      </c>
      <c r="D1333" s="22" t="s">
        <v>101</v>
      </c>
      <c r="E1333" s="23">
        <v>2221</v>
      </c>
      <c r="F1333" s="24">
        <v>23200</v>
      </c>
      <c r="G1333" s="25">
        <v>40329</v>
      </c>
      <c r="H1333" s="24">
        <f t="shared" si="91"/>
        <v>0</v>
      </c>
      <c r="I1333" s="24">
        <v>23200</v>
      </c>
      <c r="J1333" s="24" t="str">
        <f t="shared" si="92"/>
        <v>ATRASADO</v>
      </c>
      <c r="K1333" s="27"/>
    </row>
    <row r="1334" spans="1:11" s="26" customFormat="1" ht="12.75" x14ac:dyDescent="0.2">
      <c r="A1334" s="19">
        <v>40359</v>
      </c>
      <c r="B1334" s="20" t="s">
        <v>1114</v>
      </c>
      <c r="C1334" s="21" t="s">
        <v>1113</v>
      </c>
      <c r="D1334" s="22" t="s">
        <v>101</v>
      </c>
      <c r="E1334" s="23">
        <v>2221</v>
      </c>
      <c r="F1334" s="24">
        <v>23200</v>
      </c>
      <c r="G1334" s="25">
        <v>40359</v>
      </c>
      <c r="H1334" s="24">
        <f t="shared" si="91"/>
        <v>0</v>
      </c>
      <c r="I1334" s="24">
        <v>23200</v>
      </c>
      <c r="J1334" s="24" t="str">
        <f t="shared" si="92"/>
        <v>ATRASADO</v>
      </c>
      <c r="K1334" s="27"/>
    </row>
    <row r="1335" spans="1:11" s="26" customFormat="1" ht="12.75" x14ac:dyDescent="0.2">
      <c r="A1335" s="19">
        <v>40389</v>
      </c>
      <c r="B1335" s="20" t="s">
        <v>1115</v>
      </c>
      <c r="C1335" s="21" t="s">
        <v>1113</v>
      </c>
      <c r="D1335" s="22" t="s">
        <v>101</v>
      </c>
      <c r="E1335" s="23">
        <v>2221</v>
      </c>
      <c r="F1335" s="24">
        <v>23200</v>
      </c>
      <c r="G1335" s="25">
        <v>40389</v>
      </c>
      <c r="H1335" s="24">
        <f t="shared" si="91"/>
        <v>0</v>
      </c>
      <c r="I1335" s="24">
        <v>23200</v>
      </c>
      <c r="J1335" s="24" t="str">
        <f t="shared" si="92"/>
        <v>ATRASADO</v>
      </c>
      <c r="K1335" s="27"/>
    </row>
    <row r="1336" spans="1:11" s="26" customFormat="1" ht="12.75" x14ac:dyDescent="0.2">
      <c r="A1336" s="19">
        <v>40420</v>
      </c>
      <c r="B1336" s="20" t="s">
        <v>1116</v>
      </c>
      <c r="C1336" s="21" t="s">
        <v>1113</v>
      </c>
      <c r="D1336" s="22" t="s">
        <v>101</v>
      </c>
      <c r="E1336" s="23">
        <v>2221</v>
      </c>
      <c r="F1336" s="24">
        <v>23200</v>
      </c>
      <c r="G1336" s="25">
        <v>40420</v>
      </c>
      <c r="H1336" s="24">
        <f t="shared" si="91"/>
        <v>0</v>
      </c>
      <c r="I1336" s="24">
        <v>23200</v>
      </c>
      <c r="J1336" s="24" t="str">
        <f t="shared" si="92"/>
        <v>ATRASADO</v>
      </c>
      <c r="K1336" s="27"/>
    </row>
    <row r="1337" spans="1:11" s="26" customFormat="1" ht="12.75" x14ac:dyDescent="0.2">
      <c r="A1337" s="19">
        <v>40451</v>
      </c>
      <c r="B1337" s="20" t="s">
        <v>1117</v>
      </c>
      <c r="C1337" s="21" t="s">
        <v>1113</v>
      </c>
      <c r="D1337" s="22" t="s">
        <v>101</v>
      </c>
      <c r="E1337" s="23">
        <v>2221</v>
      </c>
      <c r="F1337" s="24">
        <v>23200</v>
      </c>
      <c r="G1337" s="25">
        <v>40451</v>
      </c>
      <c r="H1337" s="24">
        <f t="shared" si="91"/>
        <v>0</v>
      </c>
      <c r="I1337" s="24">
        <v>23200</v>
      </c>
      <c r="J1337" s="24" t="str">
        <f t="shared" si="92"/>
        <v>ATRASADO</v>
      </c>
      <c r="K1337" s="27"/>
    </row>
    <row r="1338" spans="1:11" s="26" customFormat="1" ht="12.75" x14ac:dyDescent="0.2">
      <c r="A1338" s="19"/>
      <c r="B1338" s="20"/>
      <c r="C1338" s="21"/>
      <c r="D1338" s="22"/>
      <c r="E1338" s="23"/>
      <c r="F1338" s="24"/>
      <c r="G1338" s="25"/>
      <c r="H1338" s="24"/>
      <c r="I1338" s="24"/>
      <c r="J1338" s="24"/>
      <c r="K1338" s="27"/>
    </row>
    <row r="1339" spans="1:11" s="26" customFormat="1" ht="12.75" x14ac:dyDescent="0.2">
      <c r="A1339" s="19">
        <v>40576</v>
      </c>
      <c r="B1339" s="20" t="s">
        <v>1118</v>
      </c>
      <c r="C1339" s="21" t="s">
        <v>1119</v>
      </c>
      <c r="D1339" s="22" t="s">
        <v>54</v>
      </c>
      <c r="E1339" s="23">
        <v>2311</v>
      </c>
      <c r="F1339" s="24">
        <v>379400.01</v>
      </c>
      <c r="G1339" s="25">
        <v>40576</v>
      </c>
      <c r="H1339" s="24">
        <f>IF(F1339&gt;0,0,"")</f>
        <v>0</v>
      </c>
      <c r="I1339" s="24">
        <v>379400.01</v>
      </c>
      <c r="J1339" s="24" t="str">
        <f>IF(I1339&gt;0,"ATRASADO","")</f>
        <v>ATRASADO</v>
      </c>
      <c r="K1339" s="27"/>
    </row>
    <row r="1340" spans="1:11" s="26" customFormat="1" ht="12.75" x14ac:dyDescent="0.2">
      <c r="A1340" s="19"/>
      <c r="B1340" s="20"/>
      <c r="C1340" s="21"/>
      <c r="D1340" s="22"/>
      <c r="E1340" s="23"/>
      <c r="F1340" s="24"/>
      <c r="G1340" s="25"/>
      <c r="H1340" s="24"/>
      <c r="I1340" s="24"/>
      <c r="J1340" s="24"/>
      <c r="K1340" s="27"/>
    </row>
    <row r="1341" spans="1:11" s="26" customFormat="1" ht="12.75" x14ac:dyDescent="0.2">
      <c r="A1341" s="19">
        <v>40381</v>
      </c>
      <c r="B1341" s="20" t="s">
        <v>950</v>
      </c>
      <c r="C1341" s="21" t="s">
        <v>1120</v>
      </c>
      <c r="D1341" s="22" t="s">
        <v>101</v>
      </c>
      <c r="E1341" s="23">
        <v>2221</v>
      </c>
      <c r="F1341" s="24">
        <v>46600</v>
      </c>
      <c r="G1341" s="25">
        <v>40381</v>
      </c>
      <c r="H1341" s="24">
        <f>IF(F1341&gt;0,0,"")</f>
        <v>0</v>
      </c>
      <c r="I1341" s="24">
        <v>46600</v>
      </c>
      <c r="J1341" s="24" t="str">
        <f>IF(I1341&gt;0,"ATRASADO","")</f>
        <v>ATRASADO</v>
      </c>
      <c r="K1341" s="27"/>
    </row>
    <row r="1342" spans="1:11" s="26" customFormat="1" ht="12.75" x14ac:dyDescent="0.2">
      <c r="A1342" s="19">
        <v>40381</v>
      </c>
      <c r="B1342" s="20" t="s">
        <v>1121</v>
      </c>
      <c r="C1342" s="21" t="s">
        <v>1120</v>
      </c>
      <c r="D1342" s="22" t="s">
        <v>101</v>
      </c>
      <c r="E1342" s="23">
        <v>2221</v>
      </c>
      <c r="F1342" s="24">
        <v>46600</v>
      </c>
      <c r="G1342" s="25">
        <v>40381</v>
      </c>
      <c r="H1342" s="24">
        <f>IF(F1342&gt;0,0,"")</f>
        <v>0</v>
      </c>
      <c r="I1342" s="24">
        <v>46600</v>
      </c>
      <c r="J1342" s="24" t="str">
        <f>IF(I1342&gt;0,"ATRASADO","")</f>
        <v>ATRASADO</v>
      </c>
      <c r="K1342" s="27"/>
    </row>
    <row r="1343" spans="1:11" s="26" customFormat="1" ht="12.75" x14ac:dyDescent="0.2">
      <c r="A1343" s="19">
        <v>40465</v>
      </c>
      <c r="B1343" s="20" t="s">
        <v>1121</v>
      </c>
      <c r="C1343" s="21" t="s">
        <v>1120</v>
      </c>
      <c r="D1343" s="22" t="s">
        <v>101</v>
      </c>
      <c r="E1343" s="23">
        <v>2221</v>
      </c>
      <c r="F1343" s="24">
        <v>139200</v>
      </c>
      <c r="G1343" s="25">
        <v>40465</v>
      </c>
      <c r="H1343" s="24">
        <f>IF(F1343&gt;0,0,"")</f>
        <v>0</v>
      </c>
      <c r="I1343" s="24">
        <v>139200</v>
      </c>
      <c r="J1343" s="24" t="str">
        <f>IF(I1343&gt;0,"ATRASADO","")</f>
        <v>ATRASADO</v>
      </c>
      <c r="K1343" s="27"/>
    </row>
    <row r="1344" spans="1:11" s="26" customFormat="1" ht="12.75" x14ac:dyDescent="0.2">
      <c r="A1344" s="19"/>
      <c r="B1344" s="20"/>
      <c r="C1344" s="21"/>
      <c r="D1344" s="22"/>
      <c r="E1344" s="23"/>
      <c r="F1344" s="24"/>
      <c r="G1344" s="25"/>
      <c r="H1344" s="24"/>
      <c r="I1344" s="24"/>
      <c r="J1344" s="24"/>
      <c r="K1344" s="27"/>
    </row>
    <row r="1345" spans="1:11" s="26" customFormat="1" ht="12.75" x14ac:dyDescent="0.2">
      <c r="A1345" s="19">
        <v>41340</v>
      </c>
      <c r="B1345" s="20">
        <v>1500000004</v>
      </c>
      <c r="C1345" s="21" t="s">
        <v>1122</v>
      </c>
      <c r="D1345" s="22" t="s">
        <v>1123</v>
      </c>
      <c r="E1345" s="23">
        <v>2311</v>
      </c>
      <c r="F1345" s="24">
        <v>42264</v>
      </c>
      <c r="G1345" s="25">
        <v>41340</v>
      </c>
      <c r="H1345" s="24">
        <f>IF(F1345&gt;0,0,"")</f>
        <v>0</v>
      </c>
      <c r="I1345" s="24">
        <v>42264</v>
      </c>
      <c r="J1345" s="24" t="str">
        <f>IF(I1345&gt;0,"ATRASADO","")</f>
        <v>ATRASADO</v>
      </c>
      <c r="K1345" s="27"/>
    </row>
    <row r="1346" spans="1:11" s="26" customFormat="1" ht="12.75" x14ac:dyDescent="0.2">
      <c r="A1346" s="19">
        <v>41341</v>
      </c>
      <c r="B1346" s="20">
        <v>1500000005</v>
      </c>
      <c r="C1346" s="21" t="s">
        <v>1122</v>
      </c>
      <c r="D1346" s="22" t="s">
        <v>1123</v>
      </c>
      <c r="E1346" s="23">
        <v>2311</v>
      </c>
      <c r="F1346" s="24">
        <v>41745</v>
      </c>
      <c r="G1346" s="25">
        <v>41341</v>
      </c>
      <c r="H1346" s="24">
        <f>IF(F1346&gt;0,0,"")</f>
        <v>0</v>
      </c>
      <c r="I1346" s="24">
        <v>41745</v>
      </c>
      <c r="J1346" s="24" t="str">
        <f>IF(I1346&gt;0,"ATRASADO","")</f>
        <v>ATRASADO</v>
      </c>
      <c r="K1346" s="27"/>
    </row>
    <row r="1347" spans="1:11" s="26" customFormat="1" ht="12.75" x14ac:dyDescent="0.2">
      <c r="A1347" s="19">
        <v>41341</v>
      </c>
      <c r="B1347" s="20">
        <v>1500000006</v>
      </c>
      <c r="C1347" s="21" t="s">
        <v>1122</v>
      </c>
      <c r="D1347" s="22" t="s">
        <v>1123</v>
      </c>
      <c r="E1347" s="23">
        <v>2311</v>
      </c>
      <c r="F1347" s="24">
        <v>39082.550000000003</v>
      </c>
      <c r="G1347" s="25">
        <v>41341</v>
      </c>
      <c r="H1347" s="24">
        <f>IF(F1347&gt;0,0,"")</f>
        <v>0</v>
      </c>
      <c r="I1347" s="24">
        <v>39082.550000000003</v>
      </c>
      <c r="J1347" s="24" t="str">
        <f>IF(I1347&gt;0,"ATRASADO","")</f>
        <v>ATRASADO</v>
      </c>
      <c r="K1347" s="27"/>
    </row>
    <row r="1348" spans="1:11" s="26" customFormat="1" ht="12.75" x14ac:dyDescent="0.2">
      <c r="A1348" s="19"/>
      <c r="B1348" s="20"/>
      <c r="C1348" s="21"/>
      <c r="D1348" s="22"/>
      <c r="E1348" s="23"/>
      <c r="F1348" s="24"/>
      <c r="G1348" s="25"/>
      <c r="H1348" s="24"/>
      <c r="I1348" s="24"/>
      <c r="J1348" s="24"/>
      <c r="K1348" s="27"/>
    </row>
    <row r="1349" spans="1:11" s="26" customFormat="1" ht="12.75" x14ac:dyDescent="0.2">
      <c r="A1349" s="19">
        <v>45449</v>
      </c>
      <c r="B1349" s="20" t="s">
        <v>1124</v>
      </c>
      <c r="C1349" s="21" t="s">
        <v>1125</v>
      </c>
      <c r="D1349" s="22" t="s">
        <v>256</v>
      </c>
      <c r="E1349" s="23">
        <v>2253</v>
      </c>
      <c r="F1349" s="24">
        <v>198938.56</v>
      </c>
      <c r="G1349" s="25">
        <v>45449</v>
      </c>
      <c r="H1349" s="24">
        <f>IF(F1349&gt;0,0,"")</f>
        <v>0</v>
      </c>
      <c r="I1349" s="24">
        <v>198938.56</v>
      </c>
      <c r="J1349" s="24" t="str">
        <f>IF(I1349&gt;0,"ATRASADO","")</f>
        <v>ATRASADO</v>
      </c>
      <c r="K1349" s="27"/>
    </row>
    <row r="1350" spans="1:11" s="26" customFormat="1" ht="12.75" x14ac:dyDescent="0.2">
      <c r="A1350" s="19">
        <v>45597</v>
      </c>
      <c r="B1350" s="20" t="s">
        <v>708</v>
      </c>
      <c r="C1350" s="21" t="s">
        <v>1125</v>
      </c>
      <c r="D1350" s="22" t="s">
        <v>256</v>
      </c>
      <c r="E1350" s="23">
        <v>2253</v>
      </c>
      <c r="F1350" s="24">
        <v>149601.57999999999</v>
      </c>
      <c r="G1350" s="25">
        <v>45597</v>
      </c>
      <c r="H1350" s="24">
        <f>IF(F1350&gt;0,0,"")</f>
        <v>0</v>
      </c>
      <c r="I1350" s="24">
        <v>149601.57999999999</v>
      </c>
      <c r="J1350" s="24" t="str">
        <f>IF(I1350&gt;0,"ATRASADO","")</f>
        <v>ATRASADO</v>
      </c>
      <c r="K1350" s="27"/>
    </row>
    <row r="1351" spans="1:11" s="26" customFormat="1" ht="12.75" x14ac:dyDescent="0.2">
      <c r="A1351" s="19">
        <v>45659</v>
      </c>
      <c r="B1351" s="20" t="s">
        <v>834</v>
      </c>
      <c r="C1351" s="21" t="s">
        <v>1125</v>
      </c>
      <c r="D1351" s="22" t="s">
        <v>256</v>
      </c>
      <c r="E1351" s="23">
        <v>2253</v>
      </c>
      <c r="F1351" s="24">
        <v>157181.9</v>
      </c>
      <c r="G1351" s="25">
        <v>45659</v>
      </c>
      <c r="H1351" s="24">
        <f>IF(F1351&gt;0,0,"")</f>
        <v>0</v>
      </c>
      <c r="I1351" s="24">
        <v>157181.9</v>
      </c>
      <c r="J1351" s="24" t="str">
        <f>IF(I1351&gt;0,"ATRASADO","")</f>
        <v>ATRASADO</v>
      </c>
      <c r="K1351" s="27"/>
    </row>
    <row r="1352" spans="1:11" s="26" customFormat="1" ht="12.75" x14ac:dyDescent="0.2">
      <c r="A1352" s="19">
        <v>45659</v>
      </c>
      <c r="B1352" s="20" t="s">
        <v>1126</v>
      </c>
      <c r="C1352" s="21" t="s">
        <v>1125</v>
      </c>
      <c r="D1352" s="22" t="s">
        <v>256</v>
      </c>
      <c r="E1352" s="23">
        <v>2253</v>
      </c>
      <c r="F1352" s="24">
        <v>145445.62</v>
      </c>
      <c r="G1352" s="25">
        <v>45659</v>
      </c>
      <c r="H1352" s="24">
        <f>IF(F1352&gt;0,0,"")</f>
        <v>0</v>
      </c>
      <c r="I1352" s="24">
        <v>145445.62</v>
      </c>
      <c r="J1352" s="24" t="str">
        <f>IF(I1352&gt;0,"ATRASADO","")</f>
        <v>ATRASADO</v>
      </c>
      <c r="K1352" s="27"/>
    </row>
    <row r="1353" spans="1:11" s="26" customFormat="1" ht="12.75" x14ac:dyDescent="0.2">
      <c r="A1353" s="19">
        <v>45717</v>
      </c>
      <c r="B1353" s="20" t="s">
        <v>1127</v>
      </c>
      <c r="C1353" s="21" t="s">
        <v>1125</v>
      </c>
      <c r="D1353" s="22" t="s">
        <v>256</v>
      </c>
      <c r="E1353" s="23">
        <v>2253</v>
      </c>
      <c r="F1353" s="24">
        <v>255265.94</v>
      </c>
      <c r="G1353" s="25">
        <v>45659</v>
      </c>
      <c r="H1353" s="24">
        <f>IF(F1353&gt;0,0,"")</f>
        <v>0</v>
      </c>
      <c r="I1353" s="24">
        <v>255265.94</v>
      </c>
      <c r="J1353" s="24" t="str">
        <f>IF(I1353&gt;0,"ATRASADO","")</f>
        <v>ATRASADO</v>
      </c>
      <c r="K1353" s="27"/>
    </row>
    <row r="1354" spans="1:11" s="26" customFormat="1" ht="12.75" x14ac:dyDescent="0.2">
      <c r="A1354" s="19"/>
      <c r="B1354" s="20"/>
      <c r="C1354" s="21"/>
      <c r="D1354" s="22"/>
      <c r="E1354" s="23"/>
      <c r="F1354" s="24"/>
      <c r="G1354" s="25"/>
      <c r="H1354" s="24"/>
      <c r="I1354" s="24"/>
      <c r="J1354" s="24"/>
      <c r="K1354" s="27"/>
    </row>
    <row r="1355" spans="1:11" s="26" customFormat="1" ht="12.75" x14ac:dyDescent="0.2">
      <c r="A1355" s="19">
        <v>40671</v>
      </c>
      <c r="B1355" s="20" t="s">
        <v>1128</v>
      </c>
      <c r="C1355" s="21" t="s">
        <v>1129</v>
      </c>
      <c r="D1355" s="22" t="s">
        <v>1130</v>
      </c>
      <c r="E1355" s="23">
        <v>2341</v>
      </c>
      <c r="F1355" s="24">
        <v>52896</v>
      </c>
      <c r="G1355" s="25">
        <v>40671</v>
      </c>
      <c r="H1355" s="24">
        <f>IF(F1355&gt;0,0,"")</f>
        <v>0</v>
      </c>
      <c r="I1355" s="24">
        <v>52896</v>
      </c>
      <c r="J1355" s="24" t="str">
        <f>IF(I1355&gt;0,"ATRASADO","")</f>
        <v>ATRASADO</v>
      </c>
      <c r="K1355" s="27"/>
    </row>
    <row r="1356" spans="1:11" s="26" customFormat="1" ht="12.75" x14ac:dyDescent="0.2">
      <c r="A1356" s="19"/>
      <c r="B1356" s="20"/>
      <c r="C1356" s="21"/>
      <c r="D1356" s="22"/>
      <c r="E1356" s="23"/>
      <c r="F1356" s="24"/>
      <c r="G1356" s="25"/>
      <c r="H1356" s="24"/>
      <c r="I1356" s="24"/>
      <c r="J1356" s="24"/>
      <c r="K1356" s="27"/>
    </row>
    <row r="1357" spans="1:11" s="26" customFormat="1" ht="12.75" x14ac:dyDescent="0.2">
      <c r="A1357" s="19">
        <v>45505</v>
      </c>
      <c r="B1357" s="20" t="s">
        <v>1131</v>
      </c>
      <c r="C1357" s="21" t="s">
        <v>1132</v>
      </c>
      <c r="D1357" s="22" t="s">
        <v>702</v>
      </c>
      <c r="E1357" s="23">
        <v>2611</v>
      </c>
      <c r="F1357" s="24">
        <v>24426.01</v>
      </c>
      <c r="G1357" s="25">
        <v>45505</v>
      </c>
      <c r="H1357" s="24">
        <f>IF(F1357&gt;0,0,"")</f>
        <v>0</v>
      </c>
      <c r="I1357" s="24">
        <v>24426.01</v>
      </c>
      <c r="J1357" s="24" t="str">
        <f>IF(I1357&gt;0,"ATRASADO","")</f>
        <v>ATRASADO</v>
      </c>
      <c r="K1357" s="27"/>
    </row>
    <row r="1358" spans="1:11" s="26" customFormat="1" ht="12.75" x14ac:dyDescent="0.2">
      <c r="A1358" s="19">
        <v>46017</v>
      </c>
      <c r="B1358" s="20" t="s">
        <v>1133</v>
      </c>
      <c r="C1358" s="21" t="s">
        <v>1132</v>
      </c>
      <c r="D1358" s="22" t="s">
        <v>956</v>
      </c>
      <c r="E1358" s="23">
        <v>2399</v>
      </c>
      <c r="F1358" s="24">
        <v>27237.75</v>
      </c>
      <c r="G1358" s="25">
        <v>46017</v>
      </c>
      <c r="H1358" s="24">
        <v>0</v>
      </c>
      <c r="I1358" s="24">
        <v>27237.75</v>
      </c>
      <c r="J1358" s="24" t="s">
        <v>26</v>
      </c>
      <c r="K1358" s="27"/>
    </row>
    <row r="1359" spans="1:11" s="26" customFormat="1" ht="12.75" x14ac:dyDescent="0.2">
      <c r="A1359" s="19"/>
      <c r="B1359" s="20"/>
      <c r="C1359" s="21"/>
      <c r="D1359" s="22"/>
      <c r="E1359" s="23"/>
      <c r="F1359" s="24"/>
      <c r="G1359" s="25"/>
      <c r="H1359" s="24"/>
      <c r="I1359" s="24"/>
      <c r="J1359" s="24"/>
      <c r="K1359" s="27"/>
    </row>
    <row r="1360" spans="1:11" s="26" customFormat="1" ht="12.75" x14ac:dyDescent="0.2">
      <c r="A1360" s="19" t="s">
        <v>1134</v>
      </c>
      <c r="B1360" s="20" t="s">
        <v>138</v>
      </c>
      <c r="C1360" s="21" t="s">
        <v>1135</v>
      </c>
      <c r="D1360" s="22" t="s">
        <v>412</v>
      </c>
      <c r="E1360" s="23">
        <v>2332</v>
      </c>
      <c r="F1360" s="24">
        <v>407876.54</v>
      </c>
      <c r="G1360" s="25" t="s">
        <v>1136</v>
      </c>
      <c r="H1360" s="24">
        <f>IF(F1360&gt;0,0,"")</f>
        <v>0</v>
      </c>
      <c r="I1360" s="24">
        <v>407876.54</v>
      </c>
      <c r="J1360" s="24" t="str">
        <f>IF(I1360&gt;0,"ATRASADO","")</f>
        <v>ATRASADO</v>
      </c>
      <c r="K1360" s="27"/>
    </row>
    <row r="1361" spans="1:11" s="26" customFormat="1" ht="12.75" x14ac:dyDescent="0.2">
      <c r="A1361" s="19" t="s">
        <v>703</v>
      </c>
      <c r="B1361" s="20" t="s">
        <v>587</v>
      </c>
      <c r="C1361" s="21" t="s">
        <v>1135</v>
      </c>
      <c r="D1361" s="22" t="s">
        <v>256</v>
      </c>
      <c r="E1361" s="23">
        <v>2253</v>
      </c>
      <c r="F1361" s="24">
        <v>349280</v>
      </c>
      <c r="G1361" s="25">
        <v>45394</v>
      </c>
      <c r="H1361" s="24">
        <f>IF(F1361&gt;0,0,"")</f>
        <v>0</v>
      </c>
      <c r="I1361" s="24">
        <v>349280</v>
      </c>
      <c r="J1361" s="24" t="str">
        <f>IF(I1361&gt;0,"ATRASADO","")</f>
        <v>ATRASADO</v>
      </c>
      <c r="K1361" s="27"/>
    </row>
    <row r="1362" spans="1:11" s="26" customFormat="1" ht="12.75" x14ac:dyDescent="0.2">
      <c r="A1362" s="19" t="s">
        <v>1137</v>
      </c>
      <c r="B1362" s="20" t="s">
        <v>90</v>
      </c>
      <c r="C1362" s="21" t="s">
        <v>1135</v>
      </c>
      <c r="D1362" s="22" t="s">
        <v>256</v>
      </c>
      <c r="E1362" s="23">
        <v>2253</v>
      </c>
      <c r="F1362" s="24">
        <v>349280</v>
      </c>
      <c r="G1362" s="25" t="s">
        <v>1138</v>
      </c>
      <c r="H1362" s="24">
        <v>0</v>
      </c>
      <c r="I1362" s="24">
        <v>349280</v>
      </c>
      <c r="J1362" s="24" t="str">
        <f>IF(I1362&gt;0,"ATRASADO","")</f>
        <v>ATRASADO</v>
      </c>
      <c r="K1362" s="27"/>
    </row>
    <row r="1363" spans="1:11" s="26" customFormat="1" ht="12.75" x14ac:dyDescent="0.2">
      <c r="A1363" s="19" t="s">
        <v>1139</v>
      </c>
      <c r="B1363" s="20" t="s">
        <v>93</v>
      </c>
      <c r="C1363" s="21" t="s">
        <v>1135</v>
      </c>
      <c r="D1363" s="22" t="s">
        <v>256</v>
      </c>
      <c r="E1363" s="23">
        <v>2253</v>
      </c>
      <c r="F1363" s="24">
        <v>349280</v>
      </c>
      <c r="G1363" s="25" t="s">
        <v>1139</v>
      </c>
      <c r="H1363" s="24">
        <v>0</v>
      </c>
      <c r="I1363" s="24">
        <v>349280</v>
      </c>
      <c r="J1363" s="24" t="str">
        <f>IF(I1363&gt;0,"ATRASADO","")</f>
        <v>ATRASADO</v>
      </c>
      <c r="K1363" s="27"/>
    </row>
    <row r="1364" spans="1:11" s="26" customFormat="1" ht="12.75" x14ac:dyDescent="0.2">
      <c r="A1364" s="19"/>
      <c r="B1364" s="20"/>
      <c r="C1364" s="21"/>
      <c r="D1364" s="22"/>
      <c r="E1364" s="23"/>
      <c r="F1364" s="24"/>
      <c r="G1364" s="25"/>
      <c r="H1364" s="24"/>
      <c r="I1364" s="24"/>
      <c r="J1364" s="24"/>
      <c r="K1364" s="27"/>
    </row>
    <row r="1365" spans="1:11" s="26" customFormat="1" ht="12.75" x14ac:dyDescent="0.2">
      <c r="A1365" s="19">
        <v>45505</v>
      </c>
      <c r="B1365" s="20" t="s">
        <v>1065</v>
      </c>
      <c r="C1365" s="21" t="s">
        <v>1140</v>
      </c>
      <c r="D1365" s="22" t="s">
        <v>101</v>
      </c>
      <c r="E1365" s="23">
        <v>2221</v>
      </c>
      <c r="F1365" s="24">
        <v>29500</v>
      </c>
      <c r="G1365" s="25">
        <v>45505</v>
      </c>
      <c r="H1365" s="24">
        <v>0</v>
      </c>
      <c r="I1365" s="24">
        <v>29500</v>
      </c>
      <c r="J1365" s="24" t="str">
        <f>IF(I1365&gt;0,"ATRASADO","")</f>
        <v>ATRASADO</v>
      </c>
      <c r="K1365" s="27"/>
    </row>
    <row r="1366" spans="1:11" s="26" customFormat="1" ht="12.75" x14ac:dyDescent="0.2">
      <c r="A1366" s="19"/>
      <c r="B1366" s="20"/>
      <c r="C1366" s="21"/>
      <c r="D1366" s="22"/>
      <c r="E1366" s="23"/>
      <c r="F1366" s="24"/>
      <c r="G1366" s="25"/>
      <c r="H1366" s="24"/>
      <c r="I1366" s="24"/>
      <c r="J1366" s="24"/>
      <c r="K1366" s="27"/>
    </row>
    <row r="1367" spans="1:11" s="26" customFormat="1" ht="12.75" x14ac:dyDescent="0.2">
      <c r="A1367" s="19">
        <v>45261</v>
      </c>
      <c r="B1367" s="20" t="s">
        <v>1141</v>
      </c>
      <c r="C1367" s="21" t="s">
        <v>1142</v>
      </c>
      <c r="D1367" s="22" t="s">
        <v>101</v>
      </c>
      <c r="E1367" s="23">
        <v>2221</v>
      </c>
      <c r="F1367" s="24">
        <v>59000</v>
      </c>
      <c r="G1367" s="25">
        <v>45261</v>
      </c>
      <c r="H1367" s="24">
        <v>0</v>
      </c>
      <c r="I1367" s="24">
        <v>59000</v>
      </c>
      <c r="J1367" s="24" t="str">
        <f>IF(I1367&gt;0,"ATRASADO","")</f>
        <v>ATRASADO</v>
      </c>
      <c r="K1367" s="27"/>
    </row>
    <row r="1368" spans="1:11" s="26" customFormat="1" ht="12.75" x14ac:dyDescent="0.2">
      <c r="A1368" s="19">
        <v>45261</v>
      </c>
      <c r="B1368" s="20" t="s">
        <v>712</v>
      </c>
      <c r="C1368" s="21" t="s">
        <v>1142</v>
      </c>
      <c r="D1368" s="22" t="s">
        <v>101</v>
      </c>
      <c r="E1368" s="23">
        <v>2221</v>
      </c>
      <c r="F1368" s="24">
        <v>59000</v>
      </c>
      <c r="G1368" s="25">
        <v>45352</v>
      </c>
      <c r="H1368" s="24">
        <v>0</v>
      </c>
      <c r="I1368" s="24">
        <v>59000</v>
      </c>
      <c r="J1368" s="24" t="str">
        <f>IF(I1368&gt;0,"ATRASADO","")</f>
        <v>ATRASADO</v>
      </c>
      <c r="K1368" s="27"/>
    </row>
    <row r="1369" spans="1:11" s="26" customFormat="1" ht="12.75" x14ac:dyDescent="0.2">
      <c r="A1369" s="19">
        <v>45352</v>
      </c>
      <c r="B1369" s="20" t="s">
        <v>713</v>
      </c>
      <c r="C1369" s="21" t="s">
        <v>1142</v>
      </c>
      <c r="D1369" s="22" t="s">
        <v>101</v>
      </c>
      <c r="E1369" s="23">
        <v>2221</v>
      </c>
      <c r="F1369" s="24">
        <v>59000</v>
      </c>
      <c r="G1369" s="25">
        <v>45413</v>
      </c>
      <c r="H1369" s="24">
        <v>0</v>
      </c>
      <c r="I1369" s="24">
        <v>59000</v>
      </c>
      <c r="J1369" s="24" t="str">
        <f>IF(I1369&gt;0,"ATRASADO","")</f>
        <v>ATRASADO</v>
      </c>
      <c r="K1369" s="27"/>
    </row>
    <row r="1370" spans="1:11" s="26" customFormat="1" ht="12.75" x14ac:dyDescent="0.2">
      <c r="A1370" s="19">
        <v>45413</v>
      </c>
      <c r="B1370" s="20" t="s">
        <v>1143</v>
      </c>
      <c r="C1370" s="21" t="s">
        <v>1142</v>
      </c>
      <c r="D1370" s="22" t="s">
        <v>101</v>
      </c>
      <c r="E1370" s="23">
        <v>2221</v>
      </c>
      <c r="F1370" s="24">
        <v>59000</v>
      </c>
      <c r="G1370" s="25">
        <v>45413</v>
      </c>
      <c r="H1370" s="24">
        <v>0</v>
      </c>
      <c r="I1370" s="24">
        <v>59000</v>
      </c>
      <c r="J1370" s="24" t="str">
        <f>IF(I1370&gt;0,"ATRASADO","")</f>
        <v>ATRASADO</v>
      </c>
      <c r="K1370" s="27"/>
    </row>
    <row r="1371" spans="1:11" s="26" customFormat="1" ht="12.75" x14ac:dyDescent="0.2">
      <c r="A1371" s="19"/>
      <c r="B1371" s="20"/>
      <c r="C1371" s="21"/>
      <c r="D1371" s="22"/>
      <c r="E1371" s="23"/>
      <c r="F1371" s="24"/>
      <c r="G1371" s="25"/>
      <c r="H1371" s="24"/>
      <c r="I1371" s="24"/>
      <c r="J1371" s="24"/>
      <c r="K1371" s="27"/>
    </row>
    <row r="1372" spans="1:11" s="26" customFormat="1" ht="12.75" x14ac:dyDescent="0.2">
      <c r="A1372" s="19">
        <v>45413</v>
      </c>
      <c r="B1372" s="20" t="s">
        <v>854</v>
      </c>
      <c r="C1372" s="21" t="s">
        <v>1144</v>
      </c>
      <c r="D1372" s="22" t="s">
        <v>101</v>
      </c>
      <c r="E1372" s="23">
        <v>2221</v>
      </c>
      <c r="F1372" s="24">
        <v>35400</v>
      </c>
      <c r="G1372" s="25">
        <v>45413</v>
      </c>
      <c r="H1372" s="24">
        <f t="shared" ref="H1372:H1380" si="93">IF(F1372&gt;0,0,"")</f>
        <v>0</v>
      </c>
      <c r="I1372" s="24">
        <v>35400</v>
      </c>
      <c r="J1372" s="24" t="str">
        <f t="shared" ref="J1372:J1380" si="94">IF(I1372&gt;0,"ATRASADO","")</f>
        <v>ATRASADO</v>
      </c>
      <c r="K1372" s="27"/>
    </row>
    <row r="1373" spans="1:11" s="26" customFormat="1" ht="12.75" x14ac:dyDescent="0.2">
      <c r="A1373" s="19">
        <v>45413</v>
      </c>
      <c r="B1373" s="20" t="s">
        <v>856</v>
      </c>
      <c r="C1373" s="21" t="s">
        <v>1144</v>
      </c>
      <c r="D1373" s="22" t="s">
        <v>101</v>
      </c>
      <c r="E1373" s="23">
        <v>2221</v>
      </c>
      <c r="F1373" s="24">
        <v>35400</v>
      </c>
      <c r="G1373" s="25">
        <v>45413</v>
      </c>
      <c r="H1373" s="24">
        <f t="shared" si="93"/>
        <v>0</v>
      </c>
      <c r="I1373" s="24">
        <v>35400</v>
      </c>
      <c r="J1373" s="24" t="str">
        <f t="shared" si="94"/>
        <v>ATRASADO</v>
      </c>
      <c r="K1373" s="27"/>
    </row>
    <row r="1374" spans="1:11" s="26" customFormat="1" ht="12.75" x14ac:dyDescent="0.2">
      <c r="A1374" s="19">
        <v>45474</v>
      </c>
      <c r="B1374" s="20" t="s">
        <v>858</v>
      </c>
      <c r="C1374" s="21" t="s">
        <v>1144</v>
      </c>
      <c r="D1374" s="22" t="s">
        <v>101</v>
      </c>
      <c r="E1374" s="23">
        <v>2221</v>
      </c>
      <c r="F1374" s="24">
        <v>35400</v>
      </c>
      <c r="G1374" s="25">
        <v>45474</v>
      </c>
      <c r="H1374" s="24">
        <f t="shared" si="93"/>
        <v>0</v>
      </c>
      <c r="I1374" s="24">
        <v>35400</v>
      </c>
      <c r="J1374" s="24" t="str">
        <f t="shared" si="94"/>
        <v>ATRASADO</v>
      </c>
      <c r="K1374" s="27"/>
    </row>
    <row r="1375" spans="1:11" s="26" customFormat="1" ht="12.75" x14ac:dyDescent="0.2">
      <c r="A1375" s="19">
        <v>45474</v>
      </c>
      <c r="B1375" s="20" t="s">
        <v>1145</v>
      </c>
      <c r="C1375" s="21" t="s">
        <v>1144</v>
      </c>
      <c r="D1375" s="22" t="s">
        <v>101</v>
      </c>
      <c r="E1375" s="23">
        <v>2221</v>
      </c>
      <c r="F1375" s="24">
        <v>35400</v>
      </c>
      <c r="G1375" s="25">
        <v>45474</v>
      </c>
      <c r="H1375" s="24">
        <f t="shared" si="93"/>
        <v>0</v>
      </c>
      <c r="I1375" s="24">
        <v>35400</v>
      </c>
      <c r="J1375" s="24" t="str">
        <f t="shared" si="94"/>
        <v>ATRASADO</v>
      </c>
      <c r="K1375" s="27"/>
    </row>
    <row r="1376" spans="1:11" s="26" customFormat="1" ht="12.75" x14ac:dyDescent="0.2">
      <c r="A1376" s="19">
        <v>45536</v>
      </c>
      <c r="B1376" s="20" t="s">
        <v>575</v>
      </c>
      <c r="C1376" s="21" t="s">
        <v>1144</v>
      </c>
      <c r="D1376" s="22" t="s">
        <v>101</v>
      </c>
      <c r="E1376" s="23">
        <v>2221</v>
      </c>
      <c r="F1376" s="24">
        <v>35400</v>
      </c>
      <c r="G1376" s="25">
        <v>45536</v>
      </c>
      <c r="H1376" s="24">
        <f t="shared" si="93"/>
        <v>0</v>
      </c>
      <c r="I1376" s="24">
        <v>35400</v>
      </c>
      <c r="J1376" s="24" t="str">
        <f t="shared" si="94"/>
        <v>ATRASADO</v>
      </c>
      <c r="K1376" s="27"/>
    </row>
    <row r="1377" spans="1:11" s="26" customFormat="1" ht="12.75" x14ac:dyDescent="0.2">
      <c r="A1377" s="19">
        <v>45536</v>
      </c>
      <c r="B1377" s="20" t="s">
        <v>1146</v>
      </c>
      <c r="C1377" s="21" t="s">
        <v>1144</v>
      </c>
      <c r="D1377" s="22" t="s">
        <v>101</v>
      </c>
      <c r="E1377" s="23">
        <v>2221</v>
      </c>
      <c r="F1377" s="24">
        <v>35400</v>
      </c>
      <c r="G1377" s="25">
        <v>45536</v>
      </c>
      <c r="H1377" s="24">
        <f t="shared" si="93"/>
        <v>0</v>
      </c>
      <c r="I1377" s="24">
        <v>35400</v>
      </c>
      <c r="J1377" s="24" t="str">
        <f t="shared" si="94"/>
        <v>ATRASADO</v>
      </c>
      <c r="K1377" s="27"/>
    </row>
    <row r="1378" spans="1:11" s="26" customFormat="1" ht="12.75" x14ac:dyDescent="0.2">
      <c r="A1378" s="19">
        <v>45537</v>
      </c>
      <c r="B1378" s="20" t="s">
        <v>737</v>
      </c>
      <c r="C1378" s="21" t="s">
        <v>1144</v>
      </c>
      <c r="D1378" s="22" t="s">
        <v>101</v>
      </c>
      <c r="E1378" s="23">
        <v>2221</v>
      </c>
      <c r="F1378" s="24">
        <v>35400</v>
      </c>
      <c r="G1378" s="25">
        <v>45537</v>
      </c>
      <c r="H1378" s="24">
        <f t="shared" si="93"/>
        <v>0</v>
      </c>
      <c r="I1378" s="24">
        <v>35400</v>
      </c>
      <c r="J1378" s="24" t="str">
        <f t="shared" si="94"/>
        <v>ATRASADO</v>
      </c>
      <c r="K1378" s="27"/>
    </row>
    <row r="1379" spans="1:11" s="26" customFormat="1" ht="12.75" x14ac:dyDescent="0.2">
      <c r="A1379" s="19">
        <v>45627</v>
      </c>
      <c r="B1379" s="20" t="s">
        <v>387</v>
      </c>
      <c r="C1379" s="21" t="s">
        <v>1144</v>
      </c>
      <c r="D1379" s="22" t="s">
        <v>101</v>
      </c>
      <c r="E1379" s="23">
        <v>2221</v>
      </c>
      <c r="F1379" s="24">
        <v>35400</v>
      </c>
      <c r="G1379" s="25">
        <v>45627</v>
      </c>
      <c r="H1379" s="24">
        <f t="shared" si="93"/>
        <v>0</v>
      </c>
      <c r="I1379" s="24">
        <v>35400</v>
      </c>
      <c r="J1379" s="24" t="str">
        <f t="shared" si="94"/>
        <v>ATRASADO</v>
      </c>
      <c r="K1379" s="27"/>
    </row>
    <row r="1380" spans="1:11" s="26" customFormat="1" ht="12.75" x14ac:dyDescent="0.2">
      <c r="A1380" s="19">
        <v>45627</v>
      </c>
      <c r="B1380" s="20" t="s">
        <v>1081</v>
      </c>
      <c r="C1380" s="21" t="s">
        <v>1144</v>
      </c>
      <c r="D1380" s="22" t="s">
        <v>101</v>
      </c>
      <c r="E1380" s="23">
        <v>2221</v>
      </c>
      <c r="F1380" s="24">
        <v>35400</v>
      </c>
      <c r="G1380" s="25">
        <v>45627</v>
      </c>
      <c r="H1380" s="24">
        <f t="shared" si="93"/>
        <v>0</v>
      </c>
      <c r="I1380" s="24">
        <v>35400</v>
      </c>
      <c r="J1380" s="24" t="str">
        <f t="shared" si="94"/>
        <v>ATRASADO</v>
      </c>
      <c r="K1380" s="27"/>
    </row>
    <row r="1381" spans="1:11" s="26" customFormat="1" ht="12.75" x14ac:dyDescent="0.2">
      <c r="A1381" s="19"/>
      <c r="B1381" s="20"/>
      <c r="C1381" s="21"/>
      <c r="D1381" s="22"/>
      <c r="E1381" s="23"/>
      <c r="F1381" s="24"/>
      <c r="G1381" s="25"/>
      <c r="H1381" s="24"/>
      <c r="I1381" s="24"/>
      <c r="J1381" s="24"/>
      <c r="K1381" s="27"/>
    </row>
    <row r="1382" spans="1:11" s="26" customFormat="1" ht="12.75" x14ac:dyDescent="0.2">
      <c r="A1382" s="19" t="s">
        <v>1147</v>
      </c>
      <c r="B1382" s="20" t="s">
        <v>1095</v>
      </c>
      <c r="C1382" s="21" t="s">
        <v>1148</v>
      </c>
      <c r="D1382" s="22" t="s">
        <v>22</v>
      </c>
      <c r="E1382" s="23">
        <v>2311</v>
      </c>
      <c r="F1382" s="24">
        <v>3448000</v>
      </c>
      <c r="G1382" s="25" t="s">
        <v>1147</v>
      </c>
      <c r="H1382" s="24">
        <v>0</v>
      </c>
      <c r="I1382" s="24">
        <v>3448000</v>
      </c>
      <c r="J1382" s="24" t="str">
        <f t="shared" ref="J1382:J1388" si="95">IF(I1382&gt;0,"ATRASADO","")</f>
        <v>ATRASADO</v>
      </c>
      <c r="K1382" s="27"/>
    </row>
    <row r="1383" spans="1:11" s="26" customFormat="1" ht="12.75" x14ac:dyDescent="0.2">
      <c r="A1383" s="19" t="s">
        <v>156</v>
      </c>
      <c r="B1383" s="20" t="s">
        <v>1060</v>
      </c>
      <c r="C1383" s="21" t="s">
        <v>1148</v>
      </c>
      <c r="D1383" s="22" t="s">
        <v>154</v>
      </c>
      <c r="E1383" s="23">
        <v>2242</v>
      </c>
      <c r="F1383" s="24">
        <v>1627346.7</v>
      </c>
      <c r="G1383" s="25" t="s">
        <v>156</v>
      </c>
      <c r="H1383" s="24">
        <v>0</v>
      </c>
      <c r="I1383" s="24">
        <v>1627346.7</v>
      </c>
      <c r="J1383" s="24" t="str">
        <f t="shared" si="95"/>
        <v>ATRASADO</v>
      </c>
      <c r="K1383" s="27"/>
    </row>
    <row r="1384" spans="1:11" s="26" customFormat="1" ht="12.75" x14ac:dyDescent="0.2">
      <c r="A1384" s="19" t="s">
        <v>156</v>
      </c>
      <c r="B1384" s="20" t="s">
        <v>1061</v>
      </c>
      <c r="C1384" s="21" t="s">
        <v>1148</v>
      </c>
      <c r="D1384" s="22" t="s">
        <v>154</v>
      </c>
      <c r="E1384" s="23">
        <v>2242</v>
      </c>
      <c r="F1384" s="24">
        <v>650938.68000000005</v>
      </c>
      <c r="G1384" s="25" t="s">
        <v>156</v>
      </c>
      <c r="H1384" s="24">
        <v>0</v>
      </c>
      <c r="I1384" s="24">
        <v>650938.68000000005</v>
      </c>
      <c r="J1384" s="24" t="str">
        <f t="shared" si="95"/>
        <v>ATRASADO</v>
      </c>
      <c r="K1384" s="27"/>
    </row>
    <row r="1385" spans="1:11" s="26" customFormat="1" ht="12.75" x14ac:dyDescent="0.2">
      <c r="A1385" s="19">
        <v>45572</v>
      </c>
      <c r="B1385" s="20" t="s">
        <v>1062</v>
      </c>
      <c r="C1385" s="21" t="s">
        <v>1148</v>
      </c>
      <c r="D1385" s="22" t="s">
        <v>154</v>
      </c>
      <c r="E1385" s="23">
        <v>2242</v>
      </c>
      <c r="F1385" s="24">
        <v>976408.02</v>
      </c>
      <c r="G1385" s="25">
        <v>45572</v>
      </c>
      <c r="H1385" s="24">
        <v>0</v>
      </c>
      <c r="I1385" s="24">
        <v>976408.02</v>
      </c>
      <c r="J1385" s="24" t="str">
        <f t="shared" si="95"/>
        <v>ATRASADO</v>
      </c>
      <c r="K1385" s="27"/>
    </row>
    <row r="1386" spans="1:11" s="26" customFormat="1" ht="12.75" x14ac:dyDescent="0.2">
      <c r="A1386" s="19">
        <v>45627</v>
      </c>
      <c r="B1386" s="20" t="s">
        <v>1064</v>
      </c>
      <c r="C1386" s="21" t="s">
        <v>1148</v>
      </c>
      <c r="D1386" s="22" t="s">
        <v>154</v>
      </c>
      <c r="E1386" s="23">
        <v>2242</v>
      </c>
      <c r="F1386" s="24">
        <v>1627346.7</v>
      </c>
      <c r="G1386" s="25">
        <v>45627</v>
      </c>
      <c r="H1386" s="24">
        <v>0</v>
      </c>
      <c r="I1386" s="24">
        <v>1627346.7</v>
      </c>
      <c r="J1386" s="24" t="str">
        <f t="shared" si="95"/>
        <v>ATRASADO</v>
      </c>
      <c r="K1386" s="27"/>
    </row>
    <row r="1387" spans="1:11" s="26" customFormat="1" ht="12.75" x14ac:dyDescent="0.2">
      <c r="A1387" s="19">
        <v>45632</v>
      </c>
      <c r="B1387" s="20" t="s">
        <v>1149</v>
      </c>
      <c r="C1387" s="21" t="s">
        <v>1148</v>
      </c>
      <c r="D1387" s="22" t="s">
        <v>154</v>
      </c>
      <c r="E1387" s="23">
        <v>2242</v>
      </c>
      <c r="F1387" s="24">
        <v>1627346.7</v>
      </c>
      <c r="G1387" s="25">
        <v>45632</v>
      </c>
      <c r="H1387" s="24">
        <v>0</v>
      </c>
      <c r="I1387" s="24">
        <v>1627346.7</v>
      </c>
      <c r="J1387" s="24" t="str">
        <f t="shared" si="95"/>
        <v>ATRASADO</v>
      </c>
      <c r="K1387" s="27"/>
    </row>
    <row r="1388" spans="1:11" s="26" customFormat="1" ht="12.75" x14ac:dyDescent="0.2">
      <c r="A1388" s="19" t="s">
        <v>819</v>
      </c>
      <c r="B1388" s="20" t="s">
        <v>1150</v>
      </c>
      <c r="C1388" s="21" t="s">
        <v>1148</v>
      </c>
      <c r="D1388" s="22" t="s">
        <v>154</v>
      </c>
      <c r="E1388" s="23">
        <v>2242</v>
      </c>
      <c r="F1388" s="24">
        <v>650938.68000000005</v>
      </c>
      <c r="G1388" s="25" t="s">
        <v>819</v>
      </c>
      <c r="H1388" s="24">
        <v>0</v>
      </c>
      <c r="I1388" s="24">
        <v>650938.68000000005</v>
      </c>
      <c r="J1388" s="24" t="str">
        <f t="shared" si="95"/>
        <v>ATRASADO</v>
      </c>
      <c r="K1388" s="27"/>
    </row>
    <row r="1389" spans="1:11" s="26" customFormat="1" ht="12.75" x14ac:dyDescent="0.2">
      <c r="A1389" s="19"/>
      <c r="B1389" s="20"/>
      <c r="C1389" s="21"/>
      <c r="D1389" s="22"/>
      <c r="E1389" s="23"/>
      <c r="F1389" s="24"/>
      <c r="G1389" s="25"/>
      <c r="H1389" s="24"/>
      <c r="I1389" s="24"/>
      <c r="J1389" s="24"/>
      <c r="K1389" s="27"/>
    </row>
    <row r="1390" spans="1:11" s="26" customFormat="1" ht="12.75" x14ac:dyDescent="0.2">
      <c r="A1390" s="19">
        <v>46034</v>
      </c>
      <c r="B1390" s="20" t="s">
        <v>90</v>
      </c>
      <c r="C1390" s="21" t="s">
        <v>1151</v>
      </c>
      <c r="D1390" s="22" t="s">
        <v>1152</v>
      </c>
      <c r="E1390" s="23">
        <v>2253</v>
      </c>
      <c r="F1390" s="24">
        <v>228487.06</v>
      </c>
      <c r="G1390" s="25">
        <v>46034</v>
      </c>
      <c r="H1390" s="24">
        <v>0</v>
      </c>
      <c r="I1390" s="24">
        <v>228487.06</v>
      </c>
      <c r="J1390" s="24" t="s">
        <v>26</v>
      </c>
      <c r="K1390" s="27"/>
    </row>
    <row r="1391" spans="1:11" s="26" customFormat="1" ht="12.75" x14ac:dyDescent="0.2">
      <c r="A1391" s="19">
        <v>45992</v>
      </c>
      <c r="B1391" s="20" t="s">
        <v>1153</v>
      </c>
      <c r="C1391" s="21" t="s">
        <v>1151</v>
      </c>
      <c r="D1391" s="22" t="s">
        <v>1152</v>
      </c>
      <c r="E1391" s="23">
        <v>2254</v>
      </c>
      <c r="F1391" s="24">
        <v>165267.26</v>
      </c>
      <c r="G1391" s="25">
        <v>45992</v>
      </c>
      <c r="H1391" s="24">
        <v>0</v>
      </c>
      <c r="I1391" s="24">
        <v>165267.26</v>
      </c>
      <c r="J1391" s="24" t="s">
        <v>26</v>
      </c>
      <c r="K1391" s="27"/>
    </row>
    <row r="1392" spans="1:11" s="26" customFormat="1" ht="12.75" x14ac:dyDescent="0.2">
      <c r="A1392" s="19">
        <v>46055</v>
      </c>
      <c r="B1392" s="20" t="s">
        <v>93</v>
      </c>
      <c r="C1392" s="21" t="s">
        <v>1151</v>
      </c>
      <c r="D1392" s="22" t="s">
        <v>1152</v>
      </c>
      <c r="E1392" s="23">
        <v>2255</v>
      </c>
      <c r="F1392" s="24">
        <v>108334.97</v>
      </c>
      <c r="G1392" s="25">
        <v>46055</v>
      </c>
      <c r="H1392" s="24">
        <v>0</v>
      </c>
      <c r="I1392" s="24">
        <v>108334.97</v>
      </c>
      <c r="J1392" s="24" t="s">
        <v>26</v>
      </c>
      <c r="K1392" s="27"/>
    </row>
    <row r="1393" spans="1:11" s="26" customFormat="1" ht="12.75" x14ac:dyDescent="0.2">
      <c r="A1393" s="19"/>
      <c r="B1393" s="20"/>
      <c r="C1393" s="21"/>
      <c r="D1393" s="22"/>
      <c r="E1393" s="23"/>
      <c r="F1393" s="24"/>
      <c r="G1393" s="25"/>
      <c r="H1393" s="24"/>
      <c r="I1393" s="24"/>
      <c r="J1393" s="24"/>
      <c r="K1393" s="27"/>
    </row>
    <row r="1394" spans="1:11" s="26" customFormat="1" ht="12.75" x14ac:dyDescent="0.2">
      <c r="A1394" s="19">
        <v>40584</v>
      </c>
      <c r="B1394" s="20" t="s">
        <v>1154</v>
      </c>
      <c r="C1394" s="21" t="s">
        <v>1155</v>
      </c>
      <c r="D1394" s="22" t="s">
        <v>180</v>
      </c>
      <c r="E1394" s="23">
        <v>2251</v>
      </c>
      <c r="F1394" s="24">
        <v>15030</v>
      </c>
      <c r="G1394" s="25">
        <v>40584</v>
      </c>
      <c r="H1394" s="24">
        <f>IF(F1394&gt;0,0,"")</f>
        <v>0</v>
      </c>
      <c r="I1394" s="24">
        <v>15030</v>
      </c>
      <c r="J1394" s="24" t="str">
        <f>IF(I1394&gt;0,"ATRASADO","")</f>
        <v>ATRASADO</v>
      </c>
      <c r="K1394" s="27"/>
    </row>
    <row r="1395" spans="1:11" s="26" customFormat="1" ht="12.75" x14ac:dyDescent="0.2">
      <c r="A1395" s="19">
        <v>40584</v>
      </c>
      <c r="B1395" s="20" t="s">
        <v>1156</v>
      </c>
      <c r="C1395" s="21" t="s">
        <v>1155</v>
      </c>
      <c r="D1395" s="22" t="s">
        <v>180</v>
      </c>
      <c r="E1395" s="23">
        <v>2251</v>
      </c>
      <c r="F1395" s="24">
        <v>15030</v>
      </c>
      <c r="G1395" s="25">
        <v>40584</v>
      </c>
      <c r="H1395" s="24">
        <f>IF(F1395&gt;0,0,"")</f>
        <v>0</v>
      </c>
      <c r="I1395" s="24">
        <v>15030</v>
      </c>
      <c r="J1395" s="24" t="str">
        <f>IF(I1395&gt;0,"ATRASADO","")</f>
        <v>ATRASADO</v>
      </c>
      <c r="K1395" s="27"/>
    </row>
    <row r="1396" spans="1:11" s="26" customFormat="1" ht="12.75" x14ac:dyDescent="0.2">
      <c r="A1396" s="19">
        <v>40584</v>
      </c>
      <c r="B1396" s="20" t="s">
        <v>1157</v>
      </c>
      <c r="C1396" s="21" t="s">
        <v>1155</v>
      </c>
      <c r="D1396" s="22" t="s">
        <v>180</v>
      </c>
      <c r="E1396" s="23">
        <v>2251</v>
      </c>
      <c r="F1396" s="24">
        <v>15030</v>
      </c>
      <c r="G1396" s="25">
        <v>40584</v>
      </c>
      <c r="H1396" s="24">
        <f>IF(F1396&gt;0,0,"")</f>
        <v>0</v>
      </c>
      <c r="I1396" s="24">
        <v>15030</v>
      </c>
      <c r="J1396" s="24" t="str">
        <f>IF(I1396&gt;0,"ATRASADO","")</f>
        <v>ATRASADO</v>
      </c>
      <c r="K1396" s="27"/>
    </row>
    <row r="1397" spans="1:11" s="26" customFormat="1" ht="12.75" x14ac:dyDescent="0.2">
      <c r="A1397" s="19"/>
      <c r="B1397" s="20"/>
      <c r="C1397" s="21"/>
      <c r="D1397" s="22"/>
      <c r="E1397" s="23"/>
      <c r="F1397" s="24"/>
      <c r="G1397" s="25"/>
      <c r="H1397" s="24"/>
      <c r="I1397" s="24"/>
      <c r="J1397" s="24"/>
      <c r="K1397" s="27"/>
    </row>
    <row r="1398" spans="1:11" s="26" customFormat="1" ht="12.75" x14ac:dyDescent="0.2">
      <c r="A1398" s="19">
        <v>41517</v>
      </c>
      <c r="B1398" s="20" t="s">
        <v>482</v>
      </c>
      <c r="C1398" s="21" t="s">
        <v>1158</v>
      </c>
      <c r="D1398" s="22" t="s">
        <v>180</v>
      </c>
      <c r="E1398" s="23">
        <v>2251</v>
      </c>
      <c r="F1398" s="24">
        <v>25960</v>
      </c>
      <c r="G1398" s="25">
        <v>41517</v>
      </c>
      <c r="H1398" s="24">
        <f t="shared" ref="H1398:H1422" si="96">IF(F1398&gt;0,0,"")</f>
        <v>0</v>
      </c>
      <c r="I1398" s="24">
        <v>25960</v>
      </c>
      <c r="J1398" s="24" t="str">
        <f t="shared" ref="J1398:J1422" si="97">IF(I1398&gt;0,"ATRASADO","")</f>
        <v>ATRASADO</v>
      </c>
      <c r="K1398" s="27"/>
    </row>
    <row r="1399" spans="1:11" s="26" customFormat="1" ht="12.75" x14ac:dyDescent="0.2">
      <c r="A1399" s="19">
        <v>41547</v>
      </c>
      <c r="B1399" s="20" t="s">
        <v>483</v>
      </c>
      <c r="C1399" s="21" t="s">
        <v>1158</v>
      </c>
      <c r="D1399" s="22" t="s">
        <v>180</v>
      </c>
      <c r="E1399" s="23">
        <v>2251</v>
      </c>
      <c r="F1399" s="24">
        <v>25960</v>
      </c>
      <c r="G1399" s="25">
        <v>41547</v>
      </c>
      <c r="H1399" s="24">
        <f t="shared" si="96"/>
        <v>0</v>
      </c>
      <c r="I1399" s="24">
        <v>25960</v>
      </c>
      <c r="J1399" s="24" t="str">
        <f t="shared" si="97"/>
        <v>ATRASADO</v>
      </c>
      <c r="K1399" s="27"/>
    </row>
    <row r="1400" spans="1:11" s="26" customFormat="1" ht="12.75" x14ac:dyDescent="0.2">
      <c r="A1400" s="19">
        <v>41577</v>
      </c>
      <c r="B1400" s="20" t="s">
        <v>484</v>
      </c>
      <c r="C1400" s="21" t="s">
        <v>1158</v>
      </c>
      <c r="D1400" s="22" t="s">
        <v>180</v>
      </c>
      <c r="E1400" s="23">
        <v>2251</v>
      </c>
      <c r="F1400" s="24">
        <v>25960</v>
      </c>
      <c r="G1400" s="25">
        <v>41577</v>
      </c>
      <c r="H1400" s="24">
        <f t="shared" si="96"/>
        <v>0</v>
      </c>
      <c r="I1400" s="24">
        <v>25960</v>
      </c>
      <c r="J1400" s="24" t="str">
        <f t="shared" si="97"/>
        <v>ATRASADO</v>
      </c>
      <c r="K1400" s="27"/>
    </row>
    <row r="1401" spans="1:11" s="26" customFormat="1" ht="12.75" x14ac:dyDescent="0.2">
      <c r="A1401" s="19">
        <v>41608</v>
      </c>
      <c r="B1401" s="20" t="s">
        <v>912</v>
      </c>
      <c r="C1401" s="21" t="s">
        <v>1158</v>
      </c>
      <c r="D1401" s="22" t="s">
        <v>180</v>
      </c>
      <c r="E1401" s="23">
        <v>2251</v>
      </c>
      <c r="F1401" s="24">
        <v>25960</v>
      </c>
      <c r="G1401" s="25">
        <v>41608</v>
      </c>
      <c r="H1401" s="24">
        <f t="shared" si="96"/>
        <v>0</v>
      </c>
      <c r="I1401" s="24">
        <v>25960</v>
      </c>
      <c r="J1401" s="24" t="str">
        <f t="shared" si="97"/>
        <v>ATRASADO</v>
      </c>
      <c r="K1401" s="27"/>
    </row>
    <row r="1402" spans="1:11" s="26" customFormat="1" ht="12.75" x14ac:dyDescent="0.2">
      <c r="A1402" s="19">
        <v>41638</v>
      </c>
      <c r="B1402" s="20" t="s">
        <v>913</v>
      </c>
      <c r="C1402" s="21" t="s">
        <v>1158</v>
      </c>
      <c r="D1402" s="22" t="s">
        <v>180</v>
      </c>
      <c r="E1402" s="23">
        <v>2251</v>
      </c>
      <c r="F1402" s="24">
        <v>25960</v>
      </c>
      <c r="G1402" s="25">
        <v>41638</v>
      </c>
      <c r="H1402" s="24">
        <f t="shared" si="96"/>
        <v>0</v>
      </c>
      <c r="I1402" s="24">
        <v>25960</v>
      </c>
      <c r="J1402" s="24" t="str">
        <f t="shared" si="97"/>
        <v>ATRASADO</v>
      </c>
      <c r="K1402" s="27"/>
    </row>
    <row r="1403" spans="1:11" s="26" customFormat="1" ht="12.75" x14ac:dyDescent="0.2">
      <c r="A1403" s="19">
        <v>41670</v>
      </c>
      <c r="B1403" s="20" t="s">
        <v>914</v>
      </c>
      <c r="C1403" s="21" t="s">
        <v>1158</v>
      </c>
      <c r="D1403" s="22" t="s">
        <v>180</v>
      </c>
      <c r="E1403" s="23">
        <v>2251</v>
      </c>
      <c r="F1403" s="24">
        <v>25960</v>
      </c>
      <c r="G1403" s="25">
        <v>41670</v>
      </c>
      <c r="H1403" s="24">
        <f t="shared" si="96"/>
        <v>0</v>
      </c>
      <c r="I1403" s="24">
        <v>25960</v>
      </c>
      <c r="J1403" s="24" t="str">
        <f t="shared" si="97"/>
        <v>ATRASADO</v>
      </c>
      <c r="K1403" s="27"/>
    </row>
    <row r="1404" spans="1:11" s="26" customFormat="1" ht="12.75" x14ac:dyDescent="0.2">
      <c r="A1404" s="19">
        <v>41698</v>
      </c>
      <c r="B1404" s="20" t="s">
        <v>915</v>
      </c>
      <c r="C1404" s="21" t="s">
        <v>1158</v>
      </c>
      <c r="D1404" s="22" t="s">
        <v>180</v>
      </c>
      <c r="E1404" s="23">
        <v>2251</v>
      </c>
      <c r="F1404" s="24">
        <v>25960</v>
      </c>
      <c r="G1404" s="25">
        <v>41698</v>
      </c>
      <c r="H1404" s="24">
        <f t="shared" si="96"/>
        <v>0</v>
      </c>
      <c r="I1404" s="24">
        <v>25960</v>
      </c>
      <c r="J1404" s="24" t="str">
        <f t="shared" si="97"/>
        <v>ATRASADO</v>
      </c>
      <c r="K1404" s="27"/>
    </row>
    <row r="1405" spans="1:11" s="26" customFormat="1" ht="12.75" x14ac:dyDescent="0.2">
      <c r="A1405" s="19">
        <v>41729</v>
      </c>
      <c r="B1405" s="20" t="s">
        <v>916</v>
      </c>
      <c r="C1405" s="21" t="s">
        <v>1158</v>
      </c>
      <c r="D1405" s="22" t="s">
        <v>180</v>
      </c>
      <c r="E1405" s="23">
        <v>2251</v>
      </c>
      <c r="F1405" s="24">
        <v>25960</v>
      </c>
      <c r="G1405" s="25">
        <v>41729</v>
      </c>
      <c r="H1405" s="24">
        <f t="shared" si="96"/>
        <v>0</v>
      </c>
      <c r="I1405" s="24">
        <v>25960</v>
      </c>
      <c r="J1405" s="24" t="str">
        <f t="shared" si="97"/>
        <v>ATRASADO</v>
      </c>
      <c r="K1405" s="27"/>
    </row>
    <row r="1406" spans="1:11" s="26" customFormat="1" ht="12.75" x14ac:dyDescent="0.2">
      <c r="A1406" s="19">
        <v>41759</v>
      </c>
      <c r="B1406" s="20" t="s">
        <v>917</v>
      </c>
      <c r="C1406" s="21" t="s">
        <v>1158</v>
      </c>
      <c r="D1406" s="22" t="s">
        <v>180</v>
      </c>
      <c r="E1406" s="23">
        <v>2251</v>
      </c>
      <c r="F1406" s="24">
        <v>25960</v>
      </c>
      <c r="G1406" s="25">
        <v>41759</v>
      </c>
      <c r="H1406" s="24">
        <f t="shared" si="96"/>
        <v>0</v>
      </c>
      <c r="I1406" s="24">
        <v>25960</v>
      </c>
      <c r="J1406" s="24" t="str">
        <f t="shared" si="97"/>
        <v>ATRASADO</v>
      </c>
      <c r="K1406" s="27"/>
    </row>
    <row r="1407" spans="1:11" s="26" customFormat="1" ht="12.75" x14ac:dyDescent="0.2">
      <c r="A1407" s="19">
        <v>41790</v>
      </c>
      <c r="B1407" s="20" t="s">
        <v>918</v>
      </c>
      <c r="C1407" s="21" t="s">
        <v>1158</v>
      </c>
      <c r="D1407" s="22" t="s">
        <v>180</v>
      </c>
      <c r="E1407" s="23">
        <v>2251</v>
      </c>
      <c r="F1407" s="24">
        <v>25960</v>
      </c>
      <c r="G1407" s="25">
        <v>41790</v>
      </c>
      <c r="H1407" s="24">
        <f t="shared" si="96"/>
        <v>0</v>
      </c>
      <c r="I1407" s="24">
        <v>25960</v>
      </c>
      <c r="J1407" s="24" t="str">
        <f t="shared" si="97"/>
        <v>ATRASADO</v>
      </c>
      <c r="K1407" s="27"/>
    </row>
    <row r="1408" spans="1:11" s="26" customFormat="1" ht="12.75" x14ac:dyDescent="0.2">
      <c r="A1408" s="19">
        <v>41820</v>
      </c>
      <c r="B1408" s="20" t="s">
        <v>919</v>
      </c>
      <c r="C1408" s="21" t="s">
        <v>1158</v>
      </c>
      <c r="D1408" s="22" t="s">
        <v>180</v>
      </c>
      <c r="E1408" s="23">
        <v>2251</v>
      </c>
      <c r="F1408" s="24">
        <v>25960</v>
      </c>
      <c r="G1408" s="25">
        <v>41820</v>
      </c>
      <c r="H1408" s="24">
        <f t="shared" si="96"/>
        <v>0</v>
      </c>
      <c r="I1408" s="24">
        <v>25960</v>
      </c>
      <c r="J1408" s="24" t="str">
        <f t="shared" si="97"/>
        <v>ATRASADO</v>
      </c>
      <c r="K1408" s="27"/>
    </row>
    <row r="1409" spans="1:11" s="26" customFormat="1" ht="12.75" x14ac:dyDescent="0.2">
      <c r="A1409" s="19">
        <v>41850</v>
      </c>
      <c r="B1409" s="20" t="s">
        <v>920</v>
      </c>
      <c r="C1409" s="21" t="s">
        <v>1158</v>
      </c>
      <c r="D1409" s="22" t="s">
        <v>180</v>
      </c>
      <c r="E1409" s="23">
        <v>2251</v>
      </c>
      <c r="F1409" s="24">
        <v>25960</v>
      </c>
      <c r="G1409" s="25">
        <v>41850</v>
      </c>
      <c r="H1409" s="24">
        <f t="shared" si="96"/>
        <v>0</v>
      </c>
      <c r="I1409" s="24">
        <v>25960</v>
      </c>
      <c r="J1409" s="24" t="str">
        <f t="shared" si="97"/>
        <v>ATRASADO</v>
      </c>
      <c r="K1409" s="27"/>
    </row>
    <row r="1410" spans="1:11" s="26" customFormat="1" ht="12.75" x14ac:dyDescent="0.2">
      <c r="A1410" s="19">
        <v>41881</v>
      </c>
      <c r="B1410" s="20" t="s">
        <v>921</v>
      </c>
      <c r="C1410" s="21" t="s">
        <v>1158</v>
      </c>
      <c r="D1410" s="22" t="s">
        <v>180</v>
      </c>
      <c r="E1410" s="23">
        <v>2251</v>
      </c>
      <c r="F1410" s="24">
        <v>25960</v>
      </c>
      <c r="G1410" s="25">
        <v>41881</v>
      </c>
      <c r="H1410" s="24">
        <f t="shared" si="96"/>
        <v>0</v>
      </c>
      <c r="I1410" s="24">
        <v>25960</v>
      </c>
      <c r="J1410" s="24" t="str">
        <f t="shared" si="97"/>
        <v>ATRASADO</v>
      </c>
      <c r="K1410" s="27"/>
    </row>
    <row r="1411" spans="1:11" s="26" customFormat="1" ht="12.75" x14ac:dyDescent="0.2">
      <c r="A1411" s="19">
        <v>41912</v>
      </c>
      <c r="B1411" s="20" t="s">
        <v>922</v>
      </c>
      <c r="C1411" s="21" t="s">
        <v>1158</v>
      </c>
      <c r="D1411" s="22" t="s">
        <v>180</v>
      </c>
      <c r="E1411" s="23">
        <v>2251</v>
      </c>
      <c r="F1411" s="24">
        <v>28556</v>
      </c>
      <c r="G1411" s="25">
        <v>41912</v>
      </c>
      <c r="H1411" s="24">
        <f t="shared" si="96"/>
        <v>0</v>
      </c>
      <c r="I1411" s="24">
        <v>28556</v>
      </c>
      <c r="J1411" s="24" t="str">
        <f t="shared" si="97"/>
        <v>ATRASADO</v>
      </c>
      <c r="K1411" s="27"/>
    </row>
    <row r="1412" spans="1:11" s="26" customFormat="1" ht="12.75" x14ac:dyDescent="0.2">
      <c r="A1412" s="19">
        <v>41943</v>
      </c>
      <c r="B1412" s="20" t="s">
        <v>923</v>
      </c>
      <c r="C1412" s="21" t="s">
        <v>1158</v>
      </c>
      <c r="D1412" s="22" t="s">
        <v>180</v>
      </c>
      <c r="E1412" s="23">
        <v>2251</v>
      </c>
      <c r="F1412" s="24">
        <v>28556</v>
      </c>
      <c r="G1412" s="25">
        <v>41943</v>
      </c>
      <c r="H1412" s="24">
        <f t="shared" si="96"/>
        <v>0</v>
      </c>
      <c r="I1412" s="24">
        <v>28556</v>
      </c>
      <c r="J1412" s="24" t="str">
        <f t="shared" si="97"/>
        <v>ATRASADO</v>
      </c>
      <c r="K1412" s="27"/>
    </row>
    <row r="1413" spans="1:11" s="26" customFormat="1" ht="12.75" x14ac:dyDescent="0.2">
      <c r="A1413" s="19">
        <v>41973</v>
      </c>
      <c r="B1413" s="20" t="s">
        <v>924</v>
      </c>
      <c r="C1413" s="21" t="s">
        <v>1158</v>
      </c>
      <c r="D1413" s="22" t="s">
        <v>180</v>
      </c>
      <c r="E1413" s="23">
        <v>2251</v>
      </c>
      <c r="F1413" s="24">
        <v>28556</v>
      </c>
      <c r="G1413" s="25">
        <v>41973</v>
      </c>
      <c r="H1413" s="24">
        <f t="shared" si="96"/>
        <v>0</v>
      </c>
      <c r="I1413" s="24">
        <v>28556</v>
      </c>
      <c r="J1413" s="24" t="str">
        <f t="shared" si="97"/>
        <v>ATRASADO</v>
      </c>
      <c r="K1413" s="27"/>
    </row>
    <row r="1414" spans="1:11" s="26" customFormat="1" ht="12.75" x14ac:dyDescent="0.2">
      <c r="A1414" s="19">
        <v>42004</v>
      </c>
      <c r="B1414" s="20" t="s">
        <v>925</v>
      </c>
      <c r="C1414" s="21" t="s">
        <v>1158</v>
      </c>
      <c r="D1414" s="22" t="s">
        <v>180</v>
      </c>
      <c r="E1414" s="23">
        <v>2251</v>
      </c>
      <c r="F1414" s="24">
        <v>28556</v>
      </c>
      <c r="G1414" s="25">
        <v>42004</v>
      </c>
      <c r="H1414" s="24">
        <f t="shared" si="96"/>
        <v>0</v>
      </c>
      <c r="I1414" s="24">
        <v>28556</v>
      </c>
      <c r="J1414" s="24" t="str">
        <f t="shared" si="97"/>
        <v>ATRASADO</v>
      </c>
      <c r="K1414" s="27"/>
    </row>
    <row r="1415" spans="1:11" s="26" customFormat="1" ht="12.75" x14ac:dyDescent="0.2">
      <c r="A1415" s="19">
        <v>42035</v>
      </c>
      <c r="B1415" s="20" t="s">
        <v>1159</v>
      </c>
      <c r="C1415" s="21" t="s">
        <v>1158</v>
      </c>
      <c r="D1415" s="22" t="s">
        <v>180</v>
      </c>
      <c r="E1415" s="23">
        <v>2251</v>
      </c>
      <c r="F1415" s="24">
        <v>28556</v>
      </c>
      <c r="G1415" s="25">
        <v>42035</v>
      </c>
      <c r="H1415" s="24">
        <f t="shared" si="96"/>
        <v>0</v>
      </c>
      <c r="I1415" s="24">
        <v>28556</v>
      </c>
      <c r="J1415" s="24" t="str">
        <f t="shared" si="97"/>
        <v>ATRASADO</v>
      </c>
      <c r="K1415" s="27"/>
    </row>
    <row r="1416" spans="1:11" s="26" customFormat="1" ht="12.75" x14ac:dyDescent="0.2">
      <c r="A1416" s="19">
        <v>42063</v>
      </c>
      <c r="B1416" s="20" t="s">
        <v>1160</v>
      </c>
      <c r="C1416" s="21" t="s">
        <v>1158</v>
      </c>
      <c r="D1416" s="22" t="s">
        <v>180</v>
      </c>
      <c r="E1416" s="23">
        <v>2251</v>
      </c>
      <c r="F1416" s="24">
        <v>28556</v>
      </c>
      <c r="G1416" s="25">
        <v>42063</v>
      </c>
      <c r="H1416" s="24">
        <f t="shared" si="96"/>
        <v>0</v>
      </c>
      <c r="I1416" s="24">
        <v>28556</v>
      </c>
      <c r="J1416" s="24" t="str">
        <f t="shared" si="97"/>
        <v>ATRASADO</v>
      </c>
      <c r="K1416" s="27"/>
    </row>
    <row r="1417" spans="1:11" s="26" customFormat="1" ht="12.75" x14ac:dyDescent="0.2">
      <c r="A1417" s="19">
        <v>42082</v>
      </c>
      <c r="B1417" s="20" t="s">
        <v>1161</v>
      </c>
      <c r="C1417" s="21" t="s">
        <v>1158</v>
      </c>
      <c r="D1417" s="22" t="s">
        <v>180</v>
      </c>
      <c r="E1417" s="23">
        <v>2251</v>
      </c>
      <c r="F1417" s="24">
        <v>28556</v>
      </c>
      <c r="G1417" s="25">
        <v>42082</v>
      </c>
      <c r="H1417" s="24">
        <f t="shared" si="96"/>
        <v>0</v>
      </c>
      <c r="I1417" s="24">
        <v>28556</v>
      </c>
      <c r="J1417" s="24" t="str">
        <f t="shared" si="97"/>
        <v>ATRASADO</v>
      </c>
      <c r="K1417" s="27"/>
    </row>
    <row r="1418" spans="1:11" s="26" customFormat="1" ht="12.75" x14ac:dyDescent="0.2">
      <c r="A1418" s="19">
        <v>42113</v>
      </c>
      <c r="B1418" s="20" t="s">
        <v>1162</v>
      </c>
      <c r="C1418" s="21" t="s">
        <v>1158</v>
      </c>
      <c r="D1418" s="22" t="s">
        <v>180</v>
      </c>
      <c r="E1418" s="23">
        <v>2251</v>
      </c>
      <c r="F1418" s="24">
        <v>28556</v>
      </c>
      <c r="G1418" s="25">
        <v>42113</v>
      </c>
      <c r="H1418" s="24">
        <f t="shared" si="96"/>
        <v>0</v>
      </c>
      <c r="I1418" s="24">
        <v>28556</v>
      </c>
      <c r="J1418" s="24" t="str">
        <f t="shared" si="97"/>
        <v>ATRASADO</v>
      </c>
      <c r="K1418" s="27"/>
    </row>
    <row r="1419" spans="1:11" s="26" customFormat="1" ht="12.75" x14ac:dyDescent="0.2">
      <c r="A1419" s="19">
        <v>42143</v>
      </c>
      <c r="B1419" s="20" t="s">
        <v>1163</v>
      </c>
      <c r="C1419" s="21" t="s">
        <v>1158</v>
      </c>
      <c r="D1419" s="22" t="s">
        <v>180</v>
      </c>
      <c r="E1419" s="23">
        <v>2251</v>
      </c>
      <c r="F1419" s="24">
        <v>28556</v>
      </c>
      <c r="G1419" s="25">
        <v>42143</v>
      </c>
      <c r="H1419" s="24">
        <f t="shared" si="96"/>
        <v>0</v>
      </c>
      <c r="I1419" s="24">
        <v>28556</v>
      </c>
      <c r="J1419" s="24" t="str">
        <f t="shared" si="97"/>
        <v>ATRASADO</v>
      </c>
      <c r="K1419" s="27"/>
    </row>
    <row r="1420" spans="1:11" s="26" customFormat="1" ht="12.75" x14ac:dyDescent="0.2">
      <c r="A1420" s="19">
        <v>42174</v>
      </c>
      <c r="B1420" s="20" t="s">
        <v>1164</v>
      </c>
      <c r="C1420" s="21" t="s">
        <v>1158</v>
      </c>
      <c r="D1420" s="22" t="s">
        <v>180</v>
      </c>
      <c r="E1420" s="23">
        <v>2251</v>
      </c>
      <c r="F1420" s="24">
        <v>28556</v>
      </c>
      <c r="G1420" s="25">
        <v>42174</v>
      </c>
      <c r="H1420" s="24">
        <f t="shared" si="96"/>
        <v>0</v>
      </c>
      <c r="I1420" s="24">
        <v>28556</v>
      </c>
      <c r="J1420" s="24" t="str">
        <f t="shared" si="97"/>
        <v>ATRASADO</v>
      </c>
      <c r="K1420" s="27"/>
    </row>
    <row r="1421" spans="1:11" s="26" customFormat="1" ht="12.75" x14ac:dyDescent="0.2">
      <c r="A1421" s="19">
        <v>42200</v>
      </c>
      <c r="B1421" s="20" t="s">
        <v>1165</v>
      </c>
      <c r="C1421" s="21" t="s">
        <v>1158</v>
      </c>
      <c r="D1421" s="22" t="s">
        <v>180</v>
      </c>
      <c r="E1421" s="23">
        <v>2251</v>
      </c>
      <c r="F1421" s="24">
        <v>28556</v>
      </c>
      <c r="G1421" s="25">
        <v>42200</v>
      </c>
      <c r="H1421" s="24">
        <f t="shared" si="96"/>
        <v>0</v>
      </c>
      <c r="I1421" s="24">
        <v>28556</v>
      </c>
      <c r="J1421" s="24" t="str">
        <f t="shared" si="97"/>
        <v>ATRASADO</v>
      </c>
      <c r="K1421" s="27"/>
    </row>
    <row r="1422" spans="1:11" s="26" customFormat="1" ht="12.75" x14ac:dyDescent="0.2">
      <c r="A1422" s="19">
        <v>42231</v>
      </c>
      <c r="B1422" s="20" t="s">
        <v>1166</v>
      </c>
      <c r="C1422" s="21" t="s">
        <v>1158</v>
      </c>
      <c r="D1422" s="22" t="s">
        <v>180</v>
      </c>
      <c r="E1422" s="23">
        <v>2251</v>
      </c>
      <c r="F1422" s="24">
        <v>28556</v>
      </c>
      <c r="G1422" s="25">
        <v>42231</v>
      </c>
      <c r="H1422" s="24">
        <f t="shared" si="96"/>
        <v>0</v>
      </c>
      <c r="I1422" s="24">
        <v>28556</v>
      </c>
      <c r="J1422" s="24" t="str">
        <f t="shared" si="97"/>
        <v>ATRASADO</v>
      </c>
      <c r="K1422" s="27"/>
    </row>
    <row r="1423" spans="1:11" s="26" customFormat="1" ht="12.75" x14ac:dyDescent="0.2">
      <c r="A1423" s="19"/>
      <c r="B1423" s="20"/>
      <c r="C1423" s="21"/>
      <c r="D1423" s="22"/>
      <c r="E1423" s="23"/>
      <c r="F1423" s="24"/>
      <c r="G1423" s="25"/>
      <c r="H1423" s="24"/>
      <c r="I1423" s="24"/>
      <c r="J1423" s="24"/>
      <c r="K1423" s="27"/>
    </row>
    <row r="1424" spans="1:11" s="26" customFormat="1" ht="12.75" x14ac:dyDescent="0.2">
      <c r="A1424" s="19">
        <v>41061</v>
      </c>
      <c r="B1424" s="20" t="s">
        <v>1167</v>
      </c>
      <c r="C1424" s="21" t="s">
        <v>1168</v>
      </c>
      <c r="D1424" s="22" t="s">
        <v>487</v>
      </c>
      <c r="E1424" s="23">
        <v>2287</v>
      </c>
      <c r="F1424" s="24">
        <v>20880</v>
      </c>
      <c r="G1424" s="25">
        <v>41061</v>
      </c>
      <c r="H1424" s="24">
        <f>IF(F1424&gt;0,0,"")</f>
        <v>0</v>
      </c>
      <c r="I1424" s="24">
        <v>20880</v>
      </c>
      <c r="J1424" s="24" t="str">
        <f>IF(I1424&gt;0,"ATRASADO","")</f>
        <v>ATRASADO</v>
      </c>
      <c r="K1424" s="27"/>
    </row>
    <row r="1425" spans="1:11" s="26" customFormat="1" ht="12.75" x14ac:dyDescent="0.2">
      <c r="A1425" s="19"/>
      <c r="B1425" s="20"/>
      <c r="C1425" s="21"/>
      <c r="D1425" s="22"/>
      <c r="E1425" s="23"/>
      <c r="F1425" s="24"/>
      <c r="G1425" s="25"/>
      <c r="H1425" s="24"/>
      <c r="I1425" s="24"/>
      <c r="J1425" s="24"/>
      <c r="K1425" s="27"/>
    </row>
    <row r="1426" spans="1:11" s="26" customFormat="1" ht="12.75" x14ac:dyDescent="0.2">
      <c r="A1426" s="19">
        <v>46054</v>
      </c>
      <c r="B1426" s="20" t="s">
        <v>1169</v>
      </c>
      <c r="C1426" s="21" t="s">
        <v>1170</v>
      </c>
      <c r="D1426" s="22" t="s">
        <v>59</v>
      </c>
      <c r="E1426" s="23">
        <v>2311</v>
      </c>
      <c r="F1426" s="24">
        <v>812448</v>
      </c>
      <c r="G1426" s="25">
        <v>46054</v>
      </c>
      <c r="H1426" s="24">
        <v>0</v>
      </c>
      <c r="I1426" s="24">
        <v>812448</v>
      </c>
      <c r="J1426" s="24" t="s">
        <v>26</v>
      </c>
      <c r="K1426" s="27"/>
    </row>
    <row r="1427" spans="1:11" s="26" customFormat="1" ht="12.75" x14ac:dyDescent="0.2">
      <c r="A1427" s="19"/>
      <c r="B1427" s="20"/>
      <c r="C1427" s="21"/>
      <c r="D1427" s="22"/>
      <c r="E1427" s="23"/>
      <c r="F1427" s="24"/>
      <c r="G1427" s="25"/>
      <c r="H1427" s="24"/>
      <c r="I1427" s="24"/>
      <c r="J1427" s="24"/>
      <c r="K1427" s="27"/>
    </row>
    <row r="1428" spans="1:11" s="26" customFormat="1" ht="12.75" x14ac:dyDescent="0.2">
      <c r="A1428" s="19">
        <v>39997</v>
      </c>
      <c r="B1428" s="20" t="s">
        <v>1171</v>
      </c>
      <c r="C1428" s="21" t="s">
        <v>1172</v>
      </c>
      <c r="D1428" s="22" t="s">
        <v>54</v>
      </c>
      <c r="E1428" s="23">
        <v>2311</v>
      </c>
      <c r="F1428" s="24">
        <v>835488</v>
      </c>
      <c r="G1428" s="25">
        <v>39997</v>
      </c>
      <c r="H1428" s="24">
        <f>IF(F1428&gt;0,0,"")</f>
        <v>0</v>
      </c>
      <c r="I1428" s="24">
        <v>835488</v>
      </c>
      <c r="J1428" s="24" t="str">
        <f>IF(I1428&gt;0,"ATRASADO","")</f>
        <v>ATRASADO</v>
      </c>
      <c r="K1428" s="27"/>
    </row>
    <row r="1429" spans="1:11" s="26" customFormat="1" ht="12.75" x14ac:dyDescent="0.2">
      <c r="A1429" s="19"/>
      <c r="B1429" s="20"/>
      <c r="C1429" s="21"/>
      <c r="D1429" s="22"/>
      <c r="E1429" s="23"/>
      <c r="F1429" s="24"/>
      <c r="G1429" s="25"/>
      <c r="H1429" s="24"/>
      <c r="I1429" s="24"/>
      <c r="J1429" s="24"/>
      <c r="K1429" s="27"/>
    </row>
    <row r="1430" spans="1:11" s="26" customFormat="1" ht="12.75" x14ac:dyDescent="0.2">
      <c r="A1430" s="19">
        <v>40323</v>
      </c>
      <c r="B1430" s="20" t="s">
        <v>1173</v>
      </c>
      <c r="C1430" s="21" t="s">
        <v>1174</v>
      </c>
      <c r="D1430" s="22" t="s">
        <v>1175</v>
      </c>
      <c r="E1430" s="23">
        <v>2272</v>
      </c>
      <c r="F1430" s="24">
        <v>124932</v>
      </c>
      <c r="G1430" s="25">
        <v>40323</v>
      </c>
      <c r="H1430" s="24">
        <f>IF(F1430&gt;0,0,"")</f>
        <v>0</v>
      </c>
      <c r="I1430" s="24">
        <v>124932</v>
      </c>
      <c r="J1430" s="24" t="str">
        <f>IF(I1430&gt;0,"ATRASADO","")</f>
        <v>ATRASADO</v>
      </c>
      <c r="K1430" s="27"/>
    </row>
    <row r="1431" spans="1:11" s="26" customFormat="1" ht="12.75" x14ac:dyDescent="0.2">
      <c r="A1431" s="19"/>
      <c r="B1431" s="20"/>
      <c r="C1431" s="21"/>
      <c r="D1431" s="22"/>
      <c r="E1431" s="23"/>
      <c r="F1431" s="24"/>
      <c r="G1431" s="25"/>
      <c r="H1431" s="24"/>
      <c r="I1431" s="24"/>
      <c r="J1431" s="24"/>
      <c r="K1431" s="27"/>
    </row>
    <row r="1432" spans="1:11" s="26" customFormat="1" ht="12.75" x14ac:dyDescent="0.2">
      <c r="A1432" s="19">
        <v>46010</v>
      </c>
      <c r="B1432" s="20" t="s">
        <v>1061</v>
      </c>
      <c r="C1432" s="21" t="s">
        <v>1176</v>
      </c>
      <c r="D1432" s="22" t="s">
        <v>59</v>
      </c>
      <c r="E1432" s="23">
        <v>2311</v>
      </c>
      <c r="F1432" s="24">
        <v>33750000</v>
      </c>
      <c r="G1432" s="25">
        <v>46010</v>
      </c>
      <c r="H1432" s="24">
        <v>0</v>
      </c>
      <c r="I1432" s="24">
        <v>33750000</v>
      </c>
      <c r="J1432" s="24" t="s">
        <v>26</v>
      </c>
      <c r="K1432" s="27"/>
    </row>
    <row r="1433" spans="1:11" s="26" customFormat="1" ht="12.75" x14ac:dyDescent="0.2">
      <c r="A1433" s="19"/>
      <c r="B1433" s="20"/>
      <c r="C1433" s="21"/>
      <c r="D1433" s="22"/>
      <c r="E1433" s="23"/>
      <c r="F1433" s="24"/>
      <c r="G1433" s="25"/>
      <c r="H1433" s="24"/>
      <c r="I1433" s="24"/>
      <c r="J1433" s="24"/>
      <c r="K1433" s="27"/>
    </row>
    <row r="1434" spans="1:11" s="26" customFormat="1" ht="12.75" x14ac:dyDescent="0.2">
      <c r="A1434" s="19">
        <v>40148</v>
      </c>
      <c r="B1434" s="20" t="s">
        <v>1177</v>
      </c>
      <c r="C1434" s="21" t="s">
        <v>1178</v>
      </c>
      <c r="D1434" s="22" t="s">
        <v>67</v>
      </c>
      <c r="E1434" s="23">
        <v>2355</v>
      </c>
      <c r="F1434" s="24">
        <v>87193.600000000006</v>
      </c>
      <c r="G1434" s="25">
        <v>40148</v>
      </c>
      <c r="H1434" s="24">
        <f t="shared" ref="H1434:H1439" si="98">IF(F1434&gt;0,0,"")</f>
        <v>0</v>
      </c>
      <c r="I1434" s="24">
        <v>87193.600000000006</v>
      </c>
      <c r="J1434" s="24" t="str">
        <f t="shared" ref="J1434:J1439" si="99">IF(I1434&gt;0,"ATRASADO","")</f>
        <v>ATRASADO</v>
      </c>
      <c r="K1434" s="27"/>
    </row>
    <row r="1435" spans="1:11" s="26" customFormat="1" ht="12.75" x14ac:dyDescent="0.2">
      <c r="A1435" s="19">
        <v>40154</v>
      </c>
      <c r="B1435" s="20" t="s">
        <v>1179</v>
      </c>
      <c r="C1435" s="21" t="s">
        <v>1178</v>
      </c>
      <c r="D1435" s="22" t="s">
        <v>67</v>
      </c>
      <c r="E1435" s="23">
        <v>2355</v>
      </c>
      <c r="F1435" s="24">
        <v>16008</v>
      </c>
      <c r="G1435" s="25">
        <v>40154</v>
      </c>
      <c r="H1435" s="24">
        <f t="shared" si="98"/>
        <v>0</v>
      </c>
      <c r="I1435" s="24">
        <v>16008</v>
      </c>
      <c r="J1435" s="24" t="str">
        <f t="shared" si="99"/>
        <v>ATRASADO</v>
      </c>
      <c r="K1435" s="27"/>
    </row>
    <row r="1436" spans="1:11" s="26" customFormat="1" ht="12.75" x14ac:dyDescent="0.2">
      <c r="A1436" s="19">
        <v>40154</v>
      </c>
      <c r="B1436" s="20" t="s">
        <v>1180</v>
      </c>
      <c r="C1436" s="21" t="s">
        <v>1178</v>
      </c>
      <c r="D1436" s="22" t="s">
        <v>67</v>
      </c>
      <c r="E1436" s="23">
        <v>2355</v>
      </c>
      <c r="F1436" s="24">
        <v>162400</v>
      </c>
      <c r="G1436" s="25">
        <v>40154</v>
      </c>
      <c r="H1436" s="24">
        <f t="shared" si="98"/>
        <v>0</v>
      </c>
      <c r="I1436" s="24">
        <v>162400</v>
      </c>
      <c r="J1436" s="24" t="str">
        <f t="shared" si="99"/>
        <v>ATRASADO</v>
      </c>
      <c r="K1436" s="27"/>
    </row>
    <row r="1437" spans="1:11" s="26" customFormat="1" ht="12.75" x14ac:dyDescent="0.2">
      <c r="A1437" s="19">
        <v>40219</v>
      </c>
      <c r="B1437" s="20" t="s">
        <v>1181</v>
      </c>
      <c r="C1437" s="21" t="s">
        <v>1178</v>
      </c>
      <c r="D1437" s="22" t="s">
        <v>67</v>
      </c>
      <c r="E1437" s="23">
        <v>2355</v>
      </c>
      <c r="F1437" s="24">
        <v>45448.800000000003</v>
      </c>
      <c r="G1437" s="25">
        <v>40219</v>
      </c>
      <c r="H1437" s="24">
        <f t="shared" si="98"/>
        <v>0</v>
      </c>
      <c r="I1437" s="24">
        <v>45448.800000000003</v>
      </c>
      <c r="J1437" s="24" t="str">
        <f t="shared" si="99"/>
        <v>ATRASADO</v>
      </c>
      <c r="K1437" s="27"/>
    </row>
    <row r="1438" spans="1:11" s="26" customFormat="1" ht="12.75" x14ac:dyDescent="0.2">
      <c r="A1438" s="19">
        <v>40224</v>
      </c>
      <c r="B1438" s="20" t="s">
        <v>1182</v>
      </c>
      <c r="C1438" s="21" t="s">
        <v>1178</v>
      </c>
      <c r="D1438" s="22" t="s">
        <v>67</v>
      </c>
      <c r="E1438" s="23">
        <v>2355</v>
      </c>
      <c r="F1438" s="24">
        <v>40368</v>
      </c>
      <c r="G1438" s="25">
        <v>40224</v>
      </c>
      <c r="H1438" s="24">
        <f t="shared" si="98"/>
        <v>0</v>
      </c>
      <c r="I1438" s="24">
        <v>40368</v>
      </c>
      <c r="J1438" s="24" t="str">
        <f t="shared" si="99"/>
        <v>ATRASADO</v>
      </c>
      <c r="K1438" s="27"/>
    </row>
    <row r="1439" spans="1:11" s="26" customFormat="1" ht="12.75" x14ac:dyDescent="0.2">
      <c r="A1439" s="19">
        <v>40249</v>
      </c>
      <c r="B1439" s="20" t="s">
        <v>1183</v>
      </c>
      <c r="C1439" s="21" t="s">
        <v>1178</v>
      </c>
      <c r="D1439" s="22" t="s">
        <v>67</v>
      </c>
      <c r="E1439" s="23">
        <v>2355</v>
      </c>
      <c r="F1439" s="24">
        <v>162400</v>
      </c>
      <c r="G1439" s="25">
        <v>40249</v>
      </c>
      <c r="H1439" s="24">
        <f t="shared" si="98"/>
        <v>0</v>
      </c>
      <c r="I1439" s="24">
        <v>162400</v>
      </c>
      <c r="J1439" s="24" t="str">
        <f t="shared" si="99"/>
        <v>ATRASADO</v>
      </c>
      <c r="K1439" s="27"/>
    </row>
    <row r="1440" spans="1:11" s="26" customFormat="1" ht="12.75" x14ac:dyDescent="0.2">
      <c r="A1440" s="19"/>
      <c r="B1440" s="20"/>
      <c r="C1440" s="21"/>
      <c r="D1440" s="22"/>
      <c r="E1440" s="23"/>
      <c r="F1440" s="24"/>
      <c r="G1440" s="25"/>
      <c r="H1440" s="24"/>
      <c r="I1440" s="24"/>
      <c r="J1440" s="24"/>
      <c r="K1440" s="27"/>
    </row>
    <row r="1441" spans="1:11" s="26" customFormat="1" ht="12.75" x14ac:dyDescent="0.2">
      <c r="A1441" s="19">
        <v>45474</v>
      </c>
      <c r="B1441" s="20" t="s">
        <v>1073</v>
      </c>
      <c r="C1441" s="21" t="s">
        <v>1184</v>
      </c>
      <c r="D1441" s="22" t="s">
        <v>101</v>
      </c>
      <c r="E1441" s="23">
        <v>2221</v>
      </c>
      <c r="F1441" s="24">
        <v>23600</v>
      </c>
      <c r="G1441" s="25">
        <v>45474</v>
      </c>
      <c r="H1441" s="24">
        <f>IF(F1441&gt;0,0,"")</f>
        <v>0</v>
      </c>
      <c r="I1441" s="24">
        <v>23600</v>
      </c>
      <c r="J1441" s="24" t="str">
        <f>IF(I1441&gt;0,"ATRASADO","")</f>
        <v>ATRASADO</v>
      </c>
      <c r="K1441" s="27"/>
    </row>
    <row r="1442" spans="1:11" s="26" customFormat="1" ht="12.75" x14ac:dyDescent="0.2">
      <c r="A1442" s="19">
        <v>45413</v>
      </c>
      <c r="B1442" s="20" t="s">
        <v>161</v>
      </c>
      <c r="C1442" s="21" t="s">
        <v>1185</v>
      </c>
      <c r="D1442" s="22" t="s">
        <v>101</v>
      </c>
      <c r="E1442" s="23">
        <v>2221</v>
      </c>
      <c r="F1442" s="24">
        <v>23600</v>
      </c>
      <c r="G1442" s="25">
        <v>45413</v>
      </c>
      <c r="H1442" s="24">
        <f>IF(F1442&gt;0,0,"")</f>
        <v>0</v>
      </c>
      <c r="I1442" s="24">
        <v>23600</v>
      </c>
      <c r="J1442" s="24" t="str">
        <f>IF(I1442&gt;0,"ATRASADO","")</f>
        <v>ATRASADO</v>
      </c>
      <c r="K1442" s="27"/>
    </row>
    <row r="1443" spans="1:11" s="26" customFormat="1" ht="12.75" x14ac:dyDescent="0.2">
      <c r="A1443" s="19">
        <v>45413</v>
      </c>
      <c r="B1443" s="20" t="s">
        <v>997</v>
      </c>
      <c r="C1443" s="21" t="s">
        <v>1185</v>
      </c>
      <c r="D1443" s="22" t="s">
        <v>101</v>
      </c>
      <c r="E1443" s="23">
        <v>2221</v>
      </c>
      <c r="F1443" s="24">
        <v>23600</v>
      </c>
      <c r="G1443" s="25">
        <v>45413</v>
      </c>
      <c r="H1443" s="24">
        <f>IF(F1443&gt;0,0,"")</f>
        <v>0</v>
      </c>
      <c r="I1443" s="24">
        <v>23600</v>
      </c>
      <c r="J1443" s="24" t="str">
        <f>IF(I1443&gt;0,"ATRASADO","")</f>
        <v>ATRASADO</v>
      </c>
      <c r="K1443" s="27"/>
    </row>
    <row r="1444" spans="1:11" s="26" customFormat="1" ht="12.75" x14ac:dyDescent="0.2">
      <c r="A1444" s="19"/>
      <c r="B1444" s="20"/>
      <c r="C1444" s="21"/>
      <c r="D1444" s="22"/>
      <c r="E1444" s="23"/>
      <c r="F1444" s="24"/>
      <c r="G1444" s="25"/>
      <c r="H1444" s="24"/>
      <c r="I1444" s="24"/>
      <c r="J1444" s="24"/>
      <c r="K1444" s="27"/>
    </row>
    <row r="1445" spans="1:11" s="26" customFormat="1" ht="12.75" x14ac:dyDescent="0.2">
      <c r="A1445" s="19">
        <v>46050</v>
      </c>
      <c r="B1445" s="20" t="s">
        <v>1188</v>
      </c>
      <c r="C1445" s="21" t="s">
        <v>1186</v>
      </c>
      <c r="D1445" s="22" t="s">
        <v>1187</v>
      </c>
      <c r="E1445" s="23">
        <v>2218</v>
      </c>
      <c r="F1445" s="24">
        <v>40000</v>
      </c>
      <c r="G1445" s="25">
        <v>46050</v>
      </c>
      <c r="H1445" s="24">
        <v>0</v>
      </c>
      <c r="I1445" s="24">
        <v>40000</v>
      </c>
      <c r="J1445" s="24" t="s">
        <v>26</v>
      </c>
      <c r="K1445" s="27"/>
    </row>
    <row r="1446" spans="1:11" s="26" customFormat="1" ht="12.75" x14ac:dyDescent="0.2">
      <c r="A1446" s="19">
        <v>46078</v>
      </c>
      <c r="B1446" s="20" t="s">
        <v>1189</v>
      </c>
      <c r="C1446" s="21" t="s">
        <v>1186</v>
      </c>
      <c r="D1446" s="22" t="s">
        <v>1187</v>
      </c>
      <c r="E1446" s="23">
        <v>2218</v>
      </c>
      <c r="F1446" s="24">
        <v>40000</v>
      </c>
      <c r="G1446" s="25">
        <v>46078</v>
      </c>
      <c r="H1446" s="24">
        <v>0</v>
      </c>
      <c r="I1446" s="24">
        <v>40000</v>
      </c>
      <c r="J1446" s="24" t="s">
        <v>26</v>
      </c>
      <c r="K1446" s="27"/>
    </row>
    <row r="1447" spans="1:11" s="26" customFormat="1" ht="12.75" x14ac:dyDescent="0.2">
      <c r="A1447" s="19"/>
      <c r="B1447" s="20"/>
      <c r="C1447" s="21"/>
      <c r="D1447" s="22"/>
      <c r="E1447" s="23"/>
      <c r="F1447" s="24"/>
      <c r="G1447" s="25"/>
      <c r="H1447" s="24"/>
      <c r="I1447" s="24"/>
      <c r="J1447" s="24"/>
      <c r="K1447" s="27"/>
    </row>
    <row r="1448" spans="1:11" s="26" customFormat="1" ht="12.75" x14ac:dyDescent="0.2">
      <c r="A1448" s="19">
        <v>45294</v>
      </c>
      <c r="B1448" s="20" t="s">
        <v>587</v>
      </c>
      <c r="C1448" s="21" t="s">
        <v>1190</v>
      </c>
      <c r="D1448" s="22" t="s">
        <v>586</v>
      </c>
      <c r="E1448" s="23">
        <v>2611</v>
      </c>
      <c r="F1448" s="24">
        <v>205178.4</v>
      </c>
      <c r="G1448" s="25">
        <v>45294</v>
      </c>
      <c r="H1448" s="24">
        <v>0</v>
      </c>
      <c r="I1448" s="24">
        <v>205178.4</v>
      </c>
      <c r="J1448" s="24" t="str">
        <f>IF(I1448&gt;0,"ATRASADO","")</f>
        <v>ATRASADO</v>
      </c>
      <c r="K1448" s="27"/>
    </row>
    <row r="1449" spans="1:11" s="26" customFormat="1" ht="12.75" x14ac:dyDescent="0.2">
      <c r="A1449" s="19">
        <v>45358</v>
      </c>
      <c r="B1449" s="20" t="s">
        <v>90</v>
      </c>
      <c r="C1449" s="21" t="s">
        <v>1190</v>
      </c>
      <c r="D1449" s="22" t="s">
        <v>1191</v>
      </c>
      <c r="E1449" s="23">
        <v>2323</v>
      </c>
      <c r="F1449" s="24">
        <v>58410</v>
      </c>
      <c r="G1449" s="25">
        <v>45388</v>
      </c>
      <c r="H1449" s="24">
        <v>0</v>
      </c>
      <c r="I1449" s="24">
        <v>58410</v>
      </c>
      <c r="J1449" s="24" t="str">
        <f>IF(I1449&gt;0,"ATRASADO","")</f>
        <v>ATRASADO</v>
      </c>
      <c r="K1449" s="27"/>
    </row>
    <row r="1450" spans="1:11" s="26" customFormat="1" ht="12.75" x14ac:dyDescent="0.2">
      <c r="A1450" s="19"/>
      <c r="B1450" s="20"/>
      <c r="C1450" s="21"/>
      <c r="D1450" s="22"/>
      <c r="E1450" s="23"/>
      <c r="F1450" s="24"/>
      <c r="G1450" s="25"/>
      <c r="H1450" s="24"/>
      <c r="I1450" s="24"/>
      <c r="J1450" s="24"/>
      <c r="K1450" s="27"/>
    </row>
    <row r="1451" spans="1:11" s="26" customFormat="1" ht="12.75" x14ac:dyDescent="0.2">
      <c r="A1451" s="19">
        <v>45231</v>
      </c>
      <c r="B1451" s="20" t="s">
        <v>1060</v>
      </c>
      <c r="C1451" s="21" t="s">
        <v>1192</v>
      </c>
      <c r="D1451" s="22" t="s">
        <v>412</v>
      </c>
      <c r="E1451" s="23">
        <v>2332</v>
      </c>
      <c r="F1451" s="24">
        <v>379278.64</v>
      </c>
      <c r="G1451" s="25">
        <v>45231</v>
      </c>
      <c r="H1451" s="24">
        <v>0</v>
      </c>
      <c r="I1451" s="24">
        <v>379278.64</v>
      </c>
      <c r="J1451" s="24" t="str">
        <f>IF(I1451&gt;0,"ATRASADO","")</f>
        <v>ATRASADO</v>
      </c>
      <c r="K1451" s="27"/>
    </row>
    <row r="1452" spans="1:11" s="26" customFormat="1" ht="12.75" x14ac:dyDescent="0.2">
      <c r="A1452" s="19"/>
      <c r="B1452" s="20"/>
      <c r="C1452" s="21"/>
      <c r="D1452" s="22"/>
      <c r="E1452" s="23"/>
      <c r="F1452" s="24"/>
      <c r="G1452" s="25"/>
      <c r="H1452" s="24"/>
      <c r="I1452" s="24"/>
      <c r="J1452" s="24"/>
      <c r="K1452" s="27"/>
    </row>
    <row r="1453" spans="1:11" s="26" customFormat="1" ht="12.75" x14ac:dyDescent="0.2">
      <c r="A1453" s="19">
        <v>42241</v>
      </c>
      <c r="B1453" s="20">
        <v>1502430208</v>
      </c>
      <c r="C1453" s="21" t="s">
        <v>1193</v>
      </c>
      <c r="D1453" s="22" t="s">
        <v>101</v>
      </c>
      <c r="E1453" s="23">
        <v>2221</v>
      </c>
      <c r="F1453" s="24">
        <v>14160</v>
      </c>
      <c r="G1453" s="25">
        <v>42241</v>
      </c>
      <c r="H1453" s="24">
        <f>IF(F1453&gt;0,0,"")</f>
        <v>0</v>
      </c>
      <c r="I1453" s="24">
        <v>14160</v>
      </c>
      <c r="J1453" s="24" t="str">
        <f>IF(I1453&gt;0,"ATRASADO","")</f>
        <v>ATRASADO</v>
      </c>
      <c r="K1453" s="27"/>
    </row>
    <row r="1454" spans="1:11" s="26" customFormat="1" ht="12.75" x14ac:dyDescent="0.2">
      <c r="A1454" s="19"/>
      <c r="B1454" s="20"/>
      <c r="C1454" s="21"/>
      <c r="D1454" s="22"/>
      <c r="E1454" s="23"/>
      <c r="F1454" s="24"/>
      <c r="G1454" s="25"/>
      <c r="H1454" s="24"/>
      <c r="I1454" s="24"/>
      <c r="J1454" s="24"/>
      <c r="K1454" s="27"/>
    </row>
    <row r="1455" spans="1:11" s="26" customFormat="1" ht="12.75" x14ac:dyDescent="0.2">
      <c r="A1455" s="19">
        <v>45413</v>
      </c>
      <c r="B1455" s="20" t="s">
        <v>1194</v>
      </c>
      <c r="C1455" s="21" t="s">
        <v>1195</v>
      </c>
      <c r="D1455" s="22" t="s">
        <v>101</v>
      </c>
      <c r="E1455" s="23">
        <v>2221</v>
      </c>
      <c r="F1455" s="24">
        <v>59000</v>
      </c>
      <c r="G1455" s="25">
        <v>45413</v>
      </c>
      <c r="H1455" s="24">
        <f>IF(F1455&gt;0,0,"")</f>
        <v>0</v>
      </c>
      <c r="I1455" s="24">
        <v>59000</v>
      </c>
      <c r="J1455" s="24" t="str">
        <f>IF(I1455&gt;0,"ATRASADO","")</f>
        <v>ATRASADO</v>
      </c>
      <c r="K1455" s="27"/>
    </row>
    <row r="1456" spans="1:11" s="26" customFormat="1" ht="12.75" x14ac:dyDescent="0.2">
      <c r="A1456" s="19">
        <v>45413</v>
      </c>
      <c r="B1456" s="20" t="s">
        <v>1196</v>
      </c>
      <c r="C1456" s="21" t="s">
        <v>1195</v>
      </c>
      <c r="D1456" s="22" t="s">
        <v>101</v>
      </c>
      <c r="E1456" s="23">
        <v>2221</v>
      </c>
      <c r="F1456" s="24">
        <v>59000</v>
      </c>
      <c r="G1456" s="25">
        <v>45413</v>
      </c>
      <c r="H1456" s="24">
        <f>IF(F1456&gt;0,0,"")</f>
        <v>0</v>
      </c>
      <c r="I1456" s="24">
        <v>59000</v>
      </c>
      <c r="J1456" s="24" t="str">
        <f>IF(I1456&gt;0,"ATRASADO","")</f>
        <v>ATRASADO</v>
      </c>
      <c r="K1456" s="27"/>
    </row>
    <row r="1457" spans="1:11" s="26" customFormat="1" ht="12.75" x14ac:dyDescent="0.2">
      <c r="A1457" s="19"/>
      <c r="B1457" s="20"/>
      <c r="C1457" s="21"/>
      <c r="D1457" s="22"/>
      <c r="E1457" s="23"/>
      <c r="F1457" s="24"/>
      <c r="G1457" s="25"/>
      <c r="H1457" s="24"/>
      <c r="I1457" s="24"/>
      <c r="J1457" s="24"/>
      <c r="K1457" s="27"/>
    </row>
    <row r="1458" spans="1:11" s="26" customFormat="1" ht="12.75" x14ac:dyDescent="0.2">
      <c r="A1458" s="19">
        <v>41486</v>
      </c>
      <c r="B1458" s="20" t="s">
        <v>481</v>
      </c>
      <c r="C1458" s="21" t="s">
        <v>1197</v>
      </c>
      <c r="D1458" s="22" t="s">
        <v>1198</v>
      </c>
      <c r="E1458" s="23">
        <v>2254</v>
      </c>
      <c r="F1458" s="24">
        <v>130000</v>
      </c>
      <c r="G1458" s="25">
        <v>41486</v>
      </c>
      <c r="H1458" s="24">
        <f>IF(F1458&gt;0,0,"")</f>
        <v>0</v>
      </c>
      <c r="I1458" s="24">
        <v>130000</v>
      </c>
      <c r="J1458" s="24" t="str">
        <f>IF(I1458&gt;0,"ATRASADO","")</f>
        <v>ATRASADO</v>
      </c>
      <c r="K1458" s="27"/>
    </row>
    <row r="1459" spans="1:11" s="26" customFormat="1" ht="12.75" x14ac:dyDescent="0.2">
      <c r="A1459" s="19">
        <v>41517</v>
      </c>
      <c r="B1459" s="20" t="s">
        <v>482</v>
      </c>
      <c r="C1459" s="21" t="s">
        <v>1197</v>
      </c>
      <c r="D1459" s="22" t="s">
        <v>1198</v>
      </c>
      <c r="E1459" s="23">
        <v>2254</v>
      </c>
      <c r="F1459" s="24">
        <v>130000</v>
      </c>
      <c r="G1459" s="25">
        <v>41517</v>
      </c>
      <c r="H1459" s="24">
        <f>IF(F1459&gt;0,0,"")</f>
        <v>0</v>
      </c>
      <c r="I1459" s="24">
        <v>130000</v>
      </c>
      <c r="J1459" s="24" t="str">
        <f>IF(I1459&gt;0,"ATRASADO","")</f>
        <v>ATRASADO</v>
      </c>
      <c r="K1459" s="27"/>
    </row>
    <row r="1460" spans="1:11" s="26" customFormat="1" ht="12.75" x14ac:dyDescent="0.2">
      <c r="A1460" s="19">
        <v>41547</v>
      </c>
      <c r="B1460" s="20" t="s">
        <v>483</v>
      </c>
      <c r="C1460" s="21" t="s">
        <v>1197</v>
      </c>
      <c r="D1460" s="22" t="s">
        <v>1198</v>
      </c>
      <c r="E1460" s="23">
        <v>2254</v>
      </c>
      <c r="F1460" s="24">
        <v>130000</v>
      </c>
      <c r="G1460" s="25">
        <v>41547</v>
      </c>
      <c r="H1460" s="24">
        <f>IF(F1460&gt;0,0,"")</f>
        <v>0</v>
      </c>
      <c r="I1460" s="24">
        <v>130000</v>
      </c>
      <c r="J1460" s="24" t="str">
        <f>IF(I1460&gt;0,"ATRASADO","")</f>
        <v>ATRASADO</v>
      </c>
      <c r="K1460" s="27"/>
    </row>
    <row r="1461" spans="1:11" s="26" customFormat="1" ht="12.75" x14ac:dyDescent="0.2">
      <c r="A1461" s="19">
        <v>44203</v>
      </c>
      <c r="B1461" s="20" t="s">
        <v>480</v>
      </c>
      <c r="C1461" s="21" t="s">
        <v>1197</v>
      </c>
      <c r="D1461" s="22" t="s">
        <v>1198</v>
      </c>
      <c r="E1461" s="23">
        <v>2254</v>
      </c>
      <c r="F1461" s="24">
        <v>130000</v>
      </c>
      <c r="G1461" s="25">
        <v>41455</v>
      </c>
      <c r="H1461" s="24">
        <f>IF(F1461&gt;0,0,"")</f>
        <v>0</v>
      </c>
      <c r="I1461" s="24">
        <v>130000</v>
      </c>
      <c r="J1461" s="24" t="str">
        <f>IF(I1461&gt;0,"ATRASADO","")</f>
        <v>ATRASADO</v>
      </c>
      <c r="K1461" s="27"/>
    </row>
    <row r="1462" spans="1:11" s="26" customFormat="1" ht="12.75" x14ac:dyDescent="0.2">
      <c r="A1462" s="19"/>
      <c r="B1462" s="20"/>
      <c r="C1462" s="21"/>
      <c r="D1462" s="22"/>
      <c r="E1462" s="23"/>
      <c r="F1462" s="24"/>
      <c r="G1462" s="25"/>
      <c r="H1462" s="24"/>
      <c r="I1462" s="24"/>
      <c r="J1462" s="24"/>
      <c r="K1462" s="27"/>
    </row>
    <row r="1463" spans="1:11" s="26" customFormat="1" ht="12.75" x14ac:dyDescent="0.2">
      <c r="A1463" s="19">
        <v>40245</v>
      </c>
      <c r="B1463" s="20" t="s">
        <v>1199</v>
      </c>
      <c r="C1463" s="21" t="s">
        <v>1200</v>
      </c>
      <c r="D1463" s="22" t="s">
        <v>1201</v>
      </c>
      <c r="E1463" s="23">
        <v>2611</v>
      </c>
      <c r="F1463" s="24">
        <v>33872</v>
      </c>
      <c r="G1463" s="25">
        <v>40261</v>
      </c>
      <c r="H1463" s="24">
        <f>IF(F1463&gt;0,0,"")</f>
        <v>0</v>
      </c>
      <c r="I1463" s="24">
        <v>33872</v>
      </c>
      <c r="J1463" s="24" t="str">
        <f>IF(I1463&gt;0,"ATRASADO","")</f>
        <v>ATRASADO</v>
      </c>
      <c r="K1463" s="27"/>
    </row>
    <row r="1464" spans="1:11" s="26" customFormat="1" ht="12.75" x14ac:dyDescent="0.2">
      <c r="A1464" s="19"/>
      <c r="B1464" s="20"/>
      <c r="C1464" s="21"/>
      <c r="D1464" s="22"/>
      <c r="E1464" s="23"/>
      <c r="F1464" s="24"/>
      <c r="G1464" s="25"/>
      <c r="H1464" s="24"/>
      <c r="I1464" s="24"/>
      <c r="J1464" s="24"/>
      <c r="K1464" s="27"/>
    </row>
    <row r="1465" spans="1:11" s="26" customFormat="1" ht="12.75" x14ac:dyDescent="0.2">
      <c r="A1465" s="19">
        <v>42012</v>
      </c>
      <c r="B1465" s="20">
        <v>1500001395</v>
      </c>
      <c r="C1465" s="21" t="s">
        <v>1202</v>
      </c>
      <c r="D1465" s="22" t="s">
        <v>304</v>
      </c>
      <c r="E1465" s="23">
        <v>2254</v>
      </c>
      <c r="F1465" s="24">
        <v>534600</v>
      </c>
      <c r="G1465" s="25">
        <v>42012</v>
      </c>
      <c r="H1465" s="24">
        <f>IF(F1465&gt;0,0,"")</f>
        <v>0</v>
      </c>
      <c r="I1465" s="24">
        <v>534600</v>
      </c>
      <c r="J1465" s="24" t="str">
        <f>IF(I1465&gt;0,"ATRASADO","")</f>
        <v>ATRASADO</v>
      </c>
      <c r="K1465" s="27"/>
    </row>
    <row r="1466" spans="1:11" s="26" customFormat="1" ht="12.75" x14ac:dyDescent="0.2">
      <c r="A1466" s="19">
        <v>42107</v>
      </c>
      <c r="B1466" s="20">
        <v>1500001399</v>
      </c>
      <c r="C1466" s="21" t="s">
        <v>1202</v>
      </c>
      <c r="D1466" s="22" t="s">
        <v>304</v>
      </c>
      <c r="E1466" s="23">
        <v>2254</v>
      </c>
      <c r="F1466" s="24">
        <v>534600</v>
      </c>
      <c r="G1466" s="25">
        <v>42107</v>
      </c>
      <c r="H1466" s="24">
        <f>IF(F1466&gt;0,0,"")</f>
        <v>0</v>
      </c>
      <c r="I1466" s="24">
        <v>534600</v>
      </c>
      <c r="J1466" s="24" t="str">
        <f>IF(I1466&gt;0,"ATRASADO","")</f>
        <v>ATRASADO</v>
      </c>
      <c r="K1466" s="27"/>
    </row>
    <row r="1467" spans="1:11" s="26" customFormat="1" ht="12.75" x14ac:dyDescent="0.2">
      <c r="A1467" s="19">
        <v>42517</v>
      </c>
      <c r="B1467" s="20">
        <v>1500001417</v>
      </c>
      <c r="C1467" s="21" t="s">
        <v>1202</v>
      </c>
      <c r="D1467" s="22" t="s">
        <v>304</v>
      </c>
      <c r="E1467" s="23">
        <v>2254</v>
      </c>
      <c r="F1467" s="24">
        <v>414030.5</v>
      </c>
      <c r="G1467" s="25">
        <v>42517</v>
      </c>
      <c r="H1467" s="24">
        <f>IF(F1467&gt;0,0,"")</f>
        <v>0</v>
      </c>
      <c r="I1467" s="24">
        <v>414030.5</v>
      </c>
      <c r="J1467" s="24" t="str">
        <f>IF(I1467&gt;0,"ATRASADO","")</f>
        <v>ATRASADO</v>
      </c>
      <c r="K1467" s="27"/>
    </row>
    <row r="1468" spans="1:11" s="26" customFormat="1" ht="12.75" x14ac:dyDescent="0.2">
      <c r="A1468" s="19">
        <v>46042</v>
      </c>
      <c r="B1468" s="20" t="s">
        <v>1203</v>
      </c>
      <c r="C1468" s="21" t="s">
        <v>1202</v>
      </c>
      <c r="D1468" s="22" t="s">
        <v>304</v>
      </c>
      <c r="E1468" s="23">
        <v>2254</v>
      </c>
      <c r="F1468" s="24">
        <v>1208000</v>
      </c>
      <c r="G1468" s="25">
        <v>46042</v>
      </c>
      <c r="H1468" s="24">
        <f>IF(F1468&gt;0,0,"")</f>
        <v>0</v>
      </c>
      <c r="I1468" s="24">
        <v>1208000</v>
      </c>
      <c r="J1468" s="24" t="str">
        <f>IF(I1468&gt;0,"ATRASADO","")</f>
        <v>ATRASADO</v>
      </c>
      <c r="K1468" s="27"/>
    </row>
    <row r="1469" spans="1:11" s="26" customFormat="1" ht="12.75" x14ac:dyDescent="0.2">
      <c r="A1469" s="19"/>
      <c r="B1469" s="20"/>
      <c r="C1469" s="21"/>
      <c r="D1469" s="22"/>
      <c r="E1469" s="23"/>
      <c r="F1469" s="24"/>
      <c r="G1469" s="25"/>
      <c r="H1469" s="24"/>
      <c r="I1469" s="24"/>
      <c r="J1469" s="24"/>
      <c r="K1469" s="27"/>
    </row>
    <row r="1470" spans="1:11" s="26" customFormat="1" ht="12.75" x14ac:dyDescent="0.2">
      <c r="A1470" s="19">
        <v>40231</v>
      </c>
      <c r="B1470" s="20" t="s">
        <v>1115</v>
      </c>
      <c r="C1470" s="21" t="s">
        <v>1204</v>
      </c>
      <c r="D1470" s="22" t="s">
        <v>1205</v>
      </c>
      <c r="E1470" s="23">
        <v>2287</v>
      </c>
      <c r="F1470" s="24">
        <v>17928.900000000001</v>
      </c>
      <c r="G1470" s="25">
        <v>40231</v>
      </c>
      <c r="H1470" s="24">
        <f>IF(F1470&gt;0,0,"")</f>
        <v>0</v>
      </c>
      <c r="I1470" s="24">
        <v>17928.900000000001</v>
      </c>
      <c r="J1470" s="24" t="str">
        <f t="shared" ref="J1470:J1496" si="100">IF(I1470&gt;0,"ATRASADO","")</f>
        <v>ATRASADO</v>
      </c>
      <c r="K1470" s="27"/>
    </row>
    <row r="1471" spans="1:11" s="26" customFormat="1" ht="12.75" x14ac:dyDescent="0.2">
      <c r="A1471" s="19">
        <v>40261</v>
      </c>
      <c r="B1471" s="20" t="s">
        <v>1116</v>
      </c>
      <c r="C1471" s="21" t="s">
        <v>1204</v>
      </c>
      <c r="D1471" s="22" t="s">
        <v>1205</v>
      </c>
      <c r="E1471" s="23">
        <v>2287</v>
      </c>
      <c r="F1471" s="24">
        <v>19849.900000000001</v>
      </c>
      <c r="G1471" s="25">
        <v>40261</v>
      </c>
      <c r="H1471" s="24">
        <f>IF(F1471&gt;0,0,"")</f>
        <v>0</v>
      </c>
      <c r="I1471" s="24">
        <v>19849.900000000001</v>
      </c>
      <c r="J1471" s="24" t="str">
        <f t="shared" si="100"/>
        <v>ATRASADO</v>
      </c>
      <c r="K1471" s="27"/>
    </row>
    <row r="1472" spans="1:11" s="26" customFormat="1" ht="12.75" x14ac:dyDescent="0.2">
      <c r="A1472" s="19">
        <v>40291</v>
      </c>
      <c r="B1472" s="20" t="s">
        <v>1117</v>
      </c>
      <c r="C1472" s="21" t="s">
        <v>1204</v>
      </c>
      <c r="D1472" s="22" t="s">
        <v>1205</v>
      </c>
      <c r="E1472" s="23">
        <v>2287</v>
      </c>
      <c r="F1472" s="24">
        <v>19209.599999999999</v>
      </c>
      <c r="G1472" s="25">
        <v>40291</v>
      </c>
      <c r="H1472" s="24">
        <f>IF(F1472&gt;0,0,"")</f>
        <v>0</v>
      </c>
      <c r="I1472" s="24">
        <v>19209.599999999999</v>
      </c>
      <c r="J1472" s="24" t="str">
        <f t="shared" si="100"/>
        <v>ATRASADO</v>
      </c>
      <c r="K1472" s="27"/>
    </row>
    <row r="1473" spans="1:11" s="26" customFormat="1" ht="12.75" x14ac:dyDescent="0.2">
      <c r="A1473" s="19">
        <v>40322</v>
      </c>
      <c r="B1473" s="20" t="s">
        <v>1206</v>
      </c>
      <c r="C1473" s="21" t="s">
        <v>1204</v>
      </c>
      <c r="D1473" s="22" t="s">
        <v>1205</v>
      </c>
      <c r="E1473" s="23">
        <v>2287</v>
      </c>
      <c r="F1473" s="24">
        <v>19849.919999999998</v>
      </c>
      <c r="G1473" s="25">
        <v>40322</v>
      </c>
      <c r="H1473" s="24">
        <f>IF(F1473&gt;0,0,"")</f>
        <v>0</v>
      </c>
      <c r="I1473" s="24">
        <v>19849.919999999998</v>
      </c>
      <c r="J1473" s="24" t="str">
        <f t="shared" si="100"/>
        <v>ATRASADO</v>
      </c>
      <c r="K1473" s="27"/>
    </row>
    <row r="1474" spans="1:11" s="26" customFormat="1" ht="12.75" x14ac:dyDescent="0.2">
      <c r="A1474" s="19">
        <v>40353</v>
      </c>
      <c r="B1474" s="20" t="s">
        <v>1207</v>
      </c>
      <c r="C1474" s="21" t="s">
        <v>1204</v>
      </c>
      <c r="D1474" s="22" t="s">
        <v>1205</v>
      </c>
      <c r="E1474" s="23">
        <v>2287</v>
      </c>
      <c r="F1474" s="24">
        <v>19209.599999999999</v>
      </c>
      <c r="G1474" s="25">
        <v>40353</v>
      </c>
      <c r="H1474" s="24">
        <f>IF(F1474&gt;0,0,"")</f>
        <v>0</v>
      </c>
      <c r="I1474" s="24">
        <v>19209.599999999999</v>
      </c>
      <c r="J1474" s="24" t="str">
        <f t="shared" si="100"/>
        <v>ATRASADO</v>
      </c>
      <c r="K1474" s="27"/>
    </row>
    <row r="1475" spans="1:11" s="26" customFormat="1" ht="12.75" x14ac:dyDescent="0.2">
      <c r="A1475" s="19"/>
      <c r="B1475" s="20"/>
      <c r="C1475" s="21"/>
      <c r="D1475" s="22"/>
      <c r="E1475" s="23"/>
      <c r="F1475" s="24"/>
      <c r="G1475" s="25"/>
      <c r="H1475" s="24"/>
      <c r="I1475" s="24"/>
      <c r="J1475" s="24"/>
      <c r="K1475" s="27"/>
    </row>
    <row r="1476" spans="1:11" s="26" customFormat="1" ht="12.75" x14ac:dyDescent="0.2">
      <c r="A1476" s="19">
        <v>40298</v>
      </c>
      <c r="B1476" s="20" t="s">
        <v>1208</v>
      </c>
      <c r="C1476" s="21" t="s">
        <v>1209</v>
      </c>
      <c r="D1476" s="22" t="s">
        <v>1175</v>
      </c>
      <c r="E1476" s="23">
        <v>2272</v>
      </c>
      <c r="F1476" s="24">
        <v>22457.599999999999</v>
      </c>
      <c r="G1476" s="25">
        <v>40298</v>
      </c>
      <c r="H1476" s="24">
        <f>IF(F1476&gt;0,0,"")</f>
        <v>0</v>
      </c>
      <c r="I1476" s="24">
        <v>22457.599999999999</v>
      </c>
      <c r="J1476" s="24" t="str">
        <f t="shared" si="100"/>
        <v>ATRASADO</v>
      </c>
      <c r="K1476" s="27"/>
    </row>
    <row r="1477" spans="1:11" s="26" customFormat="1" ht="12.75" x14ac:dyDescent="0.2">
      <c r="A1477" s="19">
        <v>40318</v>
      </c>
      <c r="B1477" s="20" t="s">
        <v>1210</v>
      </c>
      <c r="C1477" s="21" t="s">
        <v>1209</v>
      </c>
      <c r="D1477" s="22" t="s">
        <v>1175</v>
      </c>
      <c r="E1477" s="23">
        <v>2272</v>
      </c>
      <c r="F1477" s="24">
        <v>152656</v>
      </c>
      <c r="G1477" s="25">
        <v>40318</v>
      </c>
      <c r="H1477" s="24">
        <f>IF(F1477&gt;0,0,"")</f>
        <v>0</v>
      </c>
      <c r="I1477" s="24">
        <v>152656</v>
      </c>
      <c r="J1477" s="24" t="str">
        <f t="shared" si="100"/>
        <v>ATRASADO</v>
      </c>
      <c r="K1477" s="27"/>
    </row>
    <row r="1478" spans="1:11" s="26" customFormat="1" ht="12.75" x14ac:dyDescent="0.2">
      <c r="A1478" s="19"/>
      <c r="B1478" s="20"/>
      <c r="C1478" s="21"/>
      <c r="D1478" s="22"/>
      <c r="E1478" s="23"/>
      <c r="F1478" s="24"/>
      <c r="G1478" s="25"/>
      <c r="H1478" s="24"/>
      <c r="I1478" s="24"/>
      <c r="J1478" s="24"/>
      <c r="K1478" s="27"/>
    </row>
    <row r="1479" spans="1:11" s="26" customFormat="1" ht="12.75" x14ac:dyDescent="0.2">
      <c r="A1479" s="19">
        <v>45323</v>
      </c>
      <c r="B1479" s="20" t="s">
        <v>221</v>
      </c>
      <c r="C1479" s="21" t="s">
        <v>1211</v>
      </c>
      <c r="D1479" s="22" t="s">
        <v>702</v>
      </c>
      <c r="E1479" s="23">
        <v>2611</v>
      </c>
      <c r="F1479" s="24">
        <v>200600</v>
      </c>
      <c r="G1479" s="25">
        <v>45323</v>
      </c>
      <c r="H1479" s="24">
        <f>IF(F1479&gt;0,0,"")</f>
        <v>0</v>
      </c>
      <c r="I1479" s="24">
        <v>200600</v>
      </c>
      <c r="J1479" s="24" t="str">
        <f>IF(I1479&gt;0,"ATRASADO","")</f>
        <v>ATRASADO</v>
      </c>
      <c r="K1479" s="27"/>
    </row>
    <row r="1480" spans="1:11" s="26" customFormat="1" ht="12.75" x14ac:dyDescent="0.2">
      <c r="A1480" s="19"/>
      <c r="B1480" s="20"/>
      <c r="C1480" s="21"/>
      <c r="D1480" s="22"/>
      <c r="E1480" s="23"/>
      <c r="F1480" s="24"/>
      <c r="G1480" s="25"/>
      <c r="H1480" s="24"/>
      <c r="I1480" s="24"/>
      <c r="J1480" s="24"/>
      <c r="K1480" s="27"/>
    </row>
    <row r="1481" spans="1:11" s="26" customFormat="1" ht="12.75" x14ac:dyDescent="0.2">
      <c r="A1481" s="19">
        <v>40273</v>
      </c>
      <c r="B1481" s="20" t="s">
        <v>1212</v>
      </c>
      <c r="C1481" s="21" t="s">
        <v>1213</v>
      </c>
      <c r="D1481" s="22" t="s">
        <v>1214</v>
      </c>
      <c r="E1481" s="23">
        <v>2262</v>
      </c>
      <c r="F1481" s="24">
        <v>719347.47</v>
      </c>
      <c r="G1481" s="25">
        <v>40273</v>
      </c>
      <c r="H1481" s="24">
        <f>IF(F1481&gt;0,0,"")</f>
        <v>0</v>
      </c>
      <c r="I1481" s="24">
        <v>719347.47</v>
      </c>
      <c r="J1481" s="24" t="str">
        <f>IF(I1481&gt;0,"ATRASADO","")</f>
        <v>ATRASADO</v>
      </c>
      <c r="K1481" s="27"/>
    </row>
    <row r="1482" spans="1:11" s="26" customFormat="1" ht="12.75" x14ac:dyDescent="0.2">
      <c r="A1482" s="19">
        <v>40358</v>
      </c>
      <c r="B1482" s="20" t="s">
        <v>1215</v>
      </c>
      <c r="C1482" s="21" t="s">
        <v>1213</v>
      </c>
      <c r="D1482" s="22" t="s">
        <v>1214</v>
      </c>
      <c r="E1482" s="23">
        <v>2262</v>
      </c>
      <c r="F1482" s="24">
        <v>229093.72</v>
      </c>
      <c r="G1482" s="25">
        <v>40358</v>
      </c>
      <c r="H1482" s="24">
        <f>IF(F1482&gt;0,0,"")</f>
        <v>0</v>
      </c>
      <c r="I1482" s="24">
        <v>229093.72</v>
      </c>
      <c r="J1482" s="24" t="str">
        <f>IF(I1482&gt;0,"ATRASADO","")</f>
        <v>ATRASADO</v>
      </c>
      <c r="K1482" s="27"/>
    </row>
    <row r="1483" spans="1:11" s="26" customFormat="1" ht="12.75" x14ac:dyDescent="0.2">
      <c r="A1483" s="19"/>
      <c r="B1483" s="20"/>
      <c r="C1483" s="21"/>
      <c r="D1483" s="22"/>
      <c r="E1483" s="23"/>
      <c r="F1483" s="24"/>
      <c r="G1483" s="25"/>
      <c r="H1483" s="24"/>
      <c r="I1483" s="24"/>
      <c r="J1483" s="24"/>
      <c r="K1483" s="27"/>
    </row>
    <row r="1484" spans="1:11" s="26" customFormat="1" ht="12.75" x14ac:dyDescent="0.2">
      <c r="A1484" s="19" t="s">
        <v>1216</v>
      </c>
      <c r="B1484" s="20" t="s">
        <v>1217</v>
      </c>
      <c r="C1484" s="21" t="s">
        <v>1218</v>
      </c>
      <c r="D1484" s="22" t="s">
        <v>101</v>
      </c>
      <c r="E1484" s="23">
        <v>2221</v>
      </c>
      <c r="F1484" s="24">
        <v>17700</v>
      </c>
      <c r="G1484" s="25" t="s">
        <v>1216</v>
      </c>
      <c r="H1484" s="24">
        <f>IF(F1484&gt;0,0,"")</f>
        <v>0</v>
      </c>
      <c r="I1484" s="24">
        <v>17700</v>
      </c>
      <c r="J1484" s="24" t="str">
        <f>IF(I1484&gt;0,"ATRASADO","")</f>
        <v>ATRASADO</v>
      </c>
      <c r="K1484" s="27"/>
    </row>
    <row r="1485" spans="1:11" s="26" customFormat="1" ht="12.75" x14ac:dyDescent="0.2">
      <c r="A1485" s="19"/>
      <c r="B1485" s="20"/>
      <c r="C1485" s="21"/>
      <c r="D1485" s="22"/>
      <c r="E1485" s="23"/>
      <c r="F1485" s="24"/>
      <c r="G1485" s="25"/>
      <c r="H1485" s="24"/>
      <c r="I1485" s="24"/>
      <c r="J1485" s="24"/>
      <c r="K1485" s="27"/>
    </row>
    <row r="1486" spans="1:11" s="26" customFormat="1" ht="12.75" x14ac:dyDescent="0.2">
      <c r="A1486" s="19">
        <v>45383</v>
      </c>
      <c r="B1486" s="20" t="s">
        <v>989</v>
      </c>
      <c r="C1486" s="21" t="s">
        <v>1219</v>
      </c>
      <c r="D1486" s="22" t="s">
        <v>101</v>
      </c>
      <c r="E1486" s="23">
        <v>2221</v>
      </c>
      <c r="F1486" s="24">
        <v>47200</v>
      </c>
      <c r="G1486" s="25">
        <v>45383</v>
      </c>
      <c r="H1486" s="24">
        <f t="shared" ref="H1486:H1491" si="101">IF(F1486&gt;0,0,"")</f>
        <v>0</v>
      </c>
      <c r="I1486" s="24">
        <v>47200</v>
      </c>
      <c r="J1486" s="24" t="str">
        <f t="shared" ref="J1486:J1491" si="102">IF(I1486&gt;0,"ATRASADO","")</f>
        <v>ATRASADO</v>
      </c>
      <c r="K1486" s="27"/>
    </row>
    <row r="1487" spans="1:11" s="26" customFormat="1" ht="12.75" x14ac:dyDescent="0.2">
      <c r="A1487" s="19">
        <v>45413</v>
      </c>
      <c r="B1487" s="20" t="s">
        <v>965</v>
      </c>
      <c r="C1487" s="21" t="s">
        <v>1219</v>
      </c>
      <c r="D1487" s="22" t="s">
        <v>101</v>
      </c>
      <c r="E1487" s="23">
        <v>2221</v>
      </c>
      <c r="F1487" s="24">
        <v>47200</v>
      </c>
      <c r="G1487" s="25">
        <v>45413</v>
      </c>
      <c r="H1487" s="24">
        <f t="shared" si="101"/>
        <v>0</v>
      </c>
      <c r="I1487" s="24">
        <v>47200</v>
      </c>
      <c r="J1487" s="24" t="str">
        <f t="shared" si="102"/>
        <v>ATRASADO</v>
      </c>
      <c r="K1487" s="27"/>
    </row>
    <row r="1488" spans="1:11" s="26" customFormat="1" ht="12.75" x14ac:dyDescent="0.2">
      <c r="A1488" s="19">
        <v>45505</v>
      </c>
      <c r="B1488" s="20" t="s">
        <v>967</v>
      </c>
      <c r="C1488" s="21" t="s">
        <v>1219</v>
      </c>
      <c r="D1488" s="22" t="s">
        <v>101</v>
      </c>
      <c r="E1488" s="23">
        <v>2221</v>
      </c>
      <c r="F1488" s="24">
        <v>47200</v>
      </c>
      <c r="G1488" s="25">
        <v>45505</v>
      </c>
      <c r="H1488" s="24">
        <f t="shared" si="101"/>
        <v>0</v>
      </c>
      <c r="I1488" s="24">
        <v>47200</v>
      </c>
      <c r="J1488" s="24" t="str">
        <f t="shared" si="102"/>
        <v>ATRASADO</v>
      </c>
      <c r="K1488" s="27"/>
    </row>
    <row r="1489" spans="1:11" s="26" customFormat="1" ht="12.75" x14ac:dyDescent="0.2">
      <c r="A1489" s="19">
        <v>45566</v>
      </c>
      <c r="B1489" s="20" t="s">
        <v>969</v>
      </c>
      <c r="C1489" s="21" t="s">
        <v>1219</v>
      </c>
      <c r="D1489" s="22" t="s">
        <v>101</v>
      </c>
      <c r="E1489" s="23">
        <v>2221</v>
      </c>
      <c r="F1489" s="24">
        <v>47200</v>
      </c>
      <c r="G1489" s="25">
        <v>45566</v>
      </c>
      <c r="H1489" s="24">
        <f t="shared" si="101"/>
        <v>0</v>
      </c>
      <c r="I1489" s="24">
        <v>47200</v>
      </c>
      <c r="J1489" s="24" t="str">
        <f t="shared" si="102"/>
        <v>ATRASADO</v>
      </c>
      <c r="K1489" s="27"/>
    </row>
    <row r="1490" spans="1:11" s="26" customFormat="1" ht="12.75" x14ac:dyDescent="0.2">
      <c r="A1490" s="19">
        <v>45566</v>
      </c>
      <c r="B1490" s="20" t="s">
        <v>143</v>
      </c>
      <c r="C1490" s="21" t="s">
        <v>1219</v>
      </c>
      <c r="D1490" s="22" t="s">
        <v>101</v>
      </c>
      <c r="E1490" s="23">
        <v>2221</v>
      </c>
      <c r="F1490" s="24">
        <v>47200</v>
      </c>
      <c r="G1490" s="25">
        <v>45566</v>
      </c>
      <c r="H1490" s="24">
        <f t="shared" si="101"/>
        <v>0</v>
      </c>
      <c r="I1490" s="24">
        <v>47200</v>
      </c>
      <c r="J1490" s="24" t="str">
        <f t="shared" si="102"/>
        <v>ATRASADO</v>
      </c>
      <c r="K1490" s="27"/>
    </row>
    <row r="1491" spans="1:11" s="26" customFormat="1" ht="12.75" x14ac:dyDescent="0.2">
      <c r="A1491" s="19">
        <v>45566</v>
      </c>
      <c r="B1491" s="20" t="s">
        <v>155</v>
      </c>
      <c r="C1491" s="21" t="s">
        <v>1219</v>
      </c>
      <c r="D1491" s="22" t="s">
        <v>101</v>
      </c>
      <c r="E1491" s="23">
        <v>2221</v>
      </c>
      <c r="F1491" s="24">
        <v>47200</v>
      </c>
      <c r="G1491" s="25">
        <v>45566</v>
      </c>
      <c r="H1491" s="24">
        <f t="shared" si="101"/>
        <v>0</v>
      </c>
      <c r="I1491" s="24">
        <v>47200</v>
      </c>
      <c r="J1491" s="24" t="str">
        <f t="shared" si="102"/>
        <v>ATRASADO</v>
      </c>
      <c r="K1491" s="27"/>
    </row>
    <row r="1492" spans="1:11" s="26" customFormat="1" ht="12.75" x14ac:dyDescent="0.2">
      <c r="A1492" s="19"/>
      <c r="B1492" s="20"/>
      <c r="C1492" s="21"/>
      <c r="D1492" s="22"/>
      <c r="E1492" s="23"/>
      <c r="F1492" s="24"/>
      <c r="G1492" s="25"/>
      <c r="H1492" s="24"/>
      <c r="I1492" s="24"/>
      <c r="J1492" s="24"/>
      <c r="K1492" s="27"/>
    </row>
    <row r="1493" spans="1:11" s="26" customFormat="1" ht="12.75" x14ac:dyDescent="0.2">
      <c r="A1493" s="19" t="s">
        <v>1220</v>
      </c>
      <c r="B1493" s="20" t="s">
        <v>93</v>
      </c>
      <c r="C1493" s="21" t="s">
        <v>1221</v>
      </c>
      <c r="D1493" s="22" t="s">
        <v>1222</v>
      </c>
      <c r="E1493" s="23">
        <v>2272</v>
      </c>
      <c r="F1493" s="24">
        <v>1484994.65</v>
      </c>
      <c r="G1493" s="25" t="s">
        <v>495</v>
      </c>
      <c r="H1493" s="24">
        <f>IF(F1493&gt;0,0,"")</f>
        <v>0</v>
      </c>
      <c r="I1493" s="24">
        <v>1484994.65</v>
      </c>
      <c r="J1493" s="24" t="str">
        <f>IF(I1493&gt;0,"ATRASADO","")</f>
        <v>ATRASADO</v>
      </c>
      <c r="K1493" s="27"/>
    </row>
    <row r="1494" spans="1:11" s="26" customFormat="1" ht="12.75" x14ac:dyDescent="0.2">
      <c r="A1494" s="19"/>
      <c r="B1494" s="20"/>
      <c r="C1494" s="21"/>
      <c r="D1494" s="22"/>
      <c r="E1494" s="23"/>
      <c r="F1494" s="24"/>
      <c r="G1494" s="25"/>
      <c r="H1494" s="24"/>
      <c r="I1494" s="24"/>
      <c r="J1494" s="24"/>
      <c r="K1494" s="27"/>
    </row>
    <row r="1495" spans="1:11" s="26" customFormat="1" ht="12.75" x14ac:dyDescent="0.2">
      <c r="A1495" s="19">
        <v>40792</v>
      </c>
      <c r="B1495" s="20" t="s">
        <v>1223</v>
      </c>
      <c r="C1495" s="21" t="s">
        <v>1224</v>
      </c>
      <c r="D1495" s="22" t="s">
        <v>1225</v>
      </c>
      <c r="E1495" s="23">
        <v>2254</v>
      </c>
      <c r="F1495" s="24">
        <v>335000</v>
      </c>
      <c r="G1495" s="25">
        <v>40792</v>
      </c>
      <c r="H1495" s="24">
        <f>IF(F1495&gt;0,0,"")</f>
        <v>0</v>
      </c>
      <c r="I1495" s="24">
        <v>335000</v>
      </c>
      <c r="J1495" s="24" t="str">
        <f t="shared" si="100"/>
        <v>ATRASADO</v>
      </c>
      <c r="K1495" s="27"/>
    </row>
    <row r="1496" spans="1:11" s="26" customFormat="1" ht="12.75" x14ac:dyDescent="0.2">
      <c r="A1496" s="19">
        <v>40792</v>
      </c>
      <c r="B1496" s="20" t="s">
        <v>1226</v>
      </c>
      <c r="C1496" s="21" t="s">
        <v>1224</v>
      </c>
      <c r="D1496" s="22" t="s">
        <v>1225</v>
      </c>
      <c r="E1496" s="23">
        <v>2254</v>
      </c>
      <c r="F1496" s="24">
        <v>335000</v>
      </c>
      <c r="G1496" s="25">
        <v>40792</v>
      </c>
      <c r="H1496" s="24">
        <f>IF(F1496&gt;0,0,"")</f>
        <v>0</v>
      </c>
      <c r="I1496" s="24">
        <v>335000</v>
      </c>
      <c r="J1496" s="24" t="str">
        <f t="shared" si="100"/>
        <v>ATRASADO</v>
      </c>
      <c r="K1496" s="27"/>
    </row>
    <row r="1497" spans="1:11" s="26" customFormat="1" ht="12.75" x14ac:dyDescent="0.2">
      <c r="A1497" s="19"/>
      <c r="B1497" s="20"/>
      <c r="C1497" s="21"/>
      <c r="D1497" s="22"/>
      <c r="E1497" s="23"/>
      <c r="F1497" s="24"/>
      <c r="G1497" s="25"/>
      <c r="H1497" s="24"/>
      <c r="I1497" s="24"/>
      <c r="J1497" s="24"/>
      <c r="K1497" s="27"/>
    </row>
    <row r="1498" spans="1:11" s="26" customFormat="1" ht="12.75" x14ac:dyDescent="0.2">
      <c r="A1498" s="19" t="s">
        <v>1227</v>
      </c>
      <c r="B1498" s="20" t="s">
        <v>1228</v>
      </c>
      <c r="C1498" s="21" t="s">
        <v>1229</v>
      </c>
      <c r="D1498" s="22" t="s">
        <v>1230</v>
      </c>
      <c r="E1498" s="23">
        <v>2611</v>
      </c>
      <c r="F1498" s="24">
        <v>353646</v>
      </c>
      <c r="G1498" s="25" t="s">
        <v>1231</v>
      </c>
      <c r="H1498" s="24">
        <f>IF(F1498&gt;0,0,"")</f>
        <v>0</v>
      </c>
      <c r="I1498" s="24">
        <v>353646</v>
      </c>
      <c r="J1498" s="24" t="str">
        <f>IF(I1498&gt;0,"ATRASADO","")</f>
        <v>ATRASADO</v>
      </c>
      <c r="K1498" s="27"/>
    </row>
    <row r="1499" spans="1:11" s="26" customFormat="1" ht="12.75" x14ac:dyDescent="0.2">
      <c r="A1499" s="19"/>
      <c r="B1499" s="20"/>
      <c r="C1499" s="21"/>
      <c r="D1499" s="22"/>
      <c r="E1499" s="23"/>
      <c r="F1499" s="24"/>
      <c r="G1499" s="25"/>
      <c r="H1499" s="24"/>
      <c r="I1499" s="24"/>
      <c r="J1499" s="24"/>
      <c r="K1499" s="27"/>
    </row>
    <row r="1500" spans="1:11" s="26" customFormat="1" ht="12.75" x14ac:dyDescent="0.2">
      <c r="A1500" s="19" t="s">
        <v>1232</v>
      </c>
      <c r="B1500" s="20" t="s">
        <v>1233</v>
      </c>
      <c r="C1500" s="21" t="s">
        <v>1234</v>
      </c>
      <c r="D1500" s="22" t="s">
        <v>702</v>
      </c>
      <c r="E1500" s="23">
        <v>2611</v>
      </c>
      <c r="F1500" s="24">
        <v>415832</v>
      </c>
      <c r="G1500" s="25" t="s">
        <v>1232</v>
      </c>
      <c r="H1500" s="24">
        <f>IF(F1500&gt;0,0,"")</f>
        <v>0</v>
      </c>
      <c r="I1500" s="24">
        <v>415832</v>
      </c>
      <c r="J1500" s="24" t="str">
        <f>IF(I1500&gt;0,"ATRASADO","")</f>
        <v>ATRASADO</v>
      </c>
      <c r="K1500" s="27"/>
    </row>
    <row r="1501" spans="1:11" s="26" customFormat="1" ht="12.75" x14ac:dyDescent="0.2">
      <c r="A1501" s="19">
        <v>45383</v>
      </c>
      <c r="B1501" s="20" t="s">
        <v>1235</v>
      </c>
      <c r="C1501" s="21" t="s">
        <v>1234</v>
      </c>
      <c r="D1501" s="22" t="s">
        <v>25</v>
      </c>
      <c r="E1501" s="23">
        <v>2286</v>
      </c>
      <c r="F1501" s="24">
        <v>1319999.92</v>
      </c>
      <c r="G1501" s="25">
        <v>45383</v>
      </c>
      <c r="H1501" s="24">
        <f>IF(F1501&gt;0,0,"")</f>
        <v>0</v>
      </c>
      <c r="I1501" s="24">
        <v>1319999.92</v>
      </c>
      <c r="J1501" s="24" t="str">
        <f>IF(I1501&gt;0,"ATRASADO","")</f>
        <v>ATRASADO</v>
      </c>
      <c r="K1501" s="27"/>
    </row>
    <row r="1502" spans="1:11" s="26" customFormat="1" ht="12.75" x14ac:dyDescent="0.2">
      <c r="A1502" s="19"/>
      <c r="B1502" s="20"/>
      <c r="C1502" s="21"/>
      <c r="D1502" s="22"/>
      <c r="E1502" s="23"/>
      <c r="F1502" s="24"/>
      <c r="G1502" s="25"/>
      <c r="H1502" s="24"/>
      <c r="I1502" s="24"/>
      <c r="J1502" s="24"/>
      <c r="K1502" s="27"/>
    </row>
    <row r="1503" spans="1:11" s="26" customFormat="1" ht="12.75" x14ac:dyDescent="0.2">
      <c r="A1503" s="19">
        <v>45383</v>
      </c>
      <c r="B1503" s="20" t="s">
        <v>93</v>
      </c>
      <c r="C1503" s="21" t="s">
        <v>1236</v>
      </c>
      <c r="D1503" s="22" t="s">
        <v>573</v>
      </c>
      <c r="E1503" s="23">
        <v>2396</v>
      </c>
      <c r="F1503" s="24">
        <v>39024.49</v>
      </c>
      <c r="G1503" s="25">
        <v>45383</v>
      </c>
      <c r="H1503" s="24">
        <f>IF(F1503&gt;0,0,"")</f>
        <v>0</v>
      </c>
      <c r="I1503" s="24">
        <v>39024.49</v>
      </c>
      <c r="J1503" s="24" t="str">
        <f>IF(I1503&gt;0,"ATRASADO","")</f>
        <v>ATRASADO</v>
      </c>
      <c r="K1503" s="27"/>
    </row>
    <row r="1504" spans="1:11" s="26" customFormat="1" ht="12.75" x14ac:dyDescent="0.2">
      <c r="A1504" s="19">
        <v>45386</v>
      </c>
      <c r="B1504" s="20" t="s">
        <v>90</v>
      </c>
      <c r="C1504" s="21" t="s">
        <v>1236</v>
      </c>
      <c r="D1504" s="22" t="s">
        <v>573</v>
      </c>
      <c r="E1504" s="23">
        <v>2396</v>
      </c>
      <c r="F1504" s="24">
        <v>196352</v>
      </c>
      <c r="G1504" s="25">
        <v>45415</v>
      </c>
      <c r="H1504" s="24">
        <f>IF(F1504&gt;0,0,"")</f>
        <v>0</v>
      </c>
      <c r="I1504" s="24">
        <v>196352</v>
      </c>
      <c r="J1504" s="24" t="str">
        <f>IF(I1504&gt;0,"ATRASADO","")</f>
        <v>ATRASADO</v>
      </c>
      <c r="K1504" s="27"/>
    </row>
    <row r="1505" spans="1:11" s="26" customFormat="1" ht="12.75" x14ac:dyDescent="0.2">
      <c r="A1505" s="19"/>
      <c r="B1505" s="20"/>
      <c r="C1505" s="21"/>
      <c r="D1505" s="22"/>
      <c r="E1505" s="23"/>
      <c r="F1505" s="24"/>
      <c r="G1505" s="25"/>
      <c r="H1505" s="24"/>
      <c r="I1505" s="24"/>
      <c r="J1505" s="24"/>
      <c r="K1505" s="27"/>
    </row>
    <row r="1506" spans="1:11" s="26" customFormat="1" ht="12.75" x14ac:dyDescent="0.2">
      <c r="A1506" s="19">
        <v>45536</v>
      </c>
      <c r="B1506" s="20" t="s">
        <v>138</v>
      </c>
      <c r="C1506" s="21" t="s">
        <v>1237</v>
      </c>
      <c r="D1506" s="22" t="s">
        <v>1238</v>
      </c>
      <c r="E1506" s="23">
        <v>2396</v>
      </c>
      <c r="F1506" s="24">
        <v>47473.760000000002</v>
      </c>
      <c r="G1506" s="25">
        <v>45536</v>
      </c>
      <c r="H1506" s="24">
        <f>IF(F1506&gt;0,0,"")</f>
        <v>0</v>
      </c>
      <c r="I1506" s="24">
        <v>47473.760000000002</v>
      </c>
      <c r="J1506" s="24" t="str">
        <f>IF(I1506&gt;0,"ATRASADO","")</f>
        <v>ATRASADO</v>
      </c>
      <c r="K1506" s="27"/>
    </row>
    <row r="1507" spans="1:11" s="26" customFormat="1" ht="12.75" x14ac:dyDescent="0.2">
      <c r="A1507" s="19"/>
      <c r="B1507" s="20"/>
      <c r="C1507" s="21"/>
      <c r="D1507" s="22"/>
      <c r="E1507" s="23"/>
      <c r="F1507" s="24"/>
      <c r="G1507" s="25"/>
      <c r="H1507" s="24"/>
      <c r="I1507" s="24"/>
      <c r="J1507" s="24"/>
      <c r="K1507" s="27"/>
    </row>
    <row r="1508" spans="1:11" s="26" customFormat="1" ht="12.75" x14ac:dyDescent="0.2">
      <c r="A1508" s="19">
        <v>45271</v>
      </c>
      <c r="B1508" s="20" t="s">
        <v>1094</v>
      </c>
      <c r="C1508" s="21" t="s">
        <v>1239</v>
      </c>
      <c r="D1508" s="22" t="s">
        <v>1240</v>
      </c>
      <c r="E1508" s="23">
        <v>2252</v>
      </c>
      <c r="F1508" s="24">
        <v>549939</v>
      </c>
      <c r="G1508" s="25">
        <v>45271</v>
      </c>
      <c r="H1508" s="24">
        <f>IF(F1508&gt;0,0,"")</f>
        <v>0</v>
      </c>
      <c r="I1508" s="24">
        <v>549939</v>
      </c>
      <c r="J1508" s="24" t="str">
        <f>IF(I1508&gt;0,"ATRASADO","")</f>
        <v>ATRASADO</v>
      </c>
      <c r="K1508" s="27"/>
    </row>
    <row r="1509" spans="1:11" s="26" customFormat="1" ht="12.75" x14ac:dyDescent="0.2">
      <c r="A1509" s="19">
        <v>45323</v>
      </c>
      <c r="B1509" s="20" t="s">
        <v>587</v>
      </c>
      <c r="C1509" s="21" t="s">
        <v>1239</v>
      </c>
      <c r="D1509" s="22" t="s">
        <v>1240</v>
      </c>
      <c r="E1509" s="23">
        <v>2252</v>
      </c>
      <c r="F1509" s="24">
        <v>549939</v>
      </c>
      <c r="G1509" s="25">
        <v>45323</v>
      </c>
      <c r="H1509" s="24">
        <f>IF(F1509&gt;0,0,"")</f>
        <v>0</v>
      </c>
      <c r="I1509" s="24">
        <v>549939</v>
      </c>
      <c r="J1509" s="24" t="str">
        <f>IF(I1509&gt;0,"ATRASADO","")</f>
        <v>ATRASADO</v>
      </c>
      <c r="K1509" s="27"/>
    </row>
    <row r="1510" spans="1:11" s="26" customFormat="1" ht="12.75" x14ac:dyDescent="0.2">
      <c r="A1510" s="19">
        <v>45334</v>
      </c>
      <c r="B1510" s="20" t="s">
        <v>1095</v>
      </c>
      <c r="C1510" s="21" t="s">
        <v>1239</v>
      </c>
      <c r="D1510" s="22" t="s">
        <v>1240</v>
      </c>
      <c r="E1510" s="23">
        <v>2252</v>
      </c>
      <c r="F1510" s="24">
        <v>549939</v>
      </c>
      <c r="G1510" s="25" t="s">
        <v>703</v>
      </c>
      <c r="H1510" s="24">
        <f>IF(F1510&gt;0,0,"")</f>
        <v>0</v>
      </c>
      <c r="I1510" s="24">
        <v>549939</v>
      </c>
      <c r="J1510" s="24" t="str">
        <f>IF(I1510&gt;0,"ATRASADO","")</f>
        <v>ATRASADO</v>
      </c>
      <c r="K1510" s="27"/>
    </row>
    <row r="1511" spans="1:11" s="26" customFormat="1" ht="12.75" x14ac:dyDescent="0.2">
      <c r="A1511" s="19"/>
      <c r="B1511" s="20"/>
      <c r="C1511" s="21"/>
      <c r="D1511" s="22"/>
      <c r="E1511" s="23"/>
      <c r="F1511" s="24"/>
      <c r="G1511" s="25"/>
      <c r="H1511" s="24"/>
      <c r="I1511" s="24"/>
      <c r="J1511" s="24"/>
      <c r="K1511" s="27"/>
    </row>
    <row r="1512" spans="1:11" s="26" customFormat="1" ht="12.75" x14ac:dyDescent="0.2">
      <c r="A1512" s="19">
        <v>44208</v>
      </c>
      <c r="B1512" s="20" t="s">
        <v>138</v>
      </c>
      <c r="C1512" s="21" t="s">
        <v>1241</v>
      </c>
      <c r="D1512" s="22" t="s">
        <v>1055</v>
      </c>
      <c r="E1512" s="23">
        <v>2341</v>
      </c>
      <c r="F1512" s="24">
        <v>77400</v>
      </c>
      <c r="G1512" s="25">
        <v>44208</v>
      </c>
      <c r="H1512" s="24">
        <f>IF(F1512&gt;0,0,"")</f>
        <v>0</v>
      </c>
      <c r="I1512" s="24">
        <v>77400</v>
      </c>
      <c r="J1512" s="24" t="str">
        <f>IF(I1512&gt;0,"ATRASADO","")</f>
        <v>ATRASADO</v>
      </c>
      <c r="K1512" s="27"/>
    </row>
    <row r="1513" spans="1:11" s="26" customFormat="1" ht="12.75" x14ac:dyDescent="0.2">
      <c r="A1513" s="19"/>
      <c r="B1513" s="20"/>
      <c r="C1513" s="21"/>
      <c r="D1513" s="22"/>
      <c r="E1513" s="23"/>
      <c r="F1513" s="24"/>
      <c r="G1513" s="25"/>
      <c r="H1513" s="24"/>
      <c r="I1513" s="24"/>
      <c r="J1513" s="24"/>
      <c r="K1513" s="27"/>
    </row>
    <row r="1514" spans="1:11" s="26" customFormat="1" ht="12.75" x14ac:dyDescent="0.2">
      <c r="A1514" s="19">
        <v>40233</v>
      </c>
      <c r="B1514" s="20" t="s">
        <v>1242</v>
      </c>
      <c r="C1514" s="21" t="s">
        <v>1243</v>
      </c>
      <c r="D1514" s="22" t="s">
        <v>1230</v>
      </c>
      <c r="E1514" s="23">
        <v>2611</v>
      </c>
      <c r="F1514" s="24">
        <v>61998.98</v>
      </c>
      <c r="G1514" s="25">
        <v>40233</v>
      </c>
      <c r="H1514" s="24">
        <f>IF(F1514&gt;0,0,"")</f>
        <v>0</v>
      </c>
      <c r="I1514" s="24">
        <v>61998.98</v>
      </c>
      <c r="J1514" s="24" t="str">
        <f>IF(I1514&gt;0,"ATRASADO","")</f>
        <v>ATRASADO</v>
      </c>
      <c r="K1514" s="27"/>
    </row>
    <row r="1515" spans="1:11" s="26" customFormat="1" ht="12.75" x14ac:dyDescent="0.2">
      <c r="A1515" s="19"/>
      <c r="B1515" s="20"/>
      <c r="C1515" s="21"/>
      <c r="D1515" s="22"/>
      <c r="E1515" s="23"/>
      <c r="F1515" s="24"/>
      <c r="G1515" s="25"/>
      <c r="H1515" s="24"/>
      <c r="I1515" s="24"/>
      <c r="J1515" s="24"/>
      <c r="K1515" s="27"/>
    </row>
    <row r="1516" spans="1:11" s="26" customFormat="1" ht="12.75" x14ac:dyDescent="0.2">
      <c r="A1516" s="19">
        <v>42117</v>
      </c>
      <c r="B1516" s="20">
        <v>1500000158</v>
      </c>
      <c r="C1516" s="21" t="s">
        <v>1244</v>
      </c>
      <c r="D1516" s="22" t="s">
        <v>666</v>
      </c>
      <c r="E1516" s="23">
        <v>2286</v>
      </c>
      <c r="F1516" s="24">
        <v>41536</v>
      </c>
      <c r="G1516" s="25">
        <v>42117</v>
      </c>
      <c r="H1516" s="24">
        <f>IF(F1516&gt;0,0,"")</f>
        <v>0</v>
      </c>
      <c r="I1516" s="24">
        <v>41536</v>
      </c>
      <c r="J1516" s="24" t="str">
        <f>IF(I1516&gt;0,"ATRASADO","")</f>
        <v>ATRASADO</v>
      </c>
      <c r="K1516" s="27"/>
    </row>
    <row r="1517" spans="1:11" s="26" customFormat="1" ht="12.75" x14ac:dyDescent="0.2">
      <c r="A1517" s="19"/>
      <c r="B1517" s="20"/>
      <c r="C1517" s="21"/>
      <c r="D1517" s="22"/>
      <c r="E1517" s="23"/>
      <c r="F1517" s="24"/>
      <c r="G1517" s="25"/>
      <c r="H1517" s="24"/>
      <c r="I1517" s="24"/>
      <c r="J1517" s="24"/>
      <c r="K1517" s="27"/>
    </row>
    <row r="1518" spans="1:11" s="26" customFormat="1" ht="12.75" x14ac:dyDescent="0.2">
      <c r="A1518" s="19" t="s">
        <v>992</v>
      </c>
      <c r="B1518" s="20" t="s">
        <v>1245</v>
      </c>
      <c r="C1518" s="21" t="s">
        <v>1246</v>
      </c>
      <c r="D1518" s="22" t="s">
        <v>101</v>
      </c>
      <c r="E1518" s="23">
        <v>2221</v>
      </c>
      <c r="F1518" s="24">
        <v>47200</v>
      </c>
      <c r="G1518" s="25" t="s">
        <v>992</v>
      </c>
      <c r="H1518" s="24">
        <f t="shared" ref="H1518:H1524" si="103">IF(F1518&gt;0,0,"")</f>
        <v>0</v>
      </c>
      <c r="I1518" s="24">
        <v>47200</v>
      </c>
      <c r="J1518" s="24" t="str">
        <f t="shared" ref="J1518:J1524" si="104">IF(I1518&gt;0,"ATRASADO","")</f>
        <v>ATRASADO</v>
      </c>
      <c r="K1518" s="27"/>
    </row>
    <row r="1519" spans="1:11" s="26" customFormat="1" ht="12.75" x14ac:dyDescent="0.2">
      <c r="A1519" s="19">
        <v>45383</v>
      </c>
      <c r="B1519" s="20" t="s">
        <v>1247</v>
      </c>
      <c r="C1519" s="21" t="s">
        <v>1246</v>
      </c>
      <c r="D1519" s="22" t="s">
        <v>101</v>
      </c>
      <c r="E1519" s="23">
        <v>2221</v>
      </c>
      <c r="F1519" s="24">
        <v>47200</v>
      </c>
      <c r="G1519" s="25">
        <v>45383</v>
      </c>
      <c r="H1519" s="24">
        <f t="shared" si="103"/>
        <v>0</v>
      </c>
      <c r="I1519" s="24">
        <v>47200</v>
      </c>
      <c r="J1519" s="24" t="str">
        <f t="shared" si="104"/>
        <v>ATRASADO</v>
      </c>
      <c r="K1519" s="27"/>
    </row>
    <row r="1520" spans="1:11" s="26" customFormat="1" ht="12.75" x14ac:dyDescent="0.2">
      <c r="A1520" s="19">
        <v>45383</v>
      </c>
      <c r="B1520" s="20" t="s">
        <v>1248</v>
      </c>
      <c r="C1520" s="21" t="s">
        <v>1246</v>
      </c>
      <c r="D1520" s="22" t="s">
        <v>101</v>
      </c>
      <c r="E1520" s="23">
        <v>2221</v>
      </c>
      <c r="F1520" s="24">
        <v>47200</v>
      </c>
      <c r="G1520" s="25">
        <v>45383</v>
      </c>
      <c r="H1520" s="24">
        <f t="shared" si="103"/>
        <v>0</v>
      </c>
      <c r="I1520" s="24">
        <v>47200</v>
      </c>
      <c r="J1520" s="24" t="str">
        <f t="shared" si="104"/>
        <v>ATRASADO</v>
      </c>
      <c r="K1520" s="27"/>
    </row>
    <row r="1521" spans="1:11" s="26" customFormat="1" ht="12.75" x14ac:dyDescent="0.2">
      <c r="A1521" s="19">
        <v>45505</v>
      </c>
      <c r="B1521" s="20" t="s">
        <v>1249</v>
      </c>
      <c r="C1521" s="21" t="s">
        <v>1246</v>
      </c>
      <c r="D1521" s="22" t="s">
        <v>101</v>
      </c>
      <c r="E1521" s="23">
        <v>2221</v>
      </c>
      <c r="F1521" s="24">
        <v>47200</v>
      </c>
      <c r="G1521" s="25">
        <v>45505</v>
      </c>
      <c r="H1521" s="24">
        <f t="shared" si="103"/>
        <v>0</v>
      </c>
      <c r="I1521" s="24">
        <v>47200</v>
      </c>
      <c r="J1521" s="24" t="str">
        <f t="shared" si="104"/>
        <v>ATRASADO</v>
      </c>
      <c r="K1521" s="27"/>
    </row>
    <row r="1522" spans="1:11" s="26" customFormat="1" ht="12.75" x14ac:dyDescent="0.2">
      <c r="A1522" s="19">
        <v>45536</v>
      </c>
      <c r="B1522" s="20" t="s">
        <v>1250</v>
      </c>
      <c r="C1522" s="21" t="s">
        <v>1246</v>
      </c>
      <c r="D1522" s="22" t="s">
        <v>101</v>
      </c>
      <c r="E1522" s="23">
        <v>2221</v>
      </c>
      <c r="F1522" s="24">
        <v>47200</v>
      </c>
      <c r="G1522" s="25">
        <v>45536</v>
      </c>
      <c r="H1522" s="24">
        <f t="shared" si="103"/>
        <v>0</v>
      </c>
      <c r="I1522" s="24">
        <v>47200</v>
      </c>
      <c r="J1522" s="24" t="str">
        <f t="shared" si="104"/>
        <v>ATRASADO</v>
      </c>
      <c r="K1522" s="27"/>
    </row>
    <row r="1523" spans="1:11" s="26" customFormat="1" ht="12.75" x14ac:dyDescent="0.2">
      <c r="A1523" s="19">
        <v>45627</v>
      </c>
      <c r="B1523" s="20" t="s">
        <v>1251</v>
      </c>
      <c r="C1523" s="21" t="s">
        <v>1246</v>
      </c>
      <c r="D1523" s="22" t="s">
        <v>101</v>
      </c>
      <c r="E1523" s="23">
        <v>2221</v>
      </c>
      <c r="F1523" s="24">
        <v>47200</v>
      </c>
      <c r="G1523" s="25">
        <v>45627</v>
      </c>
      <c r="H1523" s="24">
        <f t="shared" si="103"/>
        <v>0</v>
      </c>
      <c r="I1523" s="24">
        <v>47200</v>
      </c>
      <c r="J1523" s="24" t="str">
        <f t="shared" si="104"/>
        <v>ATRASADO</v>
      </c>
      <c r="K1523" s="27"/>
    </row>
    <row r="1524" spans="1:11" s="26" customFormat="1" ht="12.75" x14ac:dyDescent="0.2">
      <c r="A1524" s="19">
        <v>45630</v>
      </c>
      <c r="B1524" s="20" t="s">
        <v>1252</v>
      </c>
      <c r="C1524" s="21" t="s">
        <v>1246</v>
      </c>
      <c r="D1524" s="22" t="s">
        <v>101</v>
      </c>
      <c r="E1524" s="23">
        <v>2221</v>
      </c>
      <c r="F1524" s="24">
        <v>47200</v>
      </c>
      <c r="G1524" s="25">
        <v>45630</v>
      </c>
      <c r="H1524" s="24">
        <f t="shared" si="103"/>
        <v>0</v>
      </c>
      <c r="I1524" s="24">
        <v>47200</v>
      </c>
      <c r="J1524" s="24" t="str">
        <f t="shared" si="104"/>
        <v>ATRASADO</v>
      </c>
      <c r="K1524" s="27"/>
    </row>
    <row r="1525" spans="1:11" s="26" customFormat="1" ht="12.75" x14ac:dyDescent="0.2">
      <c r="A1525" s="19"/>
      <c r="B1525" s="20"/>
      <c r="C1525" s="21"/>
      <c r="D1525" s="22"/>
      <c r="E1525" s="23"/>
      <c r="F1525" s="24"/>
      <c r="G1525" s="25"/>
      <c r="H1525" s="24"/>
      <c r="I1525" s="24"/>
      <c r="J1525" s="24"/>
      <c r="K1525" s="27"/>
    </row>
    <row r="1526" spans="1:11" s="26" customFormat="1" ht="12.75" x14ac:dyDescent="0.2">
      <c r="A1526" s="19">
        <v>45201</v>
      </c>
      <c r="B1526" s="20" t="s">
        <v>1124</v>
      </c>
      <c r="C1526" s="21" t="s">
        <v>1253</v>
      </c>
      <c r="D1526" s="22" t="s">
        <v>22</v>
      </c>
      <c r="E1526" s="23">
        <v>2311</v>
      </c>
      <c r="F1526" s="24">
        <v>375003.01</v>
      </c>
      <c r="G1526" s="25">
        <v>45201</v>
      </c>
      <c r="H1526" s="24">
        <f>IF(F1526&gt;0,0,"")</f>
        <v>0</v>
      </c>
      <c r="I1526" s="24">
        <v>375003.01</v>
      </c>
      <c r="J1526" s="24" t="str">
        <f>IF(I1526&gt;0,"ATRASADO","")</f>
        <v>ATRASADO</v>
      </c>
      <c r="K1526" s="27"/>
    </row>
    <row r="1527" spans="1:11" s="26" customFormat="1" ht="12.75" x14ac:dyDescent="0.2">
      <c r="A1527" s="19"/>
      <c r="B1527" s="20"/>
      <c r="C1527" s="21"/>
      <c r="D1527" s="22"/>
      <c r="E1527" s="23"/>
      <c r="F1527" s="24"/>
      <c r="G1527" s="25"/>
      <c r="H1527" s="24"/>
      <c r="I1527" s="24"/>
      <c r="J1527" s="24"/>
      <c r="K1527" s="27"/>
    </row>
    <row r="1528" spans="1:11" s="26" customFormat="1" ht="12.75" x14ac:dyDescent="0.2">
      <c r="A1528" s="19">
        <v>41374</v>
      </c>
      <c r="B1528" s="20">
        <v>1500000002</v>
      </c>
      <c r="C1528" s="21" t="s">
        <v>1254</v>
      </c>
      <c r="D1528" s="22" t="s">
        <v>1255</v>
      </c>
      <c r="E1528" s="23">
        <v>2311</v>
      </c>
      <c r="F1528" s="24">
        <v>251207.79</v>
      </c>
      <c r="G1528" s="25">
        <v>41374</v>
      </c>
      <c r="H1528" s="24">
        <f>IF(F1528&gt;0,0,"")</f>
        <v>0</v>
      </c>
      <c r="I1528" s="24">
        <v>251207.79</v>
      </c>
      <c r="J1528" s="24" t="str">
        <f>IF(I1528&gt;0,"ATRASADO","")</f>
        <v>ATRASADO</v>
      </c>
      <c r="K1528" s="27"/>
    </row>
    <row r="1529" spans="1:11" s="26" customFormat="1" ht="12.75" x14ac:dyDescent="0.2">
      <c r="A1529" s="19"/>
      <c r="B1529" s="20"/>
      <c r="C1529" s="21"/>
      <c r="D1529" s="22"/>
      <c r="E1529" s="23"/>
      <c r="F1529" s="24"/>
      <c r="G1529" s="25"/>
      <c r="H1529" s="24"/>
      <c r="I1529" s="24"/>
      <c r="J1529" s="24"/>
      <c r="K1529" s="27"/>
    </row>
    <row r="1530" spans="1:11" s="26" customFormat="1" ht="12.75" x14ac:dyDescent="0.2">
      <c r="A1530" s="19">
        <v>41676</v>
      </c>
      <c r="B1530" s="20">
        <v>1500000001</v>
      </c>
      <c r="C1530" s="21" t="s">
        <v>1256</v>
      </c>
      <c r="D1530" s="22" t="s">
        <v>1257</v>
      </c>
      <c r="E1530" s="23">
        <v>2311</v>
      </c>
      <c r="F1530" s="24">
        <v>1291584</v>
      </c>
      <c r="G1530" s="25">
        <v>41676</v>
      </c>
      <c r="H1530" s="24">
        <f>IF(F1530&gt;0,0,"")</f>
        <v>0</v>
      </c>
      <c r="I1530" s="24">
        <v>1291584</v>
      </c>
      <c r="J1530" s="24" t="str">
        <f>IF(I1530&gt;0,"ATRASADO","")</f>
        <v>ATRASADO</v>
      </c>
      <c r="K1530" s="27"/>
    </row>
    <row r="1531" spans="1:11" s="26" customFormat="1" ht="12.75" x14ac:dyDescent="0.2">
      <c r="A1531" s="19"/>
      <c r="B1531" s="20"/>
      <c r="C1531" s="21"/>
      <c r="D1531" s="22"/>
      <c r="E1531" s="23"/>
      <c r="F1531" s="24"/>
      <c r="G1531" s="25"/>
      <c r="H1531" s="24"/>
      <c r="I1531" s="24"/>
      <c r="J1531" s="24"/>
      <c r="K1531" s="27"/>
    </row>
    <row r="1532" spans="1:11" s="26" customFormat="1" ht="12.75" x14ac:dyDescent="0.2">
      <c r="A1532" s="19">
        <v>41390</v>
      </c>
      <c r="B1532" s="20">
        <v>1502065894</v>
      </c>
      <c r="C1532" s="21" t="s">
        <v>1258</v>
      </c>
      <c r="D1532" s="22" t="s">
        <v>1259</v>
      </c>
      <c r="E1532" s="23">
        <v>2253</v>
      </c>
      <c r="F1532" s="24">
        <v>9797.69</v>
      </c>
      <c r="G1532" s="25">
        <v>41390</v>
      </c>
      <c r="H1532" s="24">
        <f>IF(F1532&gt;0,0,"")</f>
        <v>0</v>
      </c>
      <c r="I1532" s="24">
        <v>9797.69</v>
      </c>
      <c r="J1532" s="24" t="str">
        <f>IF(I1532&gt;0,"ATRASADO","")</f>
        <v>ATRASADO</v>
      </c>
      <c r="K1532" s="27"/>
    </row>
    <row r="1533" spans="1:11" s="26" customFormat="1" ht="12.75" x14ac:dyDescent="0.2">
      <c r="A1533" s="19">
        <v>41390</v>
      </c>
      <c r="B1533" s="20">
        <v>1502065895</v>
      </c>
      <c r="C1533" s="21" t="s">
        <v>1258</v>
      </c>
      <c r="D1533" s="22" t="s">
        <v>1259</v>
      </c>
      <c r="E1533" s="23">
        <v>2253</v>
      </c>
      <c r="F1533" s="24">
        <v>10089</v>
      </c>
      <c r="G1533" s="25">
        <v>41390</v>
      </c>
      <c r="H1533" s="24">
        <f>IF(F1533&gt;0,0,"")</f>
        <v>0</v>
      </c>
      <c r="I1533" s="24">
        <v>10089</v>
      </c>
      <c r="J1533" s="24" t="str">
        <f>IF(I1533&gt;0,"ATRASADO","")</f>
        <v>ATRASADO</v>
      </c>
      <c r="K1533" s="27"/>
    </row>
    <row r="1534" spans="1:11" s="26" customFormat="1" ht="12.75" x14ac:dyDescent="0.2">
      <c r="A1534" s="19">
        <v>41390</v>
      </c>
      <c r="B1534" s="20">
        <v>1502065896</v>
      </c>
      <c r="C1534" s="21" t="s">
        <v>1258</v>
      </c>
      <c r="D1534" s="22" t="s">
        <v>1259</v>
      </c>
      <c r="E1534" s="23">
        <v>2253</v>
      </c>
      <c r="F1534" s="24">
        <v>10325</v>
      </c>
      <c r="G1534" s="25">
        <v>41390</v>
      </c>
      <c r="H1534" s="24">
        <f>IF(F1534&gt;0,0,"")</f>
        <v>0</v>
      </c>
      <c r="I1534" s="24">
        <v>10325</v>
      </c>
      <c r="J1534" s="24" t="str">
        <f>IF(I1534&gt;0,"ATRASADO","")</f>
        <v>ATRASADO</v>
      </c>
      <c r="K1534" s="27"/>
    </row>
    <row r="1535" spans="1:11" s="26" customFormat="1" ht="12.75" x14ac:dyDescent="0.2">
      <c r="A1535" s="19">
        <v>41390</v>
      </c>
      <c r="B1535" s="20">
        <v>1502065897</v>
      </c>
      <c r="C1535" s="21" t="s">
        <v>1258</v>
      </c>
      <c r="D1535" s="22" t="s">
        <v>1259</v>
      </c>
      <c r="E1535" s="23">
        <v>2253</v>
      </c>
      <c r="F1535" s="24">
        <v>9571</v>
      </c>
      <c r="G1535" s="25">
        <v>41390</v>
      </c>
      <c r="H1535" s="24">
        <f>IF(F1535&gt;0,0,"")</f>
        <v>0</v>
      </c>
      <c r="I1535" s="24">
        <v>9571</v>
      </c>
      <c r="J1535" s="24" t="str">
        <f>IF(I1535&gt;0,"ATRASADO","")</f>
        <v>ATRASADO</v>
      </c>
      <c r="K1535" s="27"/>
    </row>
    <row r="1536" spans="1:11" s="26" customFormat="1" ht="12.75" x14ac:dyDescent="0.2">
      <c r="A1536" s="19"/>
      <c r="B1536" s="20"/>
      <c r="C1536" s="21"/>
      <c r="D1536" s="22"/>
      <c r="E1536" s="23"/>
      <c r="F1536" s="24"/>
      <c r="G1536" s="25"/>
      <c r="H1536" s="24"/>
      <c r="I1536" s="24"/>
      <c r="J1536" s="24"/>
      <c r="K1536" s="27"/>
    </row>
    <row r="1537" spans="1:11" s="26" customFormat="1" ht="12.75" x14ac:dyDescent="0.2">
      <c r="A1537" s="19" t="s">
        <v>69</v>
      </c>
      <c r="B1537" s="20" t="s">
        <v>151</v>
      </c>
      <c r="C1537" s="21" t="s">
        <v>1260</v>
      </c>
      <c r="D1537" s="22" t="s">
        <v>25</v>
      </c>
      <c r="E1537" s="23">
        <v>2286</v>
      </c>
      <c r="F1537" s="24">
        <v>225900.38</v>
      </c>
      <c r="G1537" s="25" t="s">
        <v>69</v>
      </c>
      <c r="H1537" s="24">
        <f>IF(F1537&gt;0,0,"")</f>
        <v>0</v>
      </c>
      <c r="I1537" s="24">
        <v>225900.38</v>
      </c>
      <c r="J1537" s="24" t="str">
        <f>IF(I1537&gt;0,"ATRASADO","")</f>
        <v>ATRASADO</v>
      </c>
      <c r="K1537" s="27"/>
    </row>
    <row r="1538" spans="1:11" s="26" customFormat="1" ht="12.75" x14ac:dyDescent="0.2">
      <c r="A1538" s="19">
        <v>45301</v>
      </c>
      <c r="B1538" s="20" t="s">
        <v>1261</v>
      </c>
      <c r="C1538" s="21" t="s">
        <v>1260</v>
      </c>
      <c r="D1538" s="22" t="s">
        <v>25</v>
      </c>
      <c r="E1538" s="23">
        <v>2286</v>
      </c>
      <c r="F1538" s="24">
        <v>65997.399999999994</v>
      </c>
      <c r="G1538" s="25">
        <v>45301</v>
      </c>
      <c r="H1538" s="24">
        <f>IF(F1538&gt;0,0,"")</f>
        <v>0</v>
      </c>
      <c r="I1538" s="24">
        <v>65997.399999999994</v>
      </c>
      <c r="J1538" s="24" t="str">
        <f>IF(I1538&gt;0,"ATRASADO","")</f>
        <v>ATRASADO</v>
      </c>
      <c r="K1538" s="27"/>
    </row>
    <row r="1539" spans="1:11" s="26" customFormat="1" ht="12.75" x14ac:dyDescent="0.2">
      <c r="A1539" s="19">
        <v>46014</v>
      </c>
      <c r="B1539" s="20" t="s">
        <v>1262</v>
      </c>
      <c r="C1539" s="21" t="s">
        <v>1260</v>
      </c>
      <c r="D1539" s="22" t="s">
        <v>1263</v>
      </c>
      <c r="E1539" s="23">
        <v>2396</v>
      </c>
      <c r="F1539" s="24">
        <v>10202.280000000001</v>
      </c>
      <c r="G1539" s="25">
        <v>46014</v>
      </c>
      <c r="H1539" s="24">
        <v>0</v>
      </c>
      <c r="I1539" s="24">
        <v>10202.280000000001</v>
      </c>
      <c r="J1539" s="24" t="s">
        <v>26</v>
      </c>
      <c r="K1539" s="27"/>
    </row>
    <row r="1540" spans="1:11" s="26" customFormat="1" ht="12.75" x14ac:dyDescent="0.2">
      <c r="A1540" s="19"/>
      <c r="B1540" s="20"/>
      <c r="C1540" s="21"/>
      <c r="D1540" s="22"/>
      <c r="E1540" s="23"/>
      <c r="F1540" s="24"/>
      <c r="G1540" s="25"/>
      <c r="H1540" s="24"/>
      <c r="I1540" s="24"/>
      <c r="J1540" s="24"/>
      <c r="K1540" s="27"/>
    </row>
    <row r="1541" spans="1:11" s="26" customFormat="1" ht="25.5" x14ac:dyDescent="0.2">
      <c r="A1541" s="19">
        <v>45261</v>
      </c>
      <c r="B1541" s="20" t="s">
        <v>736</v>
      </c>
      <c r="C1541" s="21" t="s">
        <v>1264</v>
      </c>
      <c r="D1541" s="22" t="s">
        <v>1265</v>
      </c>
      <c r="E1541" s="23">
        <v>2311</v>
      </c>
      <c r="F1541" s="24">
        <v>1119632</v>
      </c>
      <c r="G1541" s="25">
        <v>45261</v>
      </c>
      <c r="H1541" s="24">
        <f>IF(F1541&gt;0,0,"")</f>
        <v>0</v>
      </c>
      <c r="I1541" s="24">
        <v>1119632</v>
      </c>
      <c r="J1541" s="24" t="str">
        <f>IF(I1541&gt;0,"ATRASADO","")</f>
        <v>ATRASADO</v>
      </c>
      <c r="K1541" s="27"/>
    </row>
    <row r="1542" spans="1:11" s="26" customFormat="1" ht="12.75" x14ac:dyDescent="0.2">
      <c r="A1542" s="19"/>
      <c r="B1542" s="20"/>
      <c r="C1542" s="21"/>
      <c r="D1542" s="22"/>
      <c r="E1542" s="23"/>
      <c r="F1542" s="24"/>
      <c r="G1542" s="25"/>
      <c r="H1542" s="24"/>
      <c r="I1542" s="24"/>
      <c r="J1542" s="24"/>
      <c r="K1542" s="27"/>
    </row>
    <row r="1543" spans="1:11" s="26" customFormat="1" ht="12.75" x14ac:dyDescent="0.2">
      <c r="A1543" s="19">
        <v>45261</v>
      </c>
      <c r="B1543" s="20" t="s">
        <v>201</v>
      </c>
      <c r="C1543" s="21" t="s">
        <v>1266</v>
      </c>
      <c r="D1543" s="22" t="s">
        <v>1267</v>
      </c>
      <c r="E1543" s="23">
        <v>2322</v>
      </c>
      <c r="F1543" s="24">
        <v>121068</v>
      </c>
      <c r="G1543" s="25">
        <v>45261</v>
      </c>
      <c r="H1543" s="24">
        <f>IF(F1543&gt;0,0,"")</f>
        <v>0</v>
      </c>
      <c r="I1543" s="24">
        <v>121068</v>
      </c>
      <c r="J1543" s="24" t="str">
        <f>IF(I1543&gt;0,"ATRASADO","")</f>
        <v>ATRASADO</v>
      </c>
      <c r="K1543" s="27"/>
    </row>
    <row r="1544" spans="1:11" s="26" customFormat="1" ht="12.75" x14ac:dyDescent="0.2">
      <c r="A1544" s="19"/>
      <c r="B1544" s="20"/>
      <c r="C1544" s="21"/>
      <c r="D1544" s="22"/>
      <c r="E1544" s="23"/>
      <c r="F1544" s="24"/>
      <c r="G1544" s="25"/>
      <c r="H1544" s="24"/>
      <c r="I1544" s="24"/>
      <c r="J1544" s="24"/>
      <c r="K1544" s="27"/>
    </row>
    <row r="1545" spans="1:11" s="26" customFormat="1" ht="12.75" x14ac:dyDescent="0.2">
      <c r="A1545" s="19">
        <v>40088</v>
      </c>
      <c r="B1545" s="20" t="s">
        <v>1268</v>
      </c>
      <c r="C1545" s="21" t="s">
        <v>1269</v>
      </c>
      <c r="D1545" s="22" t="s">
        <v>101</v>
      </c>
      <c r="E1545" s="23">
        <v>2221</v>
      </c>
      <c r="F1545" s="24">
        <v>30000</v>
      </c>
      <c r="G1545" s="25">
        <v>40088</v>
      </c>
      <c r="H1545" s="24">
        <f t="shared" ref="H1545:H1555" si="105">IF(F1545&gt;0,0,"")</f>
        <v>0</v>
      </c>
      <c r="I1545" s="24">
        <v>30000</v>
      </c>
      <c r="J1545" s="24" t="str">
        <f t="shared" ref="J1545:J1555" si="106">IF(I1545&gt;0,"ATRASADO","")</f>
        <v>ATRASADO</v>
      </c>
      <c r="K1545" s="27"/>
    </row>
    <row r="1546" spans="1:11" s="26" customFormat="1" ht="12.75" x14ac:dyDescent="0.2">
      <c r="A1546" s="19">
        <v>40088</v>
      </c>
      <c r="B1546" s="20" t="s">
        <v>1270</v>
      </c>
      <c r="C1546" s="21" t="s">
        <v>1269</v>
      </c>
      <c r="D1546" s="22" t="s">
        <v>101</v>
      </c>
      <c r="E1546" s="23">
        <v>2221</v>
      </c>
      <c r="F1546" s="24">
        <v>30000</v>
      </c>
      <c r="G1546" s="25">
        <v>40088</v>
      </c>
      <c r="H1546" s="24">
        <f t="shared" si="105"/>
        <v>0</v>
      </c>
      <c r="I1546" s="24">
        <v>30000</v>
      </c>
      <c r="J1546" s="24" t="str">
        <f t="shared" si="106"/>
        <v>ATRASADO</v>
      </c>
      <c r="K1546" s="27"/>
    </row>
    <row r="1547" spans="1:11" s="26" customFormat="1" ht="12.75" x14ac:dyDescent="0.2">
      <c r="A1547" s="19">
        <v>40121</v>
      </c>
      <c r="B1547" s="20" t="s">
        <v>1271</v>
      </c>
      <c r="C1547" s="21" t="s">
        <v>1269</v>
      </c>
      <c r="D1547" s="22" t="s">
        <v>101</v>
      </c>
      <c r="E1547" s="23">
        <v>2221</v>
      </c>
      <c r="F1547" s="24">
        <v>30000</v>
      </c>
      <c r="G1547" s="25">
        <v>40121</v>
      </c>
      <c r="H1547" s="24">
        <f t="shared" si="105"/>
        <v>0</v>
      </c>
      <c r="I1547" s="24">
        <v>30000</v>
      </c>
      <c r="J1547" s="24" t="str">
        <f t="shared" si="106"/>
        <v>ATRASADO</v>
      </c>
      <c r="K1547" s="27"/>
    </row>
    <row r="1548" spans="1:11" s="26" customFormat="1" ht="12.75" x14ac:dyDescent="0.2">
      <c r="A1548" s="19">
        <v>40134</v>
      </c>
      <c r="B1548" s="20" t="s">
        <v>1272</v>
      </c>
      <c r="C1548" s="21" t="s">
        <v>1269</v>
      </c>
      <c r="D1548" s="22" t="s">
        <v>101</v>
      </c>
      <c r="E1548" s="23">
        <v>2221</v>
      </c>
      <c r="F1548" s="24">
        <v>30000</v>
      </c>
      <c r="G1548" s="25">
        <v>40134</v>
      </c>
      <c r="H1548" s="24">
        <f t="shared" si="105"/>
        <v>0</v>
      </c>
      <c r="I1548" s="24">
        <v>30000</v>
      </c>
      <c r="J1548" s="24" t="str">
        <f t="shared" si="106"/>
        <v>ATRASADO</v>
      </c>
      <c r="K1548" s="27"/>
    </row>
    <row r="1549" spans="1:11" s="26" customFormat="1" ht="12.75" x14ac:dyDescent="0.2">
      <c r="A1549" s="19">
        <v>40193</v>
      </c>
      <c r="B1549" s="20" t="s">
        <v>1273</v>
      </c>
      <c r="C1549" s="21" t="s">
        <v>1269</v>
      </c>
      <c r="D1549" s="22" t="s">
        <v>101</v>
      </c>
      <c r="E1549" s="23">
        <v>2221</v>
      </c>
      <c r="F1549" s="24">
        <v>30000</v>
      </c>
      <c r="G1549" s="25">
        <v>40193</v>
      </c>
      <c r="H1549" s="24">
        <f t="shared" si="105"/>
        <v>0</v>
      </c>
      <c r="I1549" s="24">
        <v>30000</v>
      </c>
      <c r="J1549" s="24" t="str">
        <f t="shared" si="106"/>
        <v>ATRASADO</v>
      </c>
      <c r="K1549" s="27"/>
    </row>
    <row r="1550" spans="1:11" s="26" customFormat="1" ht="12.75" x14ac:dyDescent="0.2">
      <c r="A1550" s="19">
        <v>40214</v>
      </c>
      <c r="B1550" s="20" t="s">
        <v>1274</v>
      </c>
      <c r="C1550" s="21" t="s">
        <v>1269</v>
      </c>
      <c r="D1550" s="22" t="s">
        <v>101</v>
      </c>
      <c r="E1550" s="23">
        <v>2221</v>
      </c>
      <c r="F1550" s="24">
        <v>30000</v>
      </c>
      <c r="G1550" s="25">
        <v>40214</v>
      </c>
      <c r="H1550" s="24">
        <f t="shared" si="105"/>
        <v>0</v>
      </c>
      <c r="I1550" s="24">
        <v>30000</v>
      </c>
      <c r="J1550" s="24" t="str">
        <f t="shared" si="106"/>
        <v>ATRASADO</v>
      </c>
      <c r="K1550" s="27"/>
    </row>
    <row r="1551" spans="1:11" s="26" customFormat="1" ht="12.75" x14ac:dyDescent="0.2">
      <c r="A1551" s="19">
        <v>40241</v>
      </c>
      <c r="B1551" s="20" t="s">
        <v>1275</v>
      </c>
      <c r="C1551" s="21" t="s">
        <v>1269</v>
      </c>
      <c r="D1551" s="22" t="s">
        <v>101</v>
      </c>
      <c r="E1551" s="23">
        <v>2221</v>
      </c>
      <c r="F1551" s="24">
        <v>30000</v>
      </c>
      <c r="G1551" s="25">
        <v>40241</v>
      </c>
      <c r="H1551" s="24">
        <f t="shared" si="105"/>
        <v>0</v>
      </c>
      <c r="I1551" s="24">
        <v>30000</v>
      </c>
      <c r="J1551" s="24" t="str">
        <f t="shared" si="106"/>
        <v>ATRASADO</v>
      </c>
      <c r="K1551" s="27"/>
    </row>
    <row r="1552" spans="1:11" s="26" customFormat="1" ht="12.75" x14ac:dyDescent="0.2">
      <c r="A1552" s="19">
        <v>40277</v>
      </c>
      <c r="B1552" s="20" t="s">
        <v>1276</v>
      </c>
      <c r="C1552" s="21" t="s">
        <v>1269</v>
      </c>
      <c r="D1552" s="22" t="s">
        <v>101</v>
      </c>
      <c r="E1552" s="23">
        <v>2221</v>
      </c>
      <c r="F1552" s="24">
        <v>30000</v>
      </c>
      <c r="G1552" s="25">
        <v>40277</v>
      </c>
      <c r="H1552" s="24">
        <f t="shared" si="105"/>
        <v>0</v>
      </c>
      <c r="I1552" s="24">
        <v>30000</v>
      </c>
      <c r="J1552" s="24" t="str">
        <f t="shared" si="106"/>
        <v>ATRASADO</v>
      </c>
      <c r="K1552" s="27"/>
    </row>
    <row r="1553" spans="1:11" s="26" customFormat="1" ht="12.75" x14ac:dyDescent="0.2">
      <c r="A1553" s="19">
        <v>40323</v>
      </c>
      <c r="B1553" s="20" t="s">
        <v>1277</v>
      </c>
      <c r="C1553" s="21" t="s">
        <v>1269</v>
      </c>
      <c r="D1553" s="22" t="s">
        <v>101</v>
      </c>
      <c r="E1553" s="23">
        <v>2221</v>
      </c>
      <c r="F1553" s="24">
        <v>30000</v>
      </c>
      <c r="G1553" s="25">
        <v>40323</v>
      </c>
      <c r="H1553" s="24">
        <f t="shared" si="105"/>
        <v>0</v>
      </c>
      <c r="I1553" s="24">
        <v>30000</v>
      </c>
      <c r="J1553" s="24" t="str">
        <f t="shared" si="106"/>
        <v>ATRASADO</v>
      </c>
      <c r="K1553" s="27"/>
    </row>
    <row r="1554" spans="1:11" s="26" customFormat="1" ht="12.75" x14ac:dyDescent="0.2">
      <c r="A1554" s="19">
        <v>40351</v>
      </c>
      <c r="B1554" s="20" t="s">
        <v>1278</v>
      </c>
      <c r="C1554" s="21" t="s">
        <v>1269</v>
      </c>
      <c r="D1554" s="22" t="s">
        <v>101</v>
      </c>
      <c r="E1554" s="23">
        <v>2221</v>
      </c>
      <c r="F1554" s="24">
        <v>30000</v>
      </c>
      <c r="G1554" s="25">
        <v>40351</v>
      </c>
      <c r="H1554" s="24">
        <f t="shared" si="105"/>
        <v>0</v>
      </c>
      <c r="I1554" s="24">
        <v>30000</v>
      </c>
      <c r="J1554" s="24" t="str">
        <f t="shared" si="106"/>
        <v>ATRASADO</v>
      </c>
      <c r="K1554" s="27"/>
    </row>
    <row r="1555" spans="1:11" s="26" customFormat="1" ht="12.75" x14ac:dyDescent="0.2">
      <c r="A1555" s="19">
        <v>40394</v>
      </c>
      <c r="B1555" s="20" t="s">
        <v>1279</v>
      </c>
      <c r="C1555" s="21" t="s">
        <v>1269</v>
      </c>
      <c r="D1555" s="22" t="s">
        <v>101</v>
      </c>
      <c r="E1555" s="23">
        <v>2221</v>
      </c>
      <c r="F1555" s="24">
        <v>30000</v>
      </c>
      <c r="G1555" s="25">
        <v>40394</v>
      </c>
      <c r="H1555" s="24">
        <f t="shared" si="105"/>
        <v>0</v>
      </c>
      <c r="I1555" s="24">
        <v>30000</v>
      </c>
      <c r="J1555" s="24" t="str">
        <f t="shared" si="106"/>
        <v>ATRASADO</v>
      </c>
      <c r="K1555" s="27"/>
    </row>
    <row r="1556" spans="1:11" s="26" customFormat="1" ht="12.75" x14ac:dyDescent="0.2">
      <c r="A1556" s="19"/>
      <c r="B1556" s="20"/>
      <c r="C1556" s="21"/>
      <c r="D1556" s="22"/>
      <c r="E1556" s="23"/>
      <c r="F1556" s="24"/>
      <c r="G1556" s="25"/>
      <c r="H1556" s="24"/>
      <c r="I1556" s="24"/>
      <c r="J1556" s="24"/>
      <c r="K1556" s="27"/>
    </row>
    <row r="1557" spans="1:11" s="26" customFormat="1" ht="12.75" x14ac:dyDescent="0.2">
      <c r="A1557" s="19">
        <v>45444</v>
      </c>
      <c r="B1557" s="20" t="s">
        <v>75</v>
      </c>
      <c r="C1557" s="21" t="s">
        <v>1280</v>
      </c>
      <c r="D1557" s="22" t="s">
        <v>67</v>
      </c>
      <c r="E1557" s="23">
        <v>2332</v>
      </c>
      <c r="F1557" s="24">
        <v>233050</v>
      </c>
      <c r="G1557" s="25">
        <v>45444</v>
      </c>
      <c r="H1557" s="24">
        <f>IF(F1557&gt;0,0,"")</f>
        <v>0</v>
      </c>
      <c r="I1557" s="24">
        <v>233050</v>
      </c>
      <c r="J1557" s="24" t="str">
        <f>IF(I1557&gt;0,"ATRASADO","")</f>
        <v>ATRASADO</v>
      </c>
      <c r="K1557" s="27"/>
    </row>
    <row r="1558" spans="1:11" s="26" customFormat="1" ht="12.75" x14ac:dyDescent="0.2">
      <c r="A1558" s="19"/>
      <c r="B1558" s="20"/>
      <c r="C1558" s="21"/>
      <c r="D1558" s="22"/>
      <c r="E1558" s="23"/>
      <c r="F1558" s="24"/>
      <c r="G1558" s="25"/>
      <c r="H1558" s="24"/>
      <c r="I1558" s="24"/>
      <c r="J1558" s="24"/>
      <c r="K1558" s="27"/>
    </row>
    <row r="1559" spans="1:11" s="26" customFormat="1" ht="12.75" x14ac:dyDescent="0.2">
      <c r="A1559" s="19">
        <v>46078</v>
      </c>
      <c r="B1559" s="20" t="s">
        <v>159</v>
      </c>
      <c r="C1559" s="21" t="s">
        <v>1281</v>
      </c>
      <c r="D1559" s="22" t="s">
        <v>22</v>
      </c>
      <c r="E1559" s="23">
        <v>2311</v>
      </c>
      <c r="F1559" s="24">
        <v>1740032</v>
      </c>
      <c r="G1559" s="25">
        <v>46078</v>
      </c>
      <c r="H1559" s="24">
        <v>0</v>
      </c>
      <c r="I1559" s="24">
        <v>1740032</v>
      </c>
      <c r="J1559" s="24" t="s">
        <v>26</v>
      </c>
      <c r="K1559" s="27"/>
    </row>
    <row r="1560" spans="1:11" s="26" customFormat="1" ht="12.75" x14ac:dyDescent="0.2">
      <c r="A1560" s="19"/>
      <c r="B1560" s="20"/>
      <c r="C1560" s="21"/>
      <c r="D1560" s="22"/>
      <c r="E1560" s="23"/>
      <c r="F1560" s="24"/>
      <c r="G1560" s="25"/>
      <c r="H1560" s="24"/>
      <c r="I1560" s="24"/>
      <c r="J1560" s="24"/>
      <c r="K1560" s="27"/>
    </row>
    <row r="1561" spans="1:11" s="26" customFormat="1" ht="12.75" x14ac:dyDescent="0.2">
      <c r="A1561" s="19">
        <v>45536</v>
      </c>
      <c r="B1561" s="20" t="s">
        <v>729</v>
      </c>
      <c r="C1561" s="21" t="s">
        <v>1282</v>
      </c>
      <c r="D1561" s="22" t="s">
        <v>991</v>
      </c>
      <c r="E1561" s="23">
        <v>2242</v>
      </c>
      <c r="F1561" s="24">
        <v>3333258</v>
      </c>
      <c r="G1561" s="25">
        <v>45536</v>
      </c>
      <c r="H1561" s="24">
        <f t="shared" ref="H1561:H1571" si="107">IF(F1561&gt;0,0,"")</f>
        <v>0</v>
      </c>
      <c r="I1561" s="24">
        <v>3333258</v>
      </c>
      <c r="J1561" s="24" t="str">
        <f t="shared" ref="J1561:J1571" si="108">IF(I1561&gt;0,"ATRASADO","")</f>
        <v>ATRASADO</v>
      </c>
      <c r="K1561" s="27"/>
    </row>
    <row r="1562" spans="1:11" s="26" customFormat="1" ht="12.75" x14ac:dyDescent="0.2">
      <c r="A1562" s="19">
        <v>45566</v>
      </c>
      <c r="B1562" s="20" t="s">
        <v>731</v>
      </c>
      <c r="C1562" s="21" t="s">
        <v>1282</v>
      </c>
      <c r="D1562" s="22" t="s">
        <v>991</v>
      </c>
      <c r="E1562" s="23">
        <v>2242</v>
      </c>
      <c r="F1562" s="24">
        <v>1777737.6</v>
      </c>
      <c r="G1562" s="25">
        <v>45566</v>
      </c>
      <c r="H1562" s="24">
        <f t="shared" si="107"/>
        <v>0</v>
      </c>
      <c r="I1562" s="24">
        <v>1777737.6</v>
      </c>
      <c r="J1562" s="24" t="str">
        <f t="shared" si="108"/>
        <v>ATRASADO</v>
      </c>
      <c r="K1562" s="27"/>
    </row>
    <row r="1563" spans="1:11" s="26" customFormat="1" ht="12.75" x14ac:dyDescent="0.2">
      <c r="A1563" s="19">
        <v>45597</v>
      </c>
      <c r="B1563" s="20" t="s">
        <v>1283</v>
      </c>
      <c r="C1563" s="21" t="s">
        <v>1282</v>
      </c>
      <c r="D1563" s="22" t="s">
        <v>991</v>
      </c>
      <c r="E1563" s="23">
        <v>2242</v>
      </c>
      <c r="F1563" s="24">
        <v>1444411.8</v>
      </c>
      <c r="G1563" s="25">
        <v>45597</v>
      </c>
      <c r="H1563" s="24">
        <f t="shared" si="107"/>
        <v>0</v>
      </c>
      <c r="I1563" s="24">
        <v>1444411.8</v>
      </c>
      <c r="J1563" s="24" t="str">
        <f t="shared" si="108"/>
        <v>ATRASADO</v>
      </c>
      <c r="K1563" s="27"/>
    </row>
    <row r="1564" spans="1:11" s="26" customFormat="1" ht="12.75" x14ac:dyDescent="0.2">
      <c r="A1564" s="19">
        <v>45627</v>
      </c>
      <c r="B1564" s="20" t="s">
        <v>1284</v>
      </c>
      <c r="C1564" s="21" t="s">
        <v>1282</v>
      </c>
      <c r="D1564" s="22" t="s">
        <v>991</v>
      </c>
      <c r="E1564" s="23">
        <v>2242</v>
      </c>
      <c r="F1564" s="24">
        <v>3333258</v>
      </c>
      <c r="G1564" s="25">
        <v>45627</v>
      </c>
      <c r="H1564" s="24">
        <f t="shared" si="107"/>
        <v>0</v>
      </c>
      <c r="I1564" s="24">
        <v>3333258</v>
      </c>
      <c r="J1564" s="24" t="str">
        <f t="shared" si="108"/>
        <v>ATRASADO</v>
      </c>
      <c r="K1564" s="27"/>
    </row>
    <row r="1565" spans="1:11" s="26" customFormat="1" ht="12.75" x14ac:dyDescent="0.2">
      <c r="A1565" s="19">
        <v>45627</v>
      </c>
      <c r="B1565" s="20" t="s">
        <v>290</v>
      </c>
      <c r="C1565" s="21" t="s">
        <v>1282</v>
      </c>
      <c r="D1565" s="22" t="s">
        <v>991</v>
      </c>
      <c r="E1565" s="23">
        <v>2242</v>
      </c>
      <c r="F1565" s="24">
        <v>3333258</v>
      </c>
      <c r="G1565" s="25">
        <v>45627</v>
      </c>
      <c r="H1565" s="24">
        <f t="shared" si="107"/>
        <v>0</v>
      </c>
      <c r="I1565" s="24">
        <v>3333258</v>
      </c>
      <c r="J1565" s="24" t="str">
        <f t="shared" si="108"/>
        <v>ATRASADO</v>
      </c>
      <c r="K1565" s="27"/>
    </row>
    <row r="1566" spans="1:11" s="26" customFormat="1" ht="12.75" x14ac:dyDescent="0.2">
      <c r="A1566" s="19" t="s">
        <v>162</v>
      </c>
      <c r="B1566" s="20" t="s">
        <v>238</v>
      </c>
      <c r="C1566" s="21" t="s">
        <v>1282</v>
      </c>
      <c r="D1566" s="22" t="s">
        <v>239</v>
      </c>
      <c r="E1566" s="23">
        <v>2242</v>
      </c>
      <c r="F1566" s="24">
        <v>311104.08000000007</v>
      </c>
      <c r="G1566" s="25" t="s">
        <v>162</v>
      </c>
      <c r="H1566" s="24">
        <f t="shared" si="107"/>
        <v>0</v>
      </c>
      <c r="I1566" s="24">
        <v>311104.08000000007</v>
      </c>
      <c r="J1566" s="24" t="str">
        <f t="shared" si="108"/>
        <v>ATRASADO</v>
      </c>
      <c r="K1566" s="27"/>
    </row>
    <row r="1567" spans="1:11" s="26" customFormat="1" ht="12.75" x14ac:dyDescent="0.2">
      <c r="A1567" s="19">
        <v>45659</v>
      </c>
      <c r="B1567" s="20" t="s">
        <v>1285</v>
      </c>
      <c r="C1567" s="21" t="s">
        <v>1282</v>
      </c>
      <c r="D1567" s="22" t="s">
        <v>991</v>
      </c>
      <c r="E1567" s="23">
        <v>2242</v>
      </c>
      <c r="F1567" s="24">
        <v>1555520.4</v>
      </c>
      <c r="G1567" s="25">
        <v>45627</v>
      </c>
      <c r="H1567" s="24">
        <f t="shared" si="107"/>
        <v>0</v>
      </c>
      <c r="I1567" s="24">
        <v>1555520.4</v>
      </c>
      <c r="J1567" s="24" t="str">
        <f t="shared" si="108"/>
        <v>ATRASADO</v>
      </c>
      <c r="K1567" s="27"/>
    </row>
    <row r="1568" spans="1:11" s="26" customFormat="1" ht="12.75" x14ac:dyDescent="0.2">
      <c r="A1568" s="19">
        <v>45660</v>
      </c>
      <c r="B1568" s="20" t="s">
        <v>720</v>
      </c>
      <c r="C1568" s="21" t="s">
        <v>1282</v>
      </c>
      <c r="D1568" s="22" t="s">
        <v>991</v>
      </c>
      <c r="E1568" s="23">
        <v>2242</v>
      </c>
      <c r="F1568" s="24">
        <v>1516741.2</v>
      </c>
      <c r="G1568" s="25">
        <v>45660</v>
      </c>
      <c r="H1568" s="24">
        <f t="shared" si="107"/>
        <v>0</v>
      </c>
      <c r="I1568" s="24">
        <v>1516741.2</v>
      </c>
      <c r="J1568" s="24" t="str">
        <f t="shared" si="108"/>
        <v>ATRASADO</v>
      </c>
      <c r="K1568" s="27"/>
    </row>
    <row r="1569" spans="1:11" s="26" customFormat="1" ht="12.75" x14ac:dyDescent="0.2">
      <c r="A1569" s="19">
        <v>45690</v>
      </c>
      <c r="B1569" s="20" t="s">
        <v>1286</v>
      </c>
      <c r="C1569" s="21" t="s">
        <v>1282</v>
      </c>
      <c r="D1569" s="22" t="s">
        <v>991</v>
      </c>
      <c r="E1569" s="23">
        <v>2242</v>
      </c>
      <c r="F1569" s="24">
        <v>3500172</v>
      </c>
      <c r="G1569" s="25">
        <v>45690</v>
      </c>
      <c r="H1569" s="24">
        <f t="shared" si="107"/>
        <v>0</v>
      </c>
      <c r="I1569" s="24">
        <v>3500172</v>
      </c>
      <c r="J1569" s="24" t="str">
        <f t="shared" si="108"/>
        <v>ATRASADO</v>
      </c>
      <c r="K1569" s="27"/>
    </row>
    <row r="1570" spans="1:11" s="26" customFormat="1" ht="12.75" x14ac:dyDescent="0.2">
      <c r="A1570" s="19">
        <v>45720</v>
      </c>
      <c r="B1570" s="20" t="s">
        <v>1287</v>
      </c>
      <c r="C1570" s="21" t="s">
        <v>1282</v>
      </c>
      <c r="D1570" s="22" t="s">
        <v>991</v>
      </c>
      <c r="E1570" s="23">
        <v>2242</v>
      </c>
      <c r="F1570" s="24">
        <v>3500172</v>
      </c>
      <c r="G1570" s="25">
        <v>45720</v>
      </c>
      <c r="H1570" s="24">
        <f t="shared" si="107"/>
        <v>0</v>
      </c>
      <c r="I1570" s="24">
        <v>3500172</v>
      </c>
      <c r="J1570" s="24" t="str">
        <f t="shared" si="108"/>
        <v>ATRASADO</v>
      </c>
      <c r="K1570" s="27"/>
    </row>
    <row r="1571" spans="1:11" s="26" customFormat="1" ht="12.75" x14ac:dyDescent="0.2">
      <c r="A1571" s="19">
        <v>45758</v>
      </c>
      <c r="B1571" s="20" t="s">
        <v>1288</v>
      </c>
      <c r="C1571" s="21" t="s">
        <v>1282</v>
      </c>
      <c r="D1571" s="22" t="s">
        <v>991</v>
      </c>
      <c r="E1571" s="23">
        <v>2242</v>
      </c>
      <c r="F1571" s="24">
        <v>1155868</v>
      </c>
      <c r="G1571" s="25">
        <v>45758</v>
      </c>
      <c r="H1571" s="24">
        <f t="shared" si="107"/>
        <v>0</v>
      </c>
      <c r="I1571" s="24">
        <v>1155868</v>
      </c>
      <c r="J1571" s="24" t="str">
        <f t="shared" si="108"/>
        <v>ATRASADO</v>
      </c>
      <c r="K1571" s="27"/>
    </row>
    <row r="1572" spans="1:11" s="26" customFormat="1" ht="12.75" x14ac:dyDescent="0.2">
      <c r="A1572" s="19"/>
      <c r="B1572" s="20"/>
      <c r="C1572" s="21"/>
      <c r="D1572" s="22"/>
      <c r="E1572" s="23"/>
      <c r="F1572" s="24"/>
      <c r="G1572" s="25"/>
      <c r="H1572" s="24"/>
      <c r="I1572" s="24"/>
      <c r="J1572" s="24"/>
      <c r="K1572" s="27"/>
    </row>
    <row r="1573" spans="1:11" s="26" customFormat="1" ht="12.75" x14ac:dyDescent="0.2">
      <c r="A1573" s="19">
        <v>45545</v>
      </c>
      <c r="B1573" s="20" t="s">
        <v>418</v>
      </c>
      <c r="C1573" s="21" t="s">
        <v>1289</v>
      </c>
      <c r="D1573" s="22" t="s">
        <v>991</v>
      </c>
      <c r="E1573" s="23">
        <v>2242</v>
      </c>
      <c r="F1573" s="24">
        <v>1142542.8</v>
      </c>
      <c r="G1573" s="25">
        <v>45545</v>
      </c>
      <c r="H1573" s="24">
        <v>0</v>
      </c>
      <c r="I1573" s="24">
        <v>1142542.8</v>
      </c>
      <c r="J1573" s="24" t="str">
        <f t="shared" ref="J1573:J1580" si="109">IF(I1573&gt;0,"ATRASADO","")</f>
        <v>ATRASADO</v>
      </c>
      <c r="K1573" s="27"/>
    </row>
    <row r="1574" spans="1:11" s="26" customFormat="1" ht="12.75" x14ac:dyDescent="0.2">
      <c r="A1574" s="19" t="s">
        <v>279</v>
      </c>
      <c r="B1574" s="20" t="s">
        <v>986</v>
      </c>
      <c r="C1574" s="21" t="s">
        <v>1289</v>
      </c>
      <c r="D1574" s="22" t="s">
        <v>991</v>
      </c>
      <c r="E1574" s="23">
        <v>2242</v>
      </c>
      <c r="F1574" s="24">
        <v>533186.64</v>
      </c>
      <c r="G1574" s="25" t="s">
        <v>279</v>
      </c>
      <c r="H1574" s="24">
        <v>0</v>
      </c>
      <c r="I1574" s="24">
        <v>533186.64</v>
      </c>
      <c r="J1574" s="24" t="str">
        <f t="shared" si="109"/>
        <v>ATRASADO</v>
      </c>
      <c r="K1574" s="27"/>
    </row>
    <row r="1575" spans="1:11" s="26" customFormat="1" ht="12.75" x14ac:dyDescent="0.2">
      <c r="A1575" s="19">
        <v>45597</v>
      </c>
      <c r="B1575" s="20" t="s">
        <v>987</v>
      </c>
      <c r="C1575" s="21" t="s">
        <v>1289</v>
      </c>
      <c r="D1575" s="22" t="s">
        <v>991</v>
      </c>
      <c r="E1575" s="23">
        <v>2242</v>
      </c>
      <c r="F1575" s="24">
        <v>609356.16</v>
      </c>
      <c r="G1575" s="25">
        <v>45597</v>
      </c>
      <c r="H1575" s="24">
        <v>0</v>
      </c>
      <c r="I1575" s="24">
        <v>609356.16</v>
      </c>
      <c r="J1575" s="24" t="str">
        <f t="shared" si="109"/>
        <v>ATRASADO</v>
      </c>
      <c r="K1575" s="27"/>
    </row>
    <row r="1576" spans="1:11" s="26" customFormat="1" ht="12.75" x14ac:dyDescent="0.2">
      <c r="A1576" s="19">
        <v>45627</v>
      </c>
      <c r="B1576" s="20" t="s">
        <v>989</v>
      </c>
      <c r="C1576" s="21" t="s">
        <v>1289</v>
      </c>
      <c r="D1576" s="22" t="s">
        <v>991</v>
      </c>
      <c r="E1576" s="23">
        <v>2242</v>
      </c>
      <c r="F1576" s="24">
        <v>1142542.8</v>
      </c>
      <c r="G1576" s="25">
        <v>45627</v>
      </c>
      <c r="H1576" s="24">
        <v>0</v>
      </c>
      <c r="I1576" s="24">
        <v>1142542.8</v>
      </c>
      <c r="J1576" s="24" t="str">
        <f t="shared" si="109"/>
        <v>ATRASADO</v>
      </c>
      <c r="K1576" s="27"/>
    </row>
    <row r="1577" spans="1:11" s="26" customFormat="1" ht="12.75" x14ac:dyDescent="0.2">
      <c r="A1577" s="19">
        <v>45636</v>
      </c>
      <c r="B1577" s="20" t="s">
        <v>1095</v>
      </c>
      <c r="C1577" s="21" t="s">
        <v>1289</v>
      </c>
      <c r="D1577" s="22" t="s">
        <v>991</v>
      </c>
      <c r="E1577" s="23">
        <v>2242</v>
      </c>
      <c r="F1577" s="24">
        <v>1142542.8</v>
      </c>
      <c r="G1577" s="25">
        <v>45636</v>
      </c>
      <c r="H1577" s="24">
        <v>0</v>
      </c>
      <c r="I1577" s="24">
        <v>1142542.8</v>
      </c>
      <c r="J1577" s="24" t="str">
        <f t="shared" si="109"/>
        <v>ATRASADO</v>
      </c>
      <c r="K1577" s="27"/>
    </row>
    <row r="1578" spans="1:11" s="26" customFormat="1" ht="12.75" x14ac:dyDescent="0.2">
      <c r="A1578" s="19" t="s">
        <v>1290</v>
      </c>
      <c r="B1578" s="20" t="s">
        <v>251</v>
      </c>
      <c r="C1578" s="21" t="s">
        <v>1289</v>
      </c>
      <c r="D1578" s="22" t="s">
        <v>991</v>
      </c>
      <c r="E1578" s="23">
        <v>2242</v>
      </c>
      <c r="F1578" s="24">
        <v>533186.64</v>
      </c>
      <c r="G1578" s="25" t="s">
        <v>1290</v>
      </c>
      <c r="H1578" s="24">
        <v>0</v>
      </c>
      <c r="I1578" s="24">
        <v>533186.64</v>
      </c>
      <c r="J1578" s="24" t="str">
        <f t="shared" si="109"/>
        <v>ATRASADO</v>
      </c>
      <c r="K1578" s="27"/>
    </row>
    <row r="1579" spans="1:11" s="26" customFormat="1" ht="12.75" x14ac:dyDescent="0.2">
      <c r="A1579" s="19" t="s">
        <v>162</v>
      </c>
      <c r="B1579" s="20" t="s">
        <v>238</v>
      </c>
      <c r="C1579" s="21" t="s">
        <v>1289</v>
      </c>
      <c r="D1579" s="22" t="s">
        <v>239</v>
      </c>
      <c r="E1579" s="23">
        <v>2242</v>
      </c>
      <c r="F1579" s="24">
        <v>350379.79000000004</v>
      </c>
      <c r="G1579" s="25" t="s">
        <v>162</v>
      </c>
      <c r="H1579" s="24">
        <v>0</v>
      </c>
      <c r="I1579" s="24">
        <v>350379.79000000004</v>
      </c>
      <c r="J1579" s="24" t="str">
        <f t="shared" si="109"/>
        <v>ATRASADO</v>
      </c>
      <c r="K1579" s="27"/>
    </row>
    <row r="1580" spans="1:11" s="26" customFormat="1" ht="12.75" x14ac:dyDescent="0.2">
      <c r="A1580" s="19">
        <v>45208</v>
      </c>
      <c r="B1580" s="20" t="s">
        <v>90</v>
      </c>
      <c r="C1580" s="21" t="s">
        <v>1291</v>
      </c>
      <c r="D1580" s="22" t="s">
        <v>991</v>
      </c>
      <c r="E1580" s="23">
        <v>2242</v>
      </c>
      <c r="F1580" s="24">
        <v>6615.6800000001676</v>
      </c>
      <c r="G1580" s="25">
        <v>45208</v>
      </c>
      <c r="H1580" s="24">
        <v>0</v>
      </c>
      <c r="I1580" s="24">
        <v>6615.6800000001676</v>
      </c>
      <c r="J1580" s="24" t="str">
        <f t="shared" si="109"/>
        <v>ATRASADO</v>
      </c>
      <c r="K1580" s="27"/>
    </row>
    <row r="1581" spans="1:11" s="26" customFormat="1" ht="12.75" x14ac:dyDescent="0.2">
      <c r="A1581" s="19"/>
      <c r="B1581" s="20"/>
      <c r="C1581" s="21"/>
      <c r="D1581" s="22"/>
      <c r="E1581" s="23"/>
      <c r="F1581" s="24"/>
      <c r="G1581" s="25"/>
      <c r="H1581" s="24"/>
      <c r="I1581" s="24"/>
      <c r="J1581" s="24"/>
      <c r="K1581" s="27"/>
    </row>
    <row r="1582" spans="1:11" s="26" customFormat="1" ht="12.75" x14ac:dyDescent="0.2">
      <c r="A1582" s="19">
        <v>42465</v>
      </c>
      <c r="B1582" s="20">
        <v>1500006385</v>
      </c>
      <c r="C1582" s="21" t="s">
        <v>1292</v>
      </c>
      <c r="D1582" s="22" t="s">
        <v>401</v>
      </c>
      <c r="E1582" s="23">
        <v>2371</v>
      </c>
      <c r="F1582" s="24">
        <v>200000</v>
      </c>
      <c r="G1582" s="25">
        <v>42465</v>
      </c>
      <c r="H1582" s="24">
        <f>IF(F1582&gt;0,0,"")</f>
        <v>0</v>
      </c>
      <c r="I1582" s="24">
        <v>200000</v>
      </c>
      <c r="J1582" s="24" t="str">
        <f>IF(I1582&gt;0,"ATRASADO","")</f>
        <v>ATRASADO</v>
      </c>
      <c r="K1582" s="27"/>
    </row>
    <row r="1583" spans="1:11" s="26" customFormat="1" ht="12.75" x14ac:dyDescent="0.2">
      <c r="A1583" s="19"/>
      <c r="B1583" s="20"/>
      <c r="C1583" s="21"/>
      <c r="D1583" s="22"/>
      <c r="E1583" s="23"/>
      <c r="F1583" s="24"/>
      <c r="G1583" s="25"/>
      <c r="H1583" s="24"/>
      <c r="I1583" s="24"/>
      <c r="J1583" s="24"/>
      <c r="K1583" s="27"/>
    </row>
    <row r="1584" spans="1:11" s="26" customFormat="1" ht="12.75" x14ac:dyDescent="0.2">
      <c r="A1584" s="19">
        <v>46070</v>
      </c>
      <c r="B1584" s="20" t="s">
        <v>591</v>
      </c>
      <c r="C1584" s="21" t="s">
        <v>1293</v>
      </c>
      <c r="D1584" s="22" t="s">
        <v>1294</v>
      </c>
      <c r="E1584" s="23">
        <v>2322</v>
      </c>
      <c r="F1584" s="24">
        <v>1500000.189</v>
      </c>
      <c r="G1584" s="25">
        <v>46070</v>
      </c>
      <c r="H1584" s="24">
        <v>0</v>
      </c>
      <c r="I1584" s="24">
        <v>1500000.189</v>
      </c>
      <c r="J1584" s="24" t="s">
        <v>26</v>
      </c>
      <c r="K1584" s="27"/>
    </row>
    <row r="1585" spans="1:11" s="26" customFormat="1" ht="12.75" x14ac:dyDescent="0.2">
      <c r="A1585" s="19">
        <v>46063</v>
      </c>
      <c r="B1585" s="20" t="s">
        <v>1295</v>
      </c>
      <c r="C1585" s="21" t="s">
        <v>1293</v>
      </c>
      <c r="D1585" s="22" t="s">
        <v>1296</v>
      </c>
      <c r="E1585" s="23">
        <v>2394</v>
      </c>
      <c r="F1585" s="24">
        <v>1290000.07</v>
      </c>
      <c r="G1585" s="25">
        <v>46063</v>
      </c>
      <c r="H1585" s="24">
        <f>+H1583+I1583</f>
        <v>0</v>
      </c>
      <c r="I1585" s="24">
        <v>1290000.07</v>
      </c>
      <c r="J1585" s="24" t="s">
        <v>26</v>
      </c>
      <c r="K1585" s="27"/>
    </row>
    <row r="1586" spans="1:11" s="26" customFormat="1" ht="12.75" x14ac:dyDescent="0.2">
      <c r="A1586" s="19"/>
      <c r="B1586" s="20"/>
      <c r="C1586" s="21"/>
      <c r="D1586" s="22"/>
      <c r="E1586" s="23"/>
      <c r="F1586" s="24"/>
      <c r="G1586" s="25"/>
      <c r="H1586" s="24"/>
      <c r="I1586" s="24"/>
      <c r="J1586" s="24"/>
      <c r="K1586" s="27"/>
    </row>
    <row r="1587" spans="1:11" s="26" customFormat="1" ht="12.75" x14ac:dyDescent="0.2">
      <c r="A1587" s="19">
        <v>42541</v>
      </c>
      <c r="B1587" s="20" t="s">
        <v>1297</v>
      </c>
      <c r="C1587" s="21" t="s">
        <v>1298</v>
      </c>
      <c r="D1587" s="22" t="s">
        <v>67</v>
      </c>
      <c r="E1587" s="23">
        <v>2355</v>
      </c>
      <c r="F1587" s="24">
        <v>726880</v>
      </c>
      <c r="G1587" s="25">
        <v>42541</v>
      </c>
      <c r="H1587" s="24">
        <f>IF(F1587&gt;0,0,"")</f>
        <v>0</v>
      </c>
      <c r="I1587" s="24">
        <v>726880</v>
      </c>
      <c r="J1587" s="24" t="str">
        <f>IF(I1587&gt;0,"ATRASADO","")</f>
        <v>ATRASADO</v>
      </c>
      <c r="K1587" s="27"/>
    </row>
    <row r="1588" spans="1:11" s="26" customFormat="1" ht="12.75" x14ac:dyDescent="0.2">
      <c r="A1588" s="19"/>
      <c r="B1588" s="20"/>
      <c r="C1588" s="21"/>
      <c r="D1588" s="22"/>
      <c r="E1588" s="23"/>
      <c r="F1588" s="24"/>
      <c r="G1588" s="25"/>
      <c r="H1588" s="24"/>
      <c r="I1588" s="24"/>
      <c r="J1588" s="24"/>
      <c r="K1588" s="27"/>
    </row>
    <row r="1589" spans="1:11" s="26" customFormat="1" ht="12.75" x14ac:dyDescent="0.2">
      <c r="A1589" s="19">
        <v>40234</v>
      </c>
      <c r="B1589" s="20" t="s">
        <v>1299</v>
      </c>
      <c r="C1589" s="21" t="s">
        <v>1300</v>
      </c>
      <c r="D1589" s="22" t="s">
        <v>101</v>
      </c>
      <c r="E1589" s="23">
        <v>2221</v>
      </c>
      <c r="F1589" s="24">
        <v>25000</v>
      </c>
      <c r="G1589" s="25">
        <v>40234</v>
      </c>
      <c r="H1589" s="24">
        <f t="shared" ref="H1589:H1594" si="110">IF(F1589&gt;0,0,"")</f>
        <v>0</v>
      </c>
      <c r="I1589" s="24">
        <v>25000</v>
      </c>
      <c r="J1589" s="24" t="str">
        <f t="shared" ref="J1589:J1594" si="111">IF(I1589&gt;0,"ATRASADO","")</f>
        <v>ATRASADO</v>
      </c>
      <c r="K1589" s="27"/>
    </row>
    <row r="1590" spans="1:11" s="26" customFormat="1" ht="12.75" x14ac:dyDescent="0.2">
      <c r="A1590" s="19">
        <v>40234</v>
      </c>
      <c r="B1590" s="20" t="s">
        <v>664</v>
      </c>
      <c r="C1590" s="21" t="s">
        <v>1300</v>
      </c>
      <c r="D1590" s="22" t="s">
        <v>101</v>
      </c>
      <c r="E1590" s="23">
        <v>2221</v>
      </c>
      <c r="F1590" s="24">
        <v>25000</v>
      </c>
      <c r="G1590" s="25">
        <v>40234</v>
      </c>
      <c r="H1590" s="24">
        <f t="shared" si="110"/>
        <v>0</v>
      </c>
      <c r="I1590" s="24">
        <v>25000</v>
      </c>
      <c r="J1590" s="24" t="str">
        <f t="shared" si="111"/>
        <v>ATRASADO</v>
      </c>
      <c r="K1590" s="27"/>
    </row>
    <row r="1591" spans="1:11" s="26" customFormat="1" ht="12.75" x14ac:dyDescent="0.2">
      <c r="A1591" s="19">
        <v>40284</v>
      </c>
      <c r="B1591" s="20" t="s">
        <v>1301</v>
      </c>
      <c r="C1591" s="21" t="s">
        <v>1300</v>
      </c>
      <c r="D1591" s="22" t="s">
        <v>101</v>
      </c>
      <c r="E1591" s="23">
        <v>2221</v>
      </c>
      <c r="F1591" s="24">
        <v>25000</v>
      </c>
      <c r="G1591" s="25">
        <v>40284</v>
      </c>
      <c r="H1591" s="24">
        <f t="shared" si="110"/>
        <v>0</v>
      </c>
      <c r="I1591" s="24">
        <v>25000</v>
      </c>
      <c r="J1591" s="24" t="str">
        <f t="shared" si="111"/>
        <v>ATRASADO</v>
      </c>
      <c r="K1591" s="27"/>
    </row>
    <row r="1592" spans="1:11" s="26" customFormat="1" ht="12.75" x14ac:dyDescent="0.2">
      <c r="A1592" s="19">
        <v>40318</v>
      </c>
      <c r="B1592" s="20" t="s">
        <v>1302</v>
      </c>
      <c r="C1592" s="21" t="s">
        <v>1300</v>
      </c>
      <c r="D1592" s="22" t="s">
        <v>101</v>
      </c>
      <c r="E1592" s="23">
        <v>2221</v>
      </c>
      <c r="F1592" s="24">
        <v>25000</v>
      </c>
      <c r="G1592" s="25">
        <v>40318</v>
      </c>
      <c r="H1592" s="24">
        <f t="shared" si="110"/>
        <v>0</v>
      </c>
      <c r="I1592" s="24">
        <v>25000</v>
      </c>
      <c r="J1592" s="24" t="str">
        <f t="shared" si="111"/>
        <v>ATRASADO</v>
      </c>
      <c r="K1592" s="27"/>
    </row>
    <row r="1593" spans="1:11" s="26" customFormat="1" ht="12.75" x14ac:dyDescent="0.2">
      <c r="A1593" s="19">
        <v>40351</v>
      </c>
      <c r="B1593" s="20" t="s">
        <v>1303</v>
      </c>
      <c r="C1593" s="21" t="s">
        <v>1300</v>
      </c>
      <c r="D1593" s="22" t="s">
        <v>101</v>
      </c>
      <c r="E1593" s="23">
        <v>2221</v>
      </c>
      <c r="F1593" s="24">
        <v>25000</v>
      </c>
      <c r="G1593" s="25">
        <v>40351</v>
      </c>
      <c r="H1593" s="24">
        <f t="shared" si="110"/>
        <v>0</v>
      </c>
      <c r="I1593" s="24">
        <v>25000</v>
      </c>
      <c r="J1593" s="24" t="str">
        <f t="shared" si="111"/>
        <v>ATRASADO</v>
      </c>
      <c r="K1593" s="27"/>
    </row>
    <row r="1594" spans="1:11" s="26" customFormat="1" ht="12.75" x14ac:dyDescent="0.2">
      <c r="A1594" s="19">
        <v>40378</v>
      </c>
      <c r="B1594" s="20" t="s">
        <v>1304</v>
      </c>
      <c r="C1594" s="21" t="s">
        <v>1300</v>
      </c>
      <c r="D1594" s="22" t="s">
        <v>101</v>
      </c>
      <c r="E1594" s="23">
        <v>2221</v>
      </c>
      <c r="F1594" s="24">
        <v>25000</v>
      </c>
      <c r="G1594" s="25">
        <v>40378</v>
      </c>
      <c r="H1594" s="24">
        <f t="shared" si="110"/>
        <v>0</v>
      </c>
      <c r="I1594" s="24">
        <v>25000</v>
      </c>
      <c r="J1594" s="24" t="str">
        <f t="shared" si="111"/>
        <v>ATRASADO</v>
      </c>
      <c r="K1594" s="27"/>
    </row>
    <row r="1595" spans="1:11" s="26" customFormat="1" ht="12.75" x14ac:dyDescent="0.2">
      <c r="A1595" s="19"/>
      <c r="B1595" s="20"/>
      <c r="C1595" s="21"/>
      <c r="D1595" s="22"/>
      <c r="E1595" s="23"/>
      <c r="F1595" s="24"/>
      <c r="G1595" s="25"/>
      <c r="H1595" s="24"/>
      <c r="I1595" s="24"/>
      <c r="J1595" s="24"/>
      <c r="K1595" s="27"/>
    </row>
    <row r="1596" spans="1:11" s="26" customFormat="1" ht="12.75" x14ac:dyDescent="0.2">
      <c r="A1596" s="19" t="s">
        <v>1305</v>
      </c>
      <c r="B1596" s="20" t="s">
        <v>1306</v>
      </c>
      <c r="C1596" s="21" t="s">
        <v>1307</v>
      </c>
      <c r="D1596" s="22" t="s">
        <v>22</v>
      </c>
      <c r="E1596" s="23">
        <v>2311</v>
      </c>
      <c r="F1596" s="24">
        <v>3498026.4</v>
      </c>
      <c r="G1596" s="25" t="s">
        <v>1308</v>
      </c>
      <c r="H1596" s="24">
        <f>IF(F1596&gt;0,0,"")</f>
        <v>0</v>
      </c>
      <c r="I1596" s="24">
        <v>3498026.4</v>
      </c>
      <c r="J1596" s="24" t="str">
        <f>IF(I1596&gt;0,"ATRASADO","")</f>
        <v>ATRASADO</v>
      </c>
      <c r="K1596" s="27"/>
    </row>
    <row r="1597" spans="1:11" s="26" customFormat="1" ht="12.75" x14ac:dyDescent="0.2">
      <c r="A1597" s="19" t="s">
        <v>1305</v>
      </c>
      <c r="B1597" s="20" t="s">
        <v>729</v>
      </c>
      <c r="C1597" s="21" t="s">
        <v>1307</v>
      </c>
      <c r="D1597" s="22" t="s">
        <v>22</v>
      </c>
      <c r="E1597" s="23">
        <v>2311</v>
      </c>
      <c r="F1597" s="24">
        <v>999146.42</v>
      </c>
      <c r="G1597" s="25" t="s">
        <v>1308</v>
      </c>
      <c r="H1597" s="24">
        <f>IF(F1597&gt;0,0,"")</f>
        <v>0</v>
      </c>
      <c r="I1597" s="24">
        <v>999146.42</v>
      </c>
      <c r="J1597" s="24" t="str">
        <f>IF(I1597&gt;0,"ATRASADO","")</f>
        <v>ATRASADO</v>
      </c>
      <c r="K1597" s="27"/>
    </row>
    <row r="1598" spans="1:11" s="26" customFormat="1" ht="12.75" x14ac:dyDescent="0.2">
      <c r="A1598" s="19">
        <v>45384</v>
      </c>
      <c r="B1598" s="20" t="s">
        <v>1309</v>
      </c>
      <c r="C1598" s="21" t="s">
        <v>1307</v>
      </c>
      <c r="D1598" s="22" t="s">
        <v>22</v>
      </c>
      <c r="E1598" s="23">
        <v>2311</v>
      </c>
      <c r="F1598" s="24">
        <v>6498095.9800000004</v>
      </c>
      <c r="G1598" s="25">
        <v>45413</v>
      </c>
      <c r="H1598" s="24">
        <f>IF(F1598&gt;0,0,"")</f>
        <v>0</v>
      </c>
      <c r="I1598" s="24">
        <v>6498095.9800000004</v>
      </c>
      <c r="J1598" s="24" t="str">
        <f>IF(I1598&gt;0,"ATRASADO","")</f>
        <v>ATRASADO</v>
      </c>
      <c r="K1598" s="27"/>
    </row>
    <row r="1599" spans="1:11" s="26" customFormat="1" ht="12.75" x14ac:dyDescent="0.2">
      <c r="A1599" s="19"/>
      <c r="B1599" s="20"/>
      <c r="C1599" s="21"/>
      <c r="D1599" s="22"/>
      <c r="E1599" s="23"/>
      <c r="F1599" s="24"/>
      <c r="G1599" s="25"/>
      <c r="H1599" s="24"/>
      <c r="I1599" s="24"/>
      <c r="J1599" s="24"/>
      <c r="K1599" s="27"/>
    </row>
    <row r="1600" spans="1:11" s="26" customFormat="1" ht="12.75" x14ac:dyDescent="0.2">
      <c r="A1600" s="19">
        <v>46020</v>
      </c>
      <c r="B1600" s="20" t="s">
        <v>1310</v>
      </c>
      <c r="C1600" s="21" t="s">
        <v>1311</v>
      </c>
      <c r="D1600" s="22" t="s">
        <v>1312</v>
      </c>
      <c r="E1600" s="23">
        <v>2287</v>
      </c>
      <c r="F1600" s="24">
        <v>458333.33</v>
      </c>
      <c r="G1600" s="25">
        <v>46020</v>
      </c>
      <c r="H1600" s="24">
        <v>0</v>
      </c>
      <c r="I1600" s="24">
        <v>458333.33</v>
      </c>
      <c r="J1600" s="24" t="s">
        <v>26</v>
      </c>
      <c r="K1600" s="27"/>
    </row>
    <row r="1601" spans="1:11" s="26" customFormat="1" ht="12.75" x14ac:dyDescent="0.2">
      <c r="A1601" s="19">
        <v>46065</v>
      </c>
      <c r="B1601" s="20" t="s">
        <v>1313</v>
      </c>
      <c r="C1601" s="21" t="s">
        <v>1311</v>
      </c>
      <c r="D1601" s="22" t="s">
        <v>1312</v>
      </c>
      <c r="E1601" s="23">
        <v>2287</v>
      </c>
      <c r="F1601" s="24">
        <v>458333.33</v>
      </c>
      <c r="G1601" s="25">
        <v>46065</v>
      </c>
      <c r="H1601" s="24">
        <v>0</v>
      </c>
      <c r="I1601" s="24">
        <v>458333.33</v>
      </c>
      <c r="J1601" s="24" t="s">
        <v>26</v>
      </c>
      <c r="K1601" s="27"/>
    </row>
    <row r="1602" spans="1:11" s="26" customFormat="1" ht="12.75" x14ac:dyDescent="0.2">
      <c r="A1602" s="19"/>
      <c r="B1602" s="20"/>
      <c r="C1602" s="21"/>
      <c r="D1602" s="22"/>
      <c r="E1602" s="23"/>
      <c r="F1602" s="24"/>
      <c r="G1602" s="25"/>
      <c r="H1602" s="24"/>
      <c r="I1602" s="24"/>
      <c r="J1602" s="24"/>
      <c r="K1602" s="27"/>
    </row>
    <row r="1603" spans="1:11" s="26" customFormat="1" ht="12.75" x14ac:dyDescent="0.2">
      <c r="A1603" s="19">
        <v>45505</v>
      </c>
      <c r="B1603" s="20" t="s">
        <v>1314</v>
      </c>
      <c r="C1603" s="21" t="s">
        <v>1315</v>
      </c>
      <c r="D1603" s="22" t="s">
        <v>1077</v>
      </c>
      <c r="E1603" s="23">
        <v>2272</v>
      </c>
      <c r="F1603" s="24">
        <v>940681.76</v>
      </c>
      <c r="G1603" s="25">
        <v>45505</v>
      </c>
      <c r="H1603" s="24">
        <f>IF(F1603&gt;0,0,"")</f>
        <v>0</v>
      </c>
      <c r="I1603" s="24">
        <v>940681.76</v>
      </c>
      <c r="J1603" s="24" t="str">
        <f>IF(I1603&gt;0,"ATRASADO","")</f>
        <v>ATRASADO</v>
      </c>
      <c r="K1603" s="27"/>
    </row>
    <row r="1604" spans="1:11" s="26" customFormat="1" ht="12.75" x14ac:dyDescent="0.2">
      <c r="A1604" s="19"/>
      <c r="B1604" s="20"/>
      <c r="C1604" s="21"/>
      <c r="D1604" s="22"/>
      <c r="E1604" s="23"/>
      <c r="F1604" s="24"/>
      <c r="G1604" s="25"/>
      <c r="H1604" s="24"/>
      <c r="I1604" s="24"/>
      <c r="J1604" s="24"/>
      <c r="K1604" s="27"/>
    </row>
    <row r="1605" spans="1:11" s="26" customFormat="1" ht="12.75" x14ac:dyDescent="0.2">
      <c r="A1605" s="19">
        <v>45267</v>
      </c>
      <c r="B1605" s="20" t="s">
        <v>1316</v>
      </c>
      <c r="C1605" s="21" t="s">
        <v>1317</v>
      </c>
      <c r="D1605" s="22" t="s">
        <v>991</v>
      </c>
      <c r="E1605" s="23">
        <v>2242</v>
      </c>
      <c r="F1605" s="24">
        <v>488520</v>
      </c>
      <c r="G1605" s="25">
        <v>45267</v>
      </c>
      <c r="H1605" s="24">
        <f t="shared" ref="H1605:H1612" si="112">IF(F1605&gt;0,0,"")</f>
        <v>0</v>
      </c>
      <c r="I1605" s="24">
        <v>488520</v>
      </c>
      <c r="J1605" s="24" t="str">
        <f t="shared" ref="J1605:J1612" si="113">IF(I1605&gt;0,"ATRASADO","")</f>
        <v>ATRASADO</v>
      </c>
      <c r="K1605" s="27"/>
    </row>
    <row r="1606" spans="1:11" s="26" customFormat="1" ht="12.75" x14ac:dyDescent="0.2">
      <c r="A1606" s="19">
        <v>45303</v>
      </c>
      <c r="B1606" s="20" t="s">
        <v>1318</v>
      </c>
      <c r="C1606" s="21" t="s">
        <v>1317</v>
      </c>
      <c r="D1606" s="22" t="s">
        <v>991</v>
      </c>
      <c r="E1606" s="23">
        <v>2242</v>
      </c>
      <c r="F1606" s="24">
        <v>543980</v>
      </c>
      <c r="G1606" s="25">
        <v>45303</v>
      </c>
      <c r="H1606" s="24">
        <f t="shared" si="112"/>
        <v>0</v>
      </c>
      <c r="I1606" s="24">
        <v>543980</v>
      </c>
      <c r="J1606" s="24" t="str">
        <f t="shared" si="113"/>
        <v>ATRASADO</v>
      </c>
      <c r="K1606" s="27"/>
    </row>
    <row r="1607" spans="1:11" s="26" customFormat="1" ht="12.75" x14ac:dyDescent="0.2">
      <c r="A1607" s="19">
        <v>45334</v>
      </c>
      <c r="B1607" s="20" t="s">
        <v>1319</v>
      </c>
      <c r="C1607" s="21" t="s">
        <v>1317</v>
      </c>
      <c r="D1607" s="22" t="s">
        <v>991</v>
      </c>
      <c r="E1607" s="23">
        <v>2242</v>
      </c>
      <c r="F1607" s="24">
        <v>543980</v>
      </c>
      <c r="G1607" s="25">
        <v>45334</v>
      </c>
      <c r="H1607" s="24">
        <f t="shared" si="112"/>
        <v>0</v>
      </c>
      <c r="I1607" s="24">
        <v>543980</v>
      </c>
      <c r="J1607" s="24" t="str">
        <f t="shared" si="113"/>
        <v>ATRASADO</v>
      </c>
      <c r="K1607" s="27"/>
    </row>
    <row r="1608" spans="1:11" s="26" customFormat="1" ht="12.75" x14ac:dyDescent="0.2">
      <c r="A1608" s="19">
        <v>45363</v>
      </c>
      <c r="B1608" s="20" t="s">
        <v>1320</v>
      </c>
      <c r="C1608" s="21" t="s">
        <v>1317</v>
      </c>
      <c r="D1608" s="22" t="s">
        <v>991</v>
      </c>
      <c r="E1608" s="23">
        <v>2242</v>
      </c>
      <c r="F1608" s="24">
        <v>543980</v>
      </c>
      <c r="G1608" s="25">
        <v>45363</v>
      </c>
      <c r="H1608" s="24">
        <f t="shared" si="112"/>
        <v>0</v>
      </c>
      <c r="I1608" s="24">
        <v>543980</v>
      </c>
      <c r="J1608" s="24" t="str">
        <f t="shared" si="113"/>
        <v>ATRASADO</v>
      </c>
      <c r="K1608" s="27"/>
    </row>
    <row r="1609" spans="1:11" s="26" customFormat="1" ht="12.75" x14ac:dyDescent="0.2">
      <c r="A1609" s="19">
        <v>45413</v>
      </c>
      <c r="B1609" s="20" t="s">
        <v>860</v>
      </c>
      <c r="C1609" s="21" t="s">
        <v>1317</v>
      </c>
      <c r="D1609" s="22" t="s">
        <v>991</v>
      </c>
      <c r="E1609" s="23">
        <v>2242</v>
      </c>
      <c r="F1609" s="24">
        <v>560000.86</v>
      </c>
      <c r="G1609" s="25">
        <v>45413</v>
      </c>
      <c r="H1609" s="24">
        <f t="shared" si="112"/>
        <v>0</v>
      </c>
      <c r="I1609" s="24">
        <v>560000.86</v>
      </c>
      <c r="J1609" s="24" t="str">
        <f t="shared" si="113"/>
        <v>ATRASADO</v>
      </c>
      <c r="K1609" s="27"/>
    </row>
    <row r="1610" spans="1:11" s="26" customFormat="1" ht="12.75" x14ac:dyDescent="0.2">
      <c r="A1610" s="19" t="s">
        <v>995</v>
      </c>
      <c r="B1610" s="20" t="s">
        <v>1262</v>
      </c>
      <c r="C1610" s="21" t="s">
        <v>1317</v>
      </c>
      <c r="D1610" s="22" t="s">
        <v>991</v>
      </c>
      <c r="E1610" s="23">
        <v>2242</v>
      </c>
      <c r="F1610" s="24">
        <v>560000.86</v>
      </c>
      <c r="G1610" s="25" t="s">
        <v>995</v>
      </c>
      <c r="H1610" s="24">
        <f t="shared" si="112"/>
        <v>0</v>
      </c>
      <c r="I1610" s="24">
        <v>560000.86</v>
      </c>
      <c r="J1610" s="24" t="str">
        <f t="shared" si="113"/>
        <v>ATRASADO</v>
      </c>
      <c r="K1610" s="27"/>
    </row>
    <row r="1611" spans="1:11" s="26" customFormat="1" ht="12.75" x14ac:dyDescent="0.2">
      <c r="A1611" s="19">
        <v>45444</v>
      </c>
      <c r="B1611" s="20" t="s">
        <v>1321</v>
      </c>
      <c r="C1611" s="21" t="s">
        <v>1317</v>
      </c>
      <c r="D1611" s="22" t="s">
        <v>991</v>
      </c>
      <c r="E1611" s="23">
        <v>2242</v>
      </c>
      <c r="F1611" s="24">
        <v>977040</v>
      </c>
      <c r="G1611" s="25">
        <v>45444</v>
      </c>
      <c r="H1611" s="24">
        <f t="shared" si="112"/>
        <v>0</v>
      </c>
      <c r="I1611" s="24">
        <v>977040</v>
      </c>
      <c r="J1611" s="24" t="str">
        <f t="shared" si="113"/>
        <v>ATRASADO</v>
      </c>
      <c r="K1611" s="27"/>
    </row>
    <row r="1612" spans="1:11" s="26" customFormat="1" ht="12.75" x14ac:dyDescent="0.2">
      <c r="A1612" s="19" t="s">
        <v>996</v>
      </c>
      <c r="B1612" s="20" t="s">
        <v>1322</v>
      </c>
      <c r="C1612" s="21" t="s">
        <v>1317</v>
      </c>
      <c r="D1612" s="22" t="s">
        <v>991</v>
      </c>
      <c r="E1612" s="23">
        <v>2242</v>
      </c>
      <c r="F1612" s="24">
        <v>560000.86</v>
      </c>
      <c r="G1612" s="25" t="s">
        <v>996</v>
      </c>
      <c r="H1612" s="24">
        <f t="shared" si="112"/>
        <v>0</v>
      </c>
      <c r="I1612" s="24">
        <v>560000.86</v>
      </c>
      <c r="J1612" s="24" t="str">
        <f t="shared" si="113"/>
        <v>ATRASADO</v>
      </c>
      <c r="K1612" s="27"/>
    </row>
    <row r="1613" spans="1:11" s="26" customFormat="1" ht="12.75" x14ac:dyDescent="0.2">
      <c r="A1613" s="19"/>
      <c r="B1613" s="20"/>
      <c r="C1613" s="21"/>
      <c r="D1613" s="22"/>
      <c r="E1613" s="23"/>
      <c r="F1613" s="24"/>
      <c r="G1613" s="25"/>
      <c r="H1613" s="24"/>
      <c r="I1613" s="24"/>
      <c r="J1613" s="24"/>
      <c r="K1613" s="27"/>
    </row>
    <row r="1614" spans="1:11" s="26" customFormat="1" ht="12.75" x14ac:dyDescent="0.2">
      <c r="A1614" s="19">
        <v>45363</v>
      </c>
      <c r="B1614" s="20" t="s">
        <v>1323</v>
      </c>
      <c r="C1614" s="21" t="s">
        <v>1324</v>
      </c>
      <c r="D1614" s="22" t="s">
        <v>401</v>
      </c>
      <c r="E1614" s="23">
        <v>2371</v>
      </c>
      <c r="F1614" s="24">
        <v>20000</v>
      </c>
      <c r="G1614" s="25">
        <v>45363</v>
      </c>
      <c r="H1614" s="24">
        <f>IF(F1614&gt;0,0,"")</f>
        <v>0</v>
      </c>
      <c r="I1614" s="24">
        <v>20000</v>
      </c>
      <c r="J1614" s="24" t="str">
        <f>IF(I1614&gt;0,"ATRASADO","")</f>
        <v>ATRASADO</v>
      </c>
      <c r="K1614" s="27"/>
    </row>
    <row r="1615" spans="1:11" s="26" customFormat="1" ht="12.75" x14ac:dyDescent="0.2">
      <c r="A1615" s="19" t="s">
        <v>1325</v>
      </c>
      <c r="B1615" s="20" t="s">
        <v>1326</v>
      </c>
      <c r="C1615" s="21" t="s">
        <v>1324</v>
      </c>
      <c r="D1615" s="22" t="s">
        <v>401</v>
      </c>
      <c r="E1615" s="23">
        <v>2371</v>
      </c>
      <c r="F1615" s="24">
        <v>886400</v>
      </c>
      <c r="G1615" s="25" t="s">
        <v>1325</v>
      </c>
      <c r="H1615" s="24">
        <f>IF(F1615&gt;0,0,"")</f>
        <v>0</v>
      </c>
      <c r="I1615" s="24">
        <v>886400</v>
      </c>
      <c r="J1615" s="24" t="str">
        <f>IF(I1615&gt;0,"ATRASADO","")</f>
        <v>ATRASADO</v>
      </c>
      <c r="K1615" s="27"/>
    </row>
    <row r="1616" spans="1:11" s="26" customFormat="1" ht="12.75" x14ac:dyDescent="0.2">
      <c r="A1616" s="19"/>
      <c r="B1616" s="20"/>
      <c r="C1616" s="21"/>
      <c r="D1616" s="22"/>
      <c r="E1616" s="23"/>
      <c r="F1616" s="24"/>
      <c r="G1616" s="25"/>
      <c r="H1616" s="24"/>
      <c r="I1616" s="24"/>
      <c r="J1616" s="24"/>
      <c r="K1616" s="27"/>
    </row>
    <row r="1617" spans="1:11" s="26" customFormat="1" ht="12.75" x14ac:dyDescent="0.2">
      <c r="A1617" s="19">
        <v>40731</v>
      </c>
      <c r="B1617" s="20" t="s">
        <v>516</v>
      </c>
      <c r="C1617" s="21" t="s">
        <v>1327</v>
      </c>
      <c r="D1617" s="22" t="s">
        <v>1328</v>
      </c>
      <c r="E1617" s="23">
        <v>2332</v>
      </c>
      <c r="F1617" s="24">
        <v>70523.820000000007</v>
      </c>
      <c r="G1617" s="25">
        <v>40731</v>
      </c>
      <c r="H1617" s="24">
        <f>IF(F1617&gt;0,0,"")</f>
        <v>0</v>
      </c>
      <c r="I1617" s="24">
        <v>70523.820000000007</v>
      </c>
      <c r="J1617" s="24" t="str">
        <f>IF(I1617&gt;0,"ATRASADO","")</f>
        <v>ATRASADO</v>
      </c>
      <c r="K1617" s="27"/>
    </row>
    <row r="1618" spans="1:11" s="26" customFormat="1" ht="12.75" x14ac:dyDescent="0.2">
      <c r="A1618" s="19">
        <v>45898</v>
      </c>
      <c r="B1618" s="20" t="s">
        <v>157</v>
      </c>
      <c r="C1618" s="21" t="s">
        <v>1327</v>
      </c>
      <c r="D1618" s="22" t="s">
        <v>1328</v>
      </c>
      <c r="E1618" s="23">
        <v>2332</v>
      </c>
      <c r="F1618" s="24">
        <v>28556</v>
      </c>
      <c r="G1618" s="25">
        <v>45898</v>
      </c>
      <c r="H1618" s="24">
        <f>IF(F1618&gt;0,0,"")</f>
        <v>0</v>
      </c>
      <c r="I1618" s="24">
        <v>28556</v>
      </c>
      <c r="J1618" s="24" t="str">
        <f>IF(I1618&gt;0,"ATRASADO","")</f>
        <v>ATRASADO</v>
      </c>
      <c r="K1618" s="27"/>
    </row>
    <row r="1619" spans="1:11" s="26" customFormat="1" ht="12.75" x14ac:dyDescent="0.2">
      <c r="A1619" s="19"/>
      <c r="B1619" s="20"/>
      <c r="C1619" s="21"/>
      <c r="D1619" s="22"/>
      <c r="E1619" s="23"/>
      <c r="F1619" s="24"/>
      <c r="G1619" s="25"/>
      <c r="H1619" s="24"/>
      <c r="I1619" s="24"/>
      <c r="J1619" s="24"/>
      <c r="K1619" s="27"/>
    </row>
    <row r="1620" spans="1:11" s="26" customFormat="1" ht="12.75" x14ac:dyDescent="0.2">
      <c r="A1620" s="19">
        <v>40040</v>
      </c>
      <c r="B1620" s="20">
        <v>15000000033</v>
      </c>
      <c r="C1620" s="21" t="s">
        <v>1329</v>
      </c>
      <c r="D1620" s="22" t="s">
        <v>59</v>
      </c>
      <c r="E1620" s="23">
        <v>2311</v>
      </c>
      <c r="F1620" s="24">
        <v>78216.25</v>
      </c>
      <c r="G1620" s="25">
        <v>40040</v>
      </c>
      <c r="H1620" s="24">
        <f>IF(F1620&gt;0,0,"")</f>
        <v>0</v>
      </c>
      <c r="I1620" s="24">
        <v>78216.25</v>
      </c>
      <c r="J1620" s="24" t="str">
        <f>IF(I1620&gt;0,"ATRASADO","")</f>
        <v>ATRASADO</v>
      </c>
      <c r="K1620" s="27"/>
    </row>
    <row r="1621" spans="1:11" s="26" customFormat="1" ht="12.75" x14ac:dyDescent="0.2">
      <c r="A1621" s="19">
        <v>40040</v>
      </c>
      <c r="B1621" s="20">
        <v>15000000034</v>
      </c>
      <c r="C1621" s="21" t="s">
        <v>1329</v>
      </c>
      <c r="D1621" s="22" t="s">
        <v>59</v>
      </c>
      <c r="E1621" s="23">
        <v>2311</v>
      </c>
      <c r="F1621" s="24">
        <v>4755.21</v>
      </c>
      <c r="G1621" s="25">
        <v>40040</v>
      </c>
      <c r="H1621" s="24">
        <f>IF(F1621&gt;0,0,"")</f>
        <v>0</v>
      </c>
      <c r="I1621" s="24">
        <v>4755.21</v>
      </c>
      <c r="J1621" s="24" t="str">
        <f>IF(I1621&gt;0,"ATRASADO","")</f>
        <v>ATRASADO</v>
      </c>
      <c r="K1621" s="27"/>
    </row>
    <row r="1622" spans="1:11" s="26" customFormat="1" ht="12.75" x14ac:dyDescent="0.2">
      <c r="A1622" s="19">
        <v>40259</v>
      </c>
      <c r="B1622" s="20">
        <v>15000000024</v>
      </c>
      <c r="C1622" s="21" t="s">
        <v>1329</v>
      </c>
      <c r="D1622" s="22" t="s">
        <v>59</v>
      </c>
      <c r="E1622" s="23">
        <v>2311</v>
      </c>
      <c r="F1622" s="24">
        <v>552686.92000000004</v>
      </c>
      <c r="G1622" s="25">
        <v>40259</v>
      </c>
      <c r="H1622" s="24">
        <f>IF(F1622&gt;0,0,"")</f>
        <v>0</v>
      </c>
      <c r="I1622" s="24">
        <v>552686.92000000004</v>
      </c>
      <c r="J1622" s="24" t="str">
        <f>IF(I1622&gt;0,"ATRASADO","")</f>
        <v>ATRASADO</v>
      </c>
      <c r="K1622" s="27"/>
    </row>
    <row r="1623" spans="1:11" s="26" customFormat="1" ht="12.75" x14ac:dyDescent="0.2">
      <c r="A1623" s="19">
        <v>40274</v>
      </c>
      <c r="B1623" s="20">
        <v>15000000072</v>
      </c>
      <c r="C1623" s="21" t="s">
        <v>1329</v>
      </c>
      <c r="D1623" s="22" t="s">
        <v>59</v>
      </c>
      <c r="E1623" s="23">
        <v>2311</v>
      </c>
      <c r="F1623" s="24">
        <v>137338.76999999999</v>
      </c>
      <c r="G1623" s="25">
        <v>40274</v>
      </c>
      <c r="H1623" s="24">
        <f>IF(F1623&gt;0,0,"")</f>
        <v>0</v>
      </c>
      <c r="I1623" s="24">
        <v>137338.76999999999</v>
      </c>
      <c r="J1623" s="24" t="str">
        <f>IF(I1623&gt;0,"ATRASADO","")</f>
        <v>ATRASADO</v>
      </c>
      <c r="K1623" s="27"/>
    </row>
    <row r="1624" spans="1:11" s="26" customFormat="1" ht="12.75" x14ac:dyDescent="0.2">
      <c r="A1624" s="19"/>
      <c r="B1624" s="20"/>
      <c r="C1624" s="21"/>
      <c r="D1624" s="22"/>
      <c r="E1624" s="23"/>
      <c r="F1624" s="24"/>
      <c r="G1624" s="25"/>
      <c r="H1624" s="24"/>
      <c r="I1624" s="24"/>
      <c r="J1624" s="24"/>
      <c r="K1624" s="27"/>
    </row>
    <row r="1625" spans="1:11" s="26" customFormat="1" ht="12.75" x14ac:dyDescent="0.2">
      <c r="A1625" s="19">
        <v>40902</v>
      </c>
      <c r="B1625" s="20" t="s">
        <v>1330</v>
      </c>
      <c r="C1625" s="21" t="s">
        <v>1331</v>
      </c>
      <c r="D1625" s="22" t="s">
        <v>1332</v>
      </c>
      <c r="E1625" s="23">
        <v>2213</v>
      </c>
      <c r="F1625" s="24">
        <v>318394.82</v>
      </c>
      <c r="G1625" s="25">
        <v>40902</v>
      </c>
      <c r="H1625" s="24">
        <f t="shared" ref="H1625:H1638" si="114">IF(F1625&gt;0,0,"")</f>
        <v>0</v>
      </c>
      <c r="I1625" s="24">
        <v>318394.82</v>
      </c>
      <c r="J1625" s="24" t="str">
        <f t="shared" ref="J1625:J1638" si="115">IF(I1625&gt;0,"ATRASADO","")</f>
        <v>ATRASADO</v>
      </c>
      <c r="K1625" s="27"/>
    </row>
    <row r="1626" spans="1:11" s="26" customFormat="1" ht="12.75" x14ac:dyDescent="0.2">
      <c r="A1626" s="19">
        <v>41815</v>
      </c>
      <c r="B1626" s="20">
        <v>2802181093</v>
      </c>
      <c r="C1626" s="21" t="s">
        <v>1331</v>
      </c>
      <c r="D1626" s="22" t="s">
        <v>1332</v>
      </c>
      <c r="E1626" s="23">
        <v>2213</v>
      </c>
      <c r="F1626" s="24">
        <v>1421.15</v>
      </c>
      <c r="G1626" s="25">
        <v>41815</v>
      </c>
      <c r="H1626" s="24">
        <f t="shared" si="114"/>
        <v>0</v>
      </c>
      <c r="I1626" s="24">
        <v>1421.15</v>
      </c>
      <c r="J1626" s="24" t="str">
        <f t="shared" si="115"/>
        <v>ATRASADO</v>
      </c>
      <c r="K1626" s="27"/>
    </row>
    <row r="1627" spans="1:11" s="26" customFormat="1" ht="12.75" x14ac:dyDescent="0.2">
      <c r="A1627" s="19">
        <v>42454</v>
      </c>
      <c r="B1627" s="20">
        <v>1500000500</v>
      </c>
      <c r="C1627" s="21" t="s">
        <v>1331</v>
      </c>
      <c r="D1627" s="22" t="s">
        <v>1332</v>
      </c>
      <c r="E1627" s="23">
        <v>2213</v>
      </c>
      <c r="F1627" s="24">
        <v>81476.69</v>
      </c>
      <c r="G1627" s="25">
        <v>42454</v>
      </c>
      <c r="H1627" s="24">
        <f t="shared" si="114"/>
        <v>0</v>
      </c>
      <c r="I1627" s="24">
        <v>81476.69</v>
      </c>
      <c r="J1627" s="24" t="str">
        <f t="shared" si="115"/>
        <v>ATRASADO</v>
      </c>
      <c r="K1627" s="27"/>
    </row>
    <row r="1628" spans="1:11" s="26" customFormat="1" ht="12.75" x14ac:dyDescent="0.2">
      <c r="A1628" s="19">
        <v>42485</v>
      </c>
      <c r="B1628" s="20">
        <v>1500000523</v>
      </c>
      <c r="C1628" s="21" t="s">
        <v>1331</v>
      </c>
      <c r="D1628" s="22" t="s">
        <v>1332</v>
      </c>
      <c r="E1628" s="23">
        <v>2213</v>
      </c>
      <c r="F1628" s="24">
        <v>78304.38</v>
      </c>
      <c r="G1628" s="25">
        <v>42485</v>
      </c>
      <c r="H1628" s="24">
        <f t="shared" si="114"/>
        <v>0</v>
      </c>
      <c r="I1628" s="24">
        <v>78304.38</v>
      </c>
      <c r="J1628" s="24" t="str">
        <f t="shared" si="115"/>
        <v>ATRASADO</v>
      </c>
      <c r="K1628" s="27"/>
    </row>
    <row r="1629" spans="1:11" s="26" customFormat="1" ht="12.75" x14ac:dyDescent="0.2">
      <c r="A1629" s="19">
        <v>42515</v>
      </c>
      <c r="B1629" s="20">
        <v>1500000561</v>
      </c>
      <c r="C1629" s="21" t="s">
        <v>1331</v>
      </c>
      <c r="D1629" s="22" t="s">
        <v>1332</v>
      </c>
      <c r="E1629" s="23">
        <v>2213</v>
      </c>
      <c r="F1629" s="24">
        <v>81981.86</v>
      </c>
      <c r="G1629" s="25">
        <v>42515</v>
      </c>
      <c r="H1629" s="24">
        <f t="shared" si="114"/>
        <v>0</v>
      </c>
      <c r="I1629" s="24">
        <v>81981.86</v>
      </c>
      <c r="J1629" s="24" t="str">
        <f t="shared" si="115"/>
        <v>ATRASADO</v>
      </c>
      <c r="K1629" s="27"/>
    </row>
    <row r="1630" spans="1:11" s="26" customFormat="1" ht="12.75" x14ac:dyDescent="0.2">
      <c r="A1630" s="19">
        <v>42546</v>
      </c>
      <c r="B1630" s="20">
        <v>1500000589</v>
      </c>
      <c r="C1630" s="21" t="s">
        <v>1331</v>
      </c>
      <c r="D1630" s="22" t="s">
        <v>1332</v>
      </c>
      <c r="E1630" s="23">
        <v>2213</v>
      </c>
      <c r="F1630" s="24">
        <v>84664.4</v>
      </c>
      <c r="G1630" s="25">
        <v>42546</v>
      </c>
      <c r="H1630" s="24">
        <f t="shared" si="114"/>
        <v>0</v>
      </c>
      <c r="I1630" s="24">
        <v>84664.4</v>
      </c>
      <c r="J1630" s="24" t="str">
        <f t="shared" si="115"/>
        <v>ATRASADO</v>
      </c>
      <c r="K1630" s="27"/>
    </row>
    <row r="1631" spans="1:11" s="26" customFormat="1" ht="12.75" x14ac:dyDescent="0.2">
      <c r="A1631" s="19">
        <v>42576</v>
      </c>
      <c r="B1631" s="20">
        <v>1500000618</v>
      </c>
      <c r="C1631" s="21" t="s">
        <v>1331</v>
      </c>
      <c r="D1631" s="22" t="s">
        <v>1332</v>
      </c>
      <c r="E1631" s="23">
        <v>2213</v>
      </c>
      <c r="F1631" s="24">
        <v>20169.5</v>
      </c>
      <c r="G1631" s="25">
        <v>42576</v>
      </c>
      <c r="H1631" s="24">
        <f t="shared" si="114"/>
        <v>0</v>
      </c>
      <c r="I1631" s="24">
        <v>20169.5</v>
      </c>
      <c r="J1631" s="24" t="str">
        <f t="shared" si="115"/>
        <v>ATRASADO</v>
      </c>
      <c r="K1631" s="27"/>
    </row>
    <row r="1632" spans="1:11" s="26" customFormat="1" ht="12.75" x14ac:dyDescent="0.2">
      <c r="A1632" s="19">
        <v>42607</v>
      </c>
      <c r="B1632" s="20">
        <v>1500000634</v>
      </c>
      <c r="C1632" s="21" t="s">
        <v>1331</v>
      </c>
      <c r="D1632" s="22" t="s">
        <v>1332</v>
      </c>
      <c r="E1632" s="23">
        <v>2213</v>
      </c>
      <c r="F1632" s="24">
        <v>82012.91</v>
      </c>
      <c r="G1632" s="25">
        <v>42607</v>
      </c>
      <c r="H1632" s="24">
        <f t="shared" si="114"/>
        <v>0</v>
      </c>
      <c r="I1632" s="24">
        <v>82012.91</v>
      </c>
      <c r="J1632" s="24" t="str">
        <f t="shared" si="115"/>
        <v>ATRASADO</v>
      </c>
      <c r="K1632" s="27"/>
    </row>
    <row r="1633" spans="1:11" s="26" customFormat="1" ht="12.75" x14ac:dyDescent="0.2">
      <c r="A1633" s="19">
        <v>42607</v>
      </c>
      <c r="B1633" s="20">
        <v>1500000647</v>
      </c>
      <c r="C1633" s="21" t="s">
        <v>1331</v>
      </c>
      <c r="D1633" s="22" t="s">
        <v>1332</v>
      </c>
      <c r="E1633" s="23">
        <v>2213</v>
      </c>
      <c r="F1633" s="24">
        <v>73864.320000000007</v>
      </c>
      <c r="G1633" s="25">
        <v>42607</v>
      </c>
      <c r="H1633" s="24">
        <f t="shared" si="114"/>
        <v>0</v>
      </c>
      <c r="I1633" s="24">
        <v>73864.320000000007</v>
      </c>
      <c r="J1633" s="24" t="str">
        <f t="shared" si="115"/>
        <v>ATRASADO</v>
      </c>
      <c r="K1633" s="27"/>
    </row>
    <row r="1634" spans="1:11" s="26" customFormat="1" ht="12.75" x14ac:dyDescent="0.2">
      <c r="A1634" s="19">
        <v>42638</v>
      </c>
      <c r="B1634" s="20">
        <v>1500000664</v>
      </c>
      <c r="C1634" s="21" t="s">
        <v>1331</v>
      </c>
      <c r="D1634" s="22" t="s">
        <v>1332</v>
      </c>
      <c r="E1634" s="23">
        <v>2213</v>
      </c>
      <c r="F1634" s="24">
        <v>13104</v>
      </c>
      <c r="G1634" s="25">
        <v>42638</v>
      </c>
      <c r="H1634" s="24">
        <f t="shared" si="114"/>
        <v>0</v>
      </c>
      <c r="I1634" s="24">
        <v>13104</v>
      </c>
      <c r="J1634" s="24" t="str">
        <f t="shared" si="115"/>
        <v>ATRASADO</v>
      </c>
      <c r="K1634" s="27"/>
    </row>
    <row r="1635" spans="1:11" s="26" customFormat="1" ht="12.75" x14ac:dyDescent="0.2">
      <c r="A1635" s="19">
        <v>42638</v>
      </c>
      <c r="B1635" s="20">
        <v>1500000678</v>
      </c>
      <c r="C1635" s="21" t="s">
        <v>1331</v>
      </c>
      <c r="D1635" s="22" t="s">
        <v>1332</v>
      </c>
      <c r="E1635" s="23">
        <v>2213</v>
      </c>
      <c r="F1635" s="24">
        <v>77333.279999999999</v>
      </c>
      <c r="G1635" s="25">
        <v>42638</v>
      </c>
      <c r="H1635" s="24">
        <f t="shared" si="114"/>
        <v>0</v>
      </c>
      <c r="I1635" s="24">
        <v>77333.279999999999</v>
      </c>
      <c r="J1635" s="24" t="str">
        <f t="shared" si="115"/>
        <v>ATRASADO</v>
      </c>
      <c r="K1635" s="27"/>
    </row>
    <row r="1636" spans="1:11" s="26" customFormat="1" ht="12.75" x14ac:dyDescent="0.2">
      <c r="A1636" s="19">
        <v>42668</v>
      </c>
      <c r="B1636" s="20">
        <v>1500000696</v>
      </c>
      <c r="C1636" s="21" t="s">
        <v>1331</v>
      </c>
      <c r="D1636" s="22" t="s">
        <v>1332</v>
      </c>
      <c r="E1636" s="23">
        <v>2213</v>
      </c>
      <c r="F1636" s="24">
        <v>13104</v>
      </c>
      <c r="G1636" s="25">
        <v>42668</v>
      </c>
      <c r="H1636" s="24">
        <f t="shared" si="114"/>
        <v>0</v>
      </c>
      <c r="I1636" s="24">
        <v>13104</v>
      </c>
      <c r="J1636" s="24" t="str">
        <f t="shared" si="115"/>
        <v>ATRASADO</v>
      </c>
      <c r="K1636" s="27"/>
    </row>
    <row r="1637" spans="1:11" s="26" customFormat="1" ht="12.75" x14ac:dyDescent="0.2">
      <c r="A1637" s="19">
        <v>42699</v>
      </c>
      <c r="B1637" s="20">
        <v>1500000734</v>
      </c>
      <c r="C1637" s="21" t="s">
        <v>1331</v>
      </c>
      <c r="D1637" s="22" t="s">
        <v>1332</v>
      </c>
      <c r="E1637" s="23">
        <v>2213</v>
      </c>
      <c r="F1637" s="24">
        <v>85937.61</v>
      </c>
      <c r="G1637" s="25">
        <v>42699</v>
      </c>
      <c r="H1637" s="24">
        <f t="shared" si="114"/>
        <v>0</v>
      </c>
      <c r="I1637" s="24">
        <v>85937.61</v>
      </c>
      <c r="J1637" s="24" t="str">
        <f t="shared" si="115"/>
        <v>ATRASADO</v>
      </c>
      <c r="K1637" s="27"/>
    </row>
    <row r="1638" spans="1:11" s="26" customFormat="1" ht="12.75" x14ac:dyDescent="0.2">
      <c r="A1638" s="19">
        <v>42699</v>
      </c>
      <c r="B1638" s="20">
        <v>1500000742</v>
      </c>
      <c r="C1638" s="21" t="s">
        <v>1331</v>
      </c>
      <c r="D1638" s="22" t="s">
        <v>1332</v>
      </c>
      <c r="E1638" s="23">
        <v>2213</v>
      </c>
      <c r="F1638" s="24">
        <v>13104</v>
      </c>
      <c r="G1638" s="25">
        <v>42699</v>
      </c>
      <c r="H1638" s="24">
        <f t="shared" si="114"/>
        <v>0</v>
      </c>
      <c r="I1638" s="24">
        <v>13104</v>
      </c>
      <c r="J1638" s="24" t="str">
        <f t="shared" si="115"/>
        <v>ATRASADO</v>
      </c>
      <c r="K1638" s="27"/>
    </row>
    <row r="1639" spans="1:11" s="26" customFormat="1" ht="12.75" x14ac:dyDescent="0.2">
      <c r="A1639" s="19"/>
      <c r="B1639" s="20"/>
      <c r="C1639" s="21"/>
      <c r="D1639" s="22"/>
      <c r="E1639" s="23"/>
      <c r="F1639" s="24"/>
      <c r="G1639" s="25"/>
      <c r="H1639" s="24"/>
      <c r="I1639" s="24"/>
      <c r="J1639" s="24"/>
      <c r="K1639" s="27"/>
    </row>
    <row r="1640" spans="1:11" s="26" customFormat="1" ht="12.75" x14ac:dyDescent="0.2">
      <c r="A1640" s="19">
        <v>46045</v>
      </c>
      <c r="B1640" s="20" t="s">
        <v>1333</v>
      </c>
      <c r="C1640" s="21" t="s">
        <v>1334</v>
      </c>
      <c r="D1640" s="22" t="s">
        <v>25</v>
      </c>
      <c r="E1640" s="23">
        <v>2286</v>
      </c>
      <c r="F1640" s="24">
        <v>3851520</v>
      </c>
      <c r="G1640" s="25">
        <v>46045</v>
      </c>
      <c r="H1640" s="24">
        <v>770304</v>
      </c>
      <c r="I1640" s="24">
        <f>+F1640-H1640</f>
        <v>3081216</v>
      </c>
      <c r="J1640" s="24" t="s">
        <v>26</v>
      </c>
      <c r="K1640" s="27"/>
    </row>
    <row r="1641" spans="1:11" s="26" customFormat="1" ht="12.75" x14ac:dyDescent="0.2">
      <c r="A1641" s="19"/>
      <c r="B1641" s="20"/>
      <c r="C1641" s="21"/>
      <c r="D1641" s="22"/>
      <c r="E1641" s="23"/>
      <c r="F1641" s="24"/>
      <c r="G1641" s="25"/>
      <c r="H1641" s="24"/>
      <c r="I1641" s="24"/>
      <c r="J1641" s="24"/>
      <c r="K1641" s="27"/>
    </row>
    <row r="1642" spans="1:11" s="26" customFormat="1" ht="12.75" x14ac:dyDescent="0.2">
      <c r="A1642" s="19" t="s">
        <v>992</v>
      </c>
      <c r="B1642" s="20" t="s">
        <v>839</v>
      </c>
      <c r="C1642" s="21" t="s">
        <v>1335</v>
      </c>
      <c r="D1642" s="22" t="s">
        <v>101</v>
      </c>
      <c r="E1642" s="23">
        <v>2221</v>
      </c>
      <c r="F1642" s="24">
        <v>820000</v>
      </c>
      <c r="G1642" s="25" t="s">
        <v>993</v>
      </c>
      <c r="H1642" s="24">
        <f>IF(F1642&gt;0,0,"")</f>
        <v>0</v>
      </c>
      <c r="I1642" s="24">
        <v>820000</v>
      </c>
      <c r="J1642" s="24" t="str">
        <f>IF(I1642&gt;0,"ATRASADO","")</f>
        <v>ATRASADO</v>
      </c>
      <c r="K1642" s="27"/>
    </row>
    <row r="1643" spans="1:11" s="26" customFormat="1" ht="12.75" x14ac:dyDescent="0.2">
      <c r="A1643" s="19"/>
      <c r="B1643" s="20"/>
      <c r="C1643" s="21"/>
      <c r="D1643" s="22"/>
      <c r="E1643" s="23"/>
      <c r="F1643" s="24"/>
      <c r="G1643" s="25"/>
      <c r="H1643" s="24"/>
      <c r="I1643" s="24"/>
      <c r="J1643" s="24"/>
      <c r="K1643" s="27"/>
    </row>
    <row r="1644" spans="1:11" s="26" customFormat="1" ht="12.75" x14ac:dyDescent="0.2">
      <c r="A1644" s="19">
        <v>40755</v>
      </c>
      <c r="B1644" s="20" t="s">
        <v>903</v>
      </c>
      <c r="C1644" s="21" t="s">
        <v>1336</v>
      </c>
      <c r="D1644" s="22" t="s">
        <v>1225</v>
      </c>
      <c r="E1644" s="23">
        <v>2254</v>
      </c>
      <c r="F1644" s="24">
        <v>90000</v>
      </c>
      <c r="G1644" s="25">
        <v>40755</v>
      </c>
      <c r="H1644" s="24">
        <f t="shared" ref="H1644:H1653" si="116">IF(F1644&gt;0,0,"")</f>
        <v>0</v>
      </c>
      <c r="I1644" s="24">
        <v>90000</v>
      </c>
      <c r="J1644" s="24" t="str">
        <f t="shared" ref="J1644:J1653" si="117">IF(I1644&gt;0,"ATRASADO","")</f>
        <v>ATRASADO</v>
      </c>
      <c r="K1644" s="27"/>
    </row>
    <row r="1645" spans="1:11" s="26" customFormat="1" ht="12.75" x14ac:dyDescent="0.2">
      <c r="A1645" s="19">
        <v>40786</v>
      </c>
      <c r="B1645" s="20" t="s">
        <v>904</v>
      </c>
      <c r="C1645" s="21" t="s">
        <v>1336</v>
      </c>
      <c r="D1645" s="22" t="s">
        <v>1225</v>
      </c>
      <c r="E1645" s="23">
        <v>2254</v>
      </c>
      <c r="F1645" s="24">
        <v>90000</v>
      </c>
      <c r="G1645" s="25">
        <v>40786</v>
      </c>
      <c r="H1645" s="24">
        <f t="shared" si="116"/>
        <v>0</v>
      </c>
      <c r="I1645" s="24">
        <v>90000</v>
      </c>
      <c r="J1645" s="24" t="str">
        <f t="shared" si="117"/>
        <v>ATRASADO</v>
      </c>
      <c r="K1645" s="27"/>
    </row>
    <row r="1646" spans="1:11" s="26" customFormat="1" ht="12.75" x14ac:dyDescent="0.2">
      <c r="A1646" s="19">
        <v>40816</v>
      </c>
      <c r="B1646" s="20" t="s">
        <v>905</v>
      </c>
      <c r="C1646" s="21" t="s">
        <v>1336</v>
      </c>
      <c r="D1646" s="22" t="s">
        <v>1225</v>
      </c>
      <c r="E1646" s="23">
        <v>2254</v>
      </c>
      <c r="F1646" s="24">
        <v>90000</v>
      </c>
      <c r="G1646" s="25">
        <v>40816</v>
      </c>
      <c r="H1646" s="24">
        <f t="shared" si="116"/>
        <v>0</v>
      </c>
      <c r="I1646" s="24">
        <v>90000</v>
      </c>
      <c r="J1646" s="24" t="str">
        <f t="shared" si="117"/>
        <v>ATRASADO</v>
      </c>
      <c r="K1646" s="27"/>
    </row>
    <row r="1647" spans="1:11" s="26" customFormat="1" ht="12.75" x14ac:dyDescent="0.2">
      <c r="A1647" s="19">
        <v>40847</v>
      </c>
      <c r="B1647" s="20" t="s">
        <v>906</v>
      </c>
      <c r="C1647" s="21" t="s">
        <v>1336</v>
      </c>
      <c r="D1647" s="22" t="s">
        <v>1225</v>
      </c>
      <c r="E1647" s="23">
        <v>2254</v>
      </c>
      <c r="F1647" s="24">
        <v>90000</v>
      </c>
      <c r="G1647" s="25">
        <v>40847</v>
      </c>
      <c r="H1647" s="24">
        <f t="shared" si="116"/>
        <v>0</v>
      </c>
      <c r="I1647" s="24">
        <v>90000</v>
      </c>
      <c r="J1647" s="24" t="str">
        <f t="shared" si="117"/>
        <v>ATRASADO</v>
      </c>
      <c r="K1647" s="27"/>
    </row>
    <row r="1648" spans="1:11" s="26" customFormat="1" ht="12.75" x14ac:dyDescent="0.2">
      <c r="A1648" s="19">
        <v>40877</v>
      </c>
      <c r="B1648" s="20" t="s">
        <v>907</v>
      </c>
      <c r="C1648" s="21" t="s">
        <v>1336</v>
      </c>
      <c r="D1648" s="22" t="s">
        <v>1225</v>
      </c>
      <c r="E1648" s="23">
        <v>2254</v>
      </c>
      <c r="F1648" s="24">
        <v>90000</v>
      </c>
      <c r="G1648" s="25">
        <v>40877</v>
      </c>
      <c r="H1648" s="24">
        <f t="shared" si="116"/>
        <v>0</v>
      </c>
      <c r="I1648" s="24">
        <v>90000</v>
      </c>
      <c r="J1648" s="24" t="str">
        <f t="shared" si="117"/>
        <v>ATRASADO</v>
      </c>
      <c r="K1648" s="27"/>
    </row>
    <row r="1649" spans="1:11" s="26" customFormat="1" ht="12.75" x14ac:dyDescent="0.2">
      <c r="A1649" s="19">
        <v>40908</v>
      </c>
      <c r="B1649" s="20" t="s">
        <v>1337</v>
      </c>
      <c r="C1649" s="21" t="s">
        <v>1336</v>
      </c>
      <c r="D1649" s="22" t="s">
        <v>1225</v>
      </c>
      <c r="E1649" s="23">
        <v>2254</v>
      </c>
      <c r="F1649" s="24">
        <v>90000</v>
      </c>
      <c r="G1649" s="25">
        <v>40908</v>
      </c>
      <c r="H1649" s="24">
        <f t="shared" si="116"/>
        <v>0</v>
      </c>
      <c r="I1649" s="24">
        <v>90000</v>
      </c>
      <c r="J1649" s="24" t="str">
        <f t="shared" si="117"/>
        <v>ATRASADO</v>
      </c>
      <c r="K1649" s="27"/>
    </row>
    <row r="1650" spans="1:11" s="26" customFormat="1" ht="12.75" x14ac:dyDescent="0.2">
      <c r="A1650" s="19">
        <v>41059</v>
      </c>
      <c r="B1650" s="20" t="s">
        <v>1338</v>
      </c>
      <c r="C1650" s="21" t="s">
        <v>1336</v>
      </c>
      <c r="D1650" s="22" t="s">
        <v>1225</v>
      </c>
      <c r="E1650" s="23">
        <v>2254</v>
      </c>
      <c r="F1650" s="24">
        <v>90000</v>
      </c>
      <c r="G1650" s="25">
        <v>41059</v>
      </c>
      <c r="H1650" s="24">
        <f t="shared" si="116"/>
        <v>0</v>
      </c>
      <c r="I1650" s="24">
        <v>90000</v>
      </c>
      <c r="J1650" s="24" t="str">
        <f t="shared" si="117"/>
        <v>ATRASADO</v>
      </c>
      <c r="K1650" s="27"/>
    </row>
    <row r="1651" spans="1:11" s="26" customFormat="1" ht="12.75" x14ac:dyDescent="0.2">
      <c r="A1651" s="19">
        <v>41059</v>
      </c>
      <c r="B1651" s="20" t="s">
        <v>1339</v>
      </c>
      <c r="C1651" s="21" t="s">
        <v>1336</v>
      </c>
      <c r="D1651" s="22" t="s">
        <v>1225</v>
      </c>
      <c r="E1651" s="23">
        <v>2254</v>
      </c>
      <c r="F1651" s="24">
        <v>90000</v>
      </c>
      <c r="G1651" s="25">
        <v>41059</v>
      </c>
      <c r="H1651" s="24">
        <f t="shared" si="116"/>
        <v>0</v>
      </c>
      <c r="I1651" s="24">
        <v>90000</v>
      </c>
      <c r="J1651" s="24" t="str">
        <f t="shared" si="117"/>
        <v>ATRASADO</v>
      </c>
      <c r="K1651" s="27"/>
    </row>
    <row r="1652" spans="1:11" s="26" customFormat="1" ht="12.75" x14ac:dyDescent="0.2">
      <c r="A1652" s="19">
        <v>41090</v>
      </c>
      <c r="B1652" s="20" t="s">
        <v>1340</v>
      </c>
      <c r="C1652" s="21" t="s">
        <v>1336</v>
      </c>
      <c r="D1652" s="22" t="s">
        <v>1225</v>
      </c>
      <c r="E1652" s="23">
        <v>2254</v>
      </c>
      <c r="F1652" s="24">
        <v>90000</v>
      </c>
      <c r="G1652" s="25">
        <v>41090</v>
      </c>
      <c r="H1652" s="24">
        <f t="shared" si="116"/>
        <v>0</v>
      </c>
      <c r="I1652" s="24">
        <v>90000</v>
      </c>
      <c r="J1652" s="24" t="str">
        <f t="shared" si="117"/>
        <v>ATRASADO</v>
      </c>
      <c r="K1652" s="27"/>
    </row>
    <row r="1653" spans="1:11" s="26" customFormat="1" ht="12.75" x14ac:dyDescent="0.2">
      <c r="A1653" s="19">
        <v>41121</v>
      </c>
      <c r="B1653" s="20" t="s">
        <v>1341</v>
      </c>
      <c r="C1653" s="21" t="s">
        <v>1336</v>
      </c>
      <c r="D1653" s="22" t="s">
        <v>1225</v>
      </c>
      <c r="E1653" s="23">
        <v>2254</v>
      </c>
      <c r="F1653" s="24">
        <v>90000</v>
      </c>
      <c r="G1653" s="25">
        <v>41121</v>
      </c>
      <c r="H1653" s="24">
        <f t="shared" si="116"/>
        <v>0</v>
      </c>
      <c r="I1653" s="24">
        <v>90000</v>
      </c>
      <c r="J1653" s="24" t="str">
        <f t="shared" si="117"/>
        <v>ATRASADO</v>
      </c>
      <c r="K1653" s="27"/>
    </row>
    <row r="1654" spans="1:11" s="26" customFormat="1" ht="12.75" x14ac:dyDescent="0.2">
      <c r="A1654" s="19"/>
      <c r="B1654" s="20"/>
      <c r="C1654" s="21"/>
      <c r="D1654" s="22"/>
      <c r="E1654" s="23"/>
      <c r="F1654" s="24"/>
      <c r="G1654" s="25"/>
      <c r="H1654" s="24"/>
      <c r="I1654" s="24"/>
      <c r="J1654" s="24"/>
      <c r="K1654" s="27"/>
    </row>
    <row r="1655" spans="1:11" s="26" customFormat="1" ht="12.75" x14ac:dyDescent="0.2">
      <c r="A1655" s="19">
        <v>46079</v>
      </c>
      <c r="B1655" s="20" t="s">
        <v>713</v>
      </c>
      <c r="C1655" s="21" t="s">
        <v>1342</v>
      </c>
      <c r="D1655" s="22" t="s">
        <v>991</v>
      </c>
      <c r="E1655" s="23">
        <v>2242</v>
      </c>
      <c r="F1655" s="24">
        <v>370000</v>
      </c>
      <c r="G1655" s="25">
        <v>46079</v>
      </c>
      <c r="H1655" s="24">
        <v>0</v>
      </c>
      <c r="I1655" s="24">
        <v>370000</v>
      </c>
      <c r="J1655" s="24" t="s">
        <v>26</v>
      </c>
      <c r="K1655" s="27"/>
    </row>
    <row r="1656" spans="1:11" s="26" customFormat="1" ht="12.75" x14ac:dyDescent="0.2">
      <c r="A1656" s="19">
        <v>46079</v>
      </c>
      <c r="B1656" s="20" t="s">
        <v>1343</v>
      </c>
      <c r="C1656" s="21" t="s">
        <v>1342</v>
      </c>
      <c r="D1656" s="22" t="s">
        <v>991</v>
      </c>
      <c r="E1656" s="23">
        <v>2242</v>
      </c>
      <c r="F1656" s="24">
        <v>94999.99</v>
      </c>
      <c r="G1656" s="25">
        <v>46079</v>
      </c>
      <c r="H1656" s="24">
        <v>0</v>
      </c>
      <c r="I1656" s="24">
        <v>94999.99</v>
      </c>
      <c r="J1656" s="24" t="s">
        <v>26</v>
      </c>
      <c r="K1656" s="27"/>
    </row>
    <row r="1657" spans="1:11" s="26" customFormat="1" ht="12.75" x14ac:dyDescent="0.2">
      <c r="A1657" s="19"/>
      <c r="B1657" s="20"/>
      <c r="C1657" s="21"/>
      <c r="D1657" s="22"/>
      <c r="E1657" s="23"/>
      <c r="F1657" s="24"/>
      <c r="G1657" s="25"/>
      <c r="H1657" s="24"/>
      <c r="I1657" s="24"/>
      <c r="J1657" s="24"/>
      <c r="K1657" s="27"/>
    </row>
    <row r="1658" spans="1:11" s="26" customFormat="1" ht="12.75" x14ac:dyDescent="0.2">
      <c r="A1658" s="19">
        <v>40131</v>
      </c>
      <c r="B1658" s="20" t="s">
        <v>1344</v>
      </c>
      <c r="C1658" s="21" t="s">
        <v>1345</v>
      </c>
      <c r="D1658" s="22" t="s">
        <v>101</v>
      </c>
      <c r="E1658" s="23">
        <v>2221</v>
      </c>
      <c r="F1658" s="24">
        <v>50000</v>
      </c>
      <c r="G1658" s="25">
        <v>40131</v>
      </c>
      <c r="H1658" s="24">
        <f t="shared" ref="H1658:H1663" si="118">IF(F1658&gt;0,0,"")</f>
        <v>0</v>
      </c>
      <c r="I1658" s="24">
        <v>50000</v>
      </c>
      <c r="J1658" s="24" t="str">
        <f t="shared" ref="J1658:J1663" si="119">IF(I1658&gt;0,"ATRASADO","")</f>
        <v>ATRASADO</v>
      </c>
      <c r="K1658" s="27"/>
    </row>
    <row r="1659" spans="1:11" s="26" customFormat="1" ht="12.75" x14ac:dyDescent="0.2">
      <c r="A1659" s="19">
        <v>40148</v>
      </c>
      <c r="B1659" s="20" t="s">
        <v>1346</v>
      </c>
      <c r="C1659" s="21" t="s">
        <v>1345</v>
      </c>
      <c r="D1659" s="22" t="s">
        <v>101</v>
      </c>
      <c r="E1659" s="23">
        <v>2221</v>
      </c>
      <c r="F1659" s="24">
        <v>50000</v>
      </c>
      <c r="G1659" s="25">
        <v>40148</v>
      </c>
      <c r="H1659" s="24">
        <f t="shared" si="118"/>
        <v>0</v>
      </c>
      <c r="I1659" s="24">
        <v>50000</v>
      </c>
      <c r="J1659" s="24" t="str">
        <f t="shared" si="119"/>
        <v>ATRASADO</v>
      </c>
      <c r="K1659" s="27"/>
    </row>
    <row r="1660" spans="1:11" s="26" customFormat="1" ht="12.75" x14ac:dyDescent="0.2">
      <c r="A1660" s="19">
        <v>40329</v>
      </c>
      <c r="B1660" s="20" t="s">
        <v>1347</v>
      </c>
      <c r="C1660" s="21" t="s">
        <v>1345</v>
      </c>
      <c r="D1660" s="22" t="s">
        <v>101</v>
      </c>
      <c r="E1660" s="23">
        <v>2221</v>
      </c>
      <c r="F1660" s="24">
        <v>50000</v>
      </c>
      <c r="G1660" s="25">
        <v>40329</v>
      </c>
      <c r="H1660" s="24">
        <f t="shared" si="118"/>
        <v>0</v>
      </c>
      <c r="I1660" s="24">
        <v>50000</v>
      </c>
      <c r="J1660" s="24" t="str">
        <f t="shared" si="119"/>
        <v>ATRASADO</v>
      </c>
      <c r="K1660" s="27"/>
    </row>
    <row r="1661" spans="1:11" s="26" customFormat="1" ht="12.75" x14ac:dyDescent="0.2">
      <c r="A1661" s="19">
        <v>40360</v>
      </c>
      <c r="B1661" s="20" t="s">
        <v>1348</v>
      </c>
      <c r="C1661" s="21" t="s">
        <v>1345</v>
      </c>
      <c r="D1661" s="22" t="s">
        <v>101</v>
      </c>
      <c r="E1661" s="23">
        <v>2221</v>
      </c>
      <c r="F1661" s="24">
        <v>50000</v>
      </c>
      <c r="G1661" s="25">
        <v>40360</v>
      </c>
      <c r="H1661" s="24">
        <f t="shared" si="118"/>
        <v>0</v>
      </c>
      <c r="I1661" s="24">
        <v>50000</v>
      </c>
      <c r="J1661" s="24" t="str">
        <f t="shared" si="119"/>
        <v>ATRASADO</v>
      </c>
      <c r="K1661" s="27"/>
    </row>
    <row r="1662" spans="1:11" s="26" customFormat="1" ht="12.75" x14ac:dyDescent="0.2">
      <c r="A1662" s="19">
        <v>40422</v>
      </c>
      <c r="B1662" s="20" t="s">
        <v>1349</v>
      </c>
      <c r="C1662" s="21" t="s">
        <v>1345</v>
      </c>
      <c r="D1662" s="22" t="s">
        <v>101</v>
      </c>
      <c r="E1662" s="23">
        <v>2221</v>
      </c>
      <c r="F1662" s="24">
        <v>50000</v>
      </c>
      <c r="G1662" s="25">
        <v>40422</v>
      </c>
      <c r="H1662" s="24">
        <f t="shared" si="118"/>
        <v>0</v>
      </c>
      <c r="I1662" s="24">
        <v>50000</v>
      </c>
      <c r="J1662" s="24" t="str">
        <f t="shared" si="119"/>
        <v>ATRASADO</v>
      </c>
      <c r="K1662" s="27"/>
    </row>
    <row r="1663" spans="1:11" s="26" customFormat="1" ht="12.75" x14ac:dyDescent="0.2">
      <c r="A1663" s="19">
        <v>40457</v>
      </c>
      <c r="B1663" s="20" t="s">
        <v>1350</v>
      </c>
      <c r="C1663" s="21" t="s">
        <v>1345</v>
      </c>
      <c r="D1663" s="22" t="s">
        <v>101</v>
      </c>
      <c r="E1663" s="23">
        <v>2221</v>
      </c>
      <c r="F1663" s="24">
        <v>50000</v>
      </c>
      <c r="G1663" s="25">
        <v>40457</v>
      </c>
      <c r="H1663" s="24">
        <f t="shared" si="118"/>
        <v>0</v>
      </c>
      <c r="I1663" s="24">
        <v>50000</v>
      </c>
      <c r="J1663" s="24" t="str">
        <f t="shared" si="119"/>
        <v>ATRASADO</v>
      </c>
      <c r="K1663" s="27"/>
    </row>
    <row r="1664" spans="1:11" s="26" customFormat="1" ht="12.75" x14ac:dyDescent="0.2">
      <c r="A1664" s="19"/>
      <c r="B1664" s="20"/>
      <c r="C1664" s="21"/>
      <c r="D1664" s="22"/>
      <c r="E1664" s="23"/>
      <c r="F1664" s="24"/>
      <c r="G1664" s="25"/>
      <c r="H1664" s="24"/>
      <c r="I1664" s="24"/>
      <c r="J1664" s="24"/>
      <c r="K1664" s="27"/>
    </row>
    <row r="1665" spans="1:11" s="26" customFormat="1" ht="12.75" x14ac:dyDescent="0.2">
      <c r="A1665" s="19">
        <v>43405</v>
      </c>
      <c r="B1665" s="20" t="s">
        <v>587</v>
      </c>
      <c r="C1665" s="21" t="s">
        <v>1351</v>
      </c>
      <c r="D1665" s="22" t="s">
        <v>180</v>
      </c>
      <c r="E1665" s="23">
        <v>2251</v>
      </c>
      <c r="F1665" s="24">
        <v>253440</v>
      </c>
      <c r="G1665" s="25">
        <v>43405</v>
      </c>
      <c r="H1665" s="24">
        <f>IF(F1665&gt;0,0,"")</f>
        <v>0</v>
      </c>
      <c r="I1665" s="24">
        <v>253440</v>
      </c>
      <c r="J1665" s="24" t="str">
        <f>IF(I1665&gt;0,"ATRASADO","")</f>
        <v>ATRASADO</v>
      </c>
      <c r="K1665" s="27"/>
    </row>
    <row r="1666" spans="1:11" s="26" customFormat="1" ht="12.75" x14ac:dyDescent="0.2">
      <c r="A1666" s="19"/>
      <c r="B1666" s="20"/>
      <c r="C1666" s="21"/>
      <c r="D1666" s="22"/>
      <c r="E1666" s="23"/>
      <c r="F1666" s="24"/>
      <c r="G1666" s="25"/>
      <c r="H1666" s="24"/>
      <c r="I1666" s="24"/>
      <c r="J1666" s="24"/>
      <c r="K1666" s="27"/>
    </row>
    <row r="1667" spans="1:11" s="26" customFormat="1" ht="12.75" x14ac:dyDescent="0.2">
      <c r="A1667" s="19" t="s">
        <v>1352</v>
      </c>
      <c r="B1667" s="20" t="s">
        <v>138</v>
      </c>
      <c r="C1667" s="21" t="s">
        <v>1353</v>
      </c>
      <c r="D1667" s="22" t="s">
        <v>1077</v>
      </c>
      <c r="E1667" s="23">
        <v>2272</v>
      </c>
      <c r="F1667" s="24">
        <v>32400</v>
      </c>
      <c r="G1667" s="25" t="s">
        <v>1352</v>
      </c>
      <c r="H1667" s="24">
        <f>IF(F1667&gt;0,0,"")</f>
        <v>0</v>
      </c>
      <c r="I1667" s="24">
        <v>32400</v>
      </c>
      <c r="J1667" s="24" t="str">
        <f>IF(I1667&gt;0,"ATRASADO","")</f>
        <v>ATRASADO</v>
      </c>
      <c r="K1667" s="27"/>
    </row>
    <row r="1668" spans="1:11" s="26" customFormat="1" ht="12.75" x14ac:dyDescent="0.2">
      <c r="A1668" s="19"/>
      <c r="B1668" s="20"/>
      <c r="C1668" s="21"/>
      <c r="D1668" s="22"/>
      <c r="E1668" s="23"/>
      <c r="F1668" s="24"/>
      <c r="G1668" s="25"/>
      <c r="H1668" s="24"/>
      <c r="I1668" s="24"/>
      <c r="J1668" s="24"/>
      <c r="K1668" s="27"/>
    </row>
    <row r="1669" spans="1:11" s="26" customFormat="1" ht="12.75" x14ac:dyDescent="0.2">
      <c r="A1669" s="19">
        <v>46003</v>
      </c>
      <c r="B1669" s="20" t="s">
        <v>1354</v>
      </c>
      <c r="C1669" s="21" t="s">
        <v>1355</v>
      </c>
      <c r="D1669" s="22" t="s">
        <v>464</v>
      </c>
      <c r="E1669" s="23">
        <v>2331</v>
      </c>
      <c r="F1669" s="24">
        <v>195113.42</v>
      </c>
      <c r="G1669" s="25">
        <v>46003</v>
      </c>
      <c r="H1669" s="24">
        <v>0</v>
      </c>
      <c r="I1669" s="24">
        <v>195113.42</v>
      </c>
      <c r="J1669" s="24" t="s">
        <v>26</v>
      </c>
      <c r="K1669" s="27"/>
    </row>
    <row r="1670" spans="1:11" s="26" customFormat="1" ht="12.75" x14ac:dyDescent="0.2">
      <c r="A1670" s="19"/>
      <c r="B1670" s="20"/>
      <c r="C1670" s="21"/>
      <c r="D1670" s="22"/>
      <c r="E1670" s="23"/>
      <c r="F1670" s="24"/>
      <c r="G1670" s="25"/>
      <c r="H1670" s="24"/>
      <c r="I1670" s="24"/>
      <c r="J1670" s="24"/>
      <c r="K1670" s="27"/>
    </row>
    <row r="1671" spans="1:11" s="26" customFormat="1" ht="12.75" x14ac:dyDescent="0.2">
      <c r="A1671" s="19">
        <v>45323</v>
      </c>
      <c r="B1671" s="20" t="s">
        <v>1306</v>
      </c>
      <c r="C1671" s="21" t="s">
        <v>1356</v>
      </c>
      <c r="D1671" s="22" t="s">
        <v>101</v>
      </c>
      <c r="E1671" s="23">
        <v>2221</v>
      </c>
      <c r="F1671" s="24">
        <v>29500</v>
      </c>
      <c r="G1671" s="25">
        <v>45323</v>
      </c>
      <c r="H1671" s="24">
        <f>IF(F1671&gt;0,0,"")</f>
        <v>0</v>
      </c>
      <c r="I1671" s="24">
        <v>29500</v>
      </c>
      <c r="J1671" s="24" t="str">
        <f>IF(I1671&gt;0,"ATRASADO","")</f>
        <v>ATRASADO</v>
      </c>
      <c r="K1671" s="27"/>
    </row>
    <row r="1672" spans="1:11" s="26" customFormat="1" ht="12.75" x14ac:dyDescent="0.2">
      <c r="A1672" s="19">
        <v>45413</v>
      </c>
      <c r="B1672" s="20" t="s">
        <v>1357</v>
      </c>
      <c r="C1672" s="21" t="s">
        <v>1356</v>
      </c>
      <c r="D1672" s="22" t="s">
        <v>101</v>
      </c>
      <c r="E1672" s="23">
        <v>2221</v>
      </c>
      <c r="F1672" s="24">
        <v>29500</v>
      </c>
      <c r="G1672" s="25">
        <v>45413</v>
      </c>
      <c r="H1672" s="24">
        <f>IF(F1672&gt;0,0,"")</f>
        <v>0</v>
      </c>
      <c r="I1672" s="24">
        <v>29500</v>
      </c>
      <c r="J1672" s="24" t="str">
        <f>IF(I1672&gt;0,"ATRASADO","")</f>
        <v>ATRASADO</v>
      </c>
      <c r="K1672" s="27"/>
    </row>
    <row r="1673" spans="1:11" s="26" customFormat="1" ht="12.75" x14ac:dyDescent="0.2">
      <c r="A1673" s="19">
        <v>45474</v>
      </c>
      <c r="B1673" s="20" t="s">
        <v>1358</v>
      </c>
      <c r="C1673" s="21" t="s">
        <v>1356</v>
      </c>
      <c r="D1673" s="22" t="s">
        <v>101</v>
      </c>
      <c r="E1673" s="23">
        <v>2221</v>
      </c>
      <c r="F1673" s="24">
        <v>29500</v>
      </c>
      <c r="G1673" s="25">
        <v>45474</v>
      </c>
      <c r="H1673" s="24">
        <f>IF(F1673&gt;0,0,"")</f>
        <v>0</v>
      </c>
      <c r="I1673" s="24">
        <v>29500</v>
      </c>
      <c r="J1673" s="24" t="str">
        <f>IF(I1673&gt;0,"ATRASADO","")</f>
        <v>ATRASADO</v>
      </c>
      <c r="K1673" s="27"/>
    </row>
    <row r="1674" spans="1:11" s="26" customFormat="1" ht="12.75" x14ac:dyDescent="0.2">
      <c r="A1674" s="19"/>
      <c r="B1674" s="20"/>
      <c r="C1674" s="21"/>
      <c r="D1674" s="22"/>
      <c r="E1674" s="23"/>
      <c r="F1674" s="24"/>
      <c r="G1674" s="25"/>
      <c r="H1674" s="24"/>
      <c r="I1674" s="24"/>
      <c r="J1674" s="24"/>
      <c r="K1674" s="27"/>
    </row>
    <row r="1675" spans="1:11" s="26" customFormat="1" ht="12.75" x14ac:dyDescent="0.2">
      <c r="A1675" s="19">
        <v>45047</v>
      </c>
      <c r="B1675" s="20" t="s">
        <v>1359</v>
      </c>
      <c r="C1675" s="21" t="s">
        <v>1360</v>
      </c>
      <c r="D1675" s="22" t="s">
        <v>101</v>
      </c>
      <c r="E1675" s="23">
        <v>2221</v>
      </c>
      <c r="F1675" s="24">
        <v>23600</v>
      </c>
      <c r="G1675" s="25">
        <v>45047</v>
      </c>
      <c r="H1675" s="24">
        <f>IF(F1675&gt;0,0,"")</f>
        <v>0</v>
      </c>
      <c r="I1675" s="24">
        <v>23600</v>
      </c>
      <c r="J1675" s="24" t="str">
        <f t="shared" ref="J1675:J1676" si="120">IF(I1675&gt;0,"ATRASADO","")</f>
        <v>ATRASADO</v>
      </c>
      <c r="K1675" s="27"/>
    </row>
    <row r="1676" spans="1:11" s="26" customFormat="1" ht="12.75" x14ac:dyDescent="0.2">
      <c r="A1676" s="19">
        <v>45047</v>
      </c>
      <c r="B1676" s="20" t="s">
        <v>276</v>
      </c>
      <c r="C1676" s="21" t="s">
        <v>1360</v>
      </c>
      <c r="D1676" s="22" t="s">
        <v>101</v>
      </c>
      <c r="E1676" s="23">
        <v>2221</v>
      </c>
      <c r="F1676" s="24">
        <v>23600</v>
      </c>
      <c r="G1676" s="25">
        <v>45047</v>
      </c>
      <c r="H1676" s="24">
        <f>IF(F1676&gt;0,0,"")</f>
        <v>0</v>
      </c>
      <c r="I1676" s="24">
        <v>23600</v>
      </c>
      <c r="J1676" s="24" t="str">
        <f t="shared" si="120"/>
        <v>ATRASADO</v>
      </c>
      <c r="K1676" s="27"/>
    </row>
    <row r="1677" spans="1:11" s="26" customFormat="1" ht="12.75" x14ac:dyDescent="0.2">
      <c r="A1677" s="19"/>
      <c r="B1677" s="20"/>
      <c r="C1677" s="21"/>
      <c r="D1677" s="22"/>
      <c r="E1677" s="23"/>
      <c r="F1677" s="24"/>
      <c r="G1677" s="25"/>
      <c r="H1677" s="24"/>
      <c r="I1677" s="24"/>
      <c r="J1677" s="24"/>
      <c r="K1677" s="27"/>
    </row>
    <row r="1678" spans="1:11" s="26" customFormat="1" ht="12.75" x14ac:dyDescent="0.2">
      <c r="A1678" s="19">
        <v>46035</v>
      </c>
      <c r="B1678" s="20" t="s">
        <v>1361</v>
      </c>
      <c r="C1678" s="21" t="s">
        <v>1362</v>
      </c>
      <c r="D1678" s="22" t="s">
        <v>101</v>
      </c>
      <c r="E1678" s="23">
        <v>2221</v>
      </c>
      <c r="F1678" s="24">
        <v>380000</v>
      </c>
      <c r="G1678" s="25">
        <v>46035</v>
      </c>
      <c r="H1678" s="24">
        <v>0</v>
      </c>
      <c r="I1678" s="24">
        <v>380000</v>
      </c>
      <c r="J1678" s="24" t="s">
        <v>26</v>
      </c>
      <c r="K1678" s="27"/>
    </row>
    <row r="1679" spans="1:11" s="26" customFormat="1" ht="12.75" x14ac:dyDescent="0.2">
      <c r="A1679" s="19"/>
      <c r="B1679" s="20"/>
      <c r="C1679" s="21"/>
      <c r="D1679" s="22"/>
      <c r="E1679" s="23"/>
      <c r="F1679" s="24"/>
      <c r="G1679" s="25"/>
      <c r="H1679" s="24"/>
      <c r="I1679" s="24"/>
      <c r="J1679" s="24"/>
      <c r="K1679" s="27"/>
    </row>
    <row r="1680" spans="1:11" s="26" customFormat="1" ht="12.75" x14ac:dyDescent="0.2">
      <c r="A1680" s="19">
        <v>40389</v>
      </c>
      <c r="B1680" s="20" t="s">
        <v>1363</v>
      </c>
      <c r="C1680" s="21" t="s">
        <v>1364</v>
      </c>
      <c r="D1680" s="22" t="s">
        <v>1365</v>
      </c>
      <c r="E1680" s="23">
        <v>2272</v>
      </c>
      <c r="F1680" s="24">
        <f>528000-488000</f>
        <v>40000</v>
      </c>
      <c r="G1680" s="25">
        <v>40389</v>
      </c>
      <c r="H1680" s="24">
        <f>IF(F1680&gt;0,0,"")</f>
        <v>0</v>
      </c>
      <c r="I1680" s="24">
        <v>40000</v>
      </c>
      <c r="J1680" s="24" t="str">
        <f>IF(I1680&gt;0,"ATRASADO","")</f>
        <v>ATRASADO</v>
      </c>
      <c r="K1680" s="27"/>
    </row>
    <row r="1681" spans="1:11" s="26" customFormat="1" ht="12.75" x14ac:dyDescent="0.2">
      <c r="A1681" s="19"/>
      <c r="B1681" s="20"/>
      <c r="C1681" s="21"/>
      <c r="D1681" s="22"/>
      <c r="E1681" s="23"/>
      <c r="F1681" s="24"/>
      <c r="G1681" s="25"/>
      <c r="H1681" s="24"/>
      <c r="I1681" s="24"/>
      <c r="J1681" s="24"/>
      <c r="K1681" s="27"/>
    </row>
    <row r="1682" spans="1:11" s="26" customFormat="1" ht="12.75" x14ac:dyDescent="0.2">
      <c r="A1682" s="19">
        <v>40919</v>
      </c>
      <c r="B1682" s="20" t="s">
        <v>1366</v>
      </c>
      <c r="C1682" s="21" t="s">
        <v>1367</v>
      </c>
      <c r="D1682" s="22" t="s">
        <v>101</v>
      </c>
      <c r="E1682" s="23">
        <v>2221</v>
      </c>
      <c r="F1682" s="24">
        <v>35500</v>
      </c>
      <c r="G1682" s="25">
        <v>40919</v>
      </c>
      <c r="H1682" s="24">
        <f>IF(F1682&gt;0,0,"")</f>
        <v>0</v>
      </c>
      <c r="I1682" s="24">
        <v>35500</v>
      </c>
      <c r="J1682" s="24" t="str">
        <f>IF(I1682&gt;0,"ATRASADO","")</f>
        <v>ATRASADO</v>
      </c>
      <c r="K1682" s="27"/>
    </row>
    <row r="1683" spans="1:11" s="26" customFormat="1" ht="12.75" x14ac:dyDescent="0.2">
      <c r="A1683" s="19"/>
      <c r="B1683" s="20"/>
      <c r="C1683" s="21"/>
      <c r="D1683" s="22"/>
      <c r="E1683" s="23"/>
      <c r="F1683" s="24"/>
      <c r="G1683" s="25"/>
      <c r="H1683" s="24"/>
      <c r="I1683" s="24"/>
      <c r="J1683" s="24"/>
      <c r="K1683" s="27"/>
    </row>
    <row r="1684" spans="1:11" s="26" customFormat="1" ht="12.75" x14ac:dyDescent="0.2">
      <c r="A1684" s="19">
        <v>46081</v>
      </c>
      <c r="B1684" s="20" t="s">
        <v>1370</v>
      </c>
      <c r="C1684" s="21" t="s">
        <v>1368</v>
      </c>
      <c r="D1684" s="22" t="s">
        <v>1369</v>
      </c>
      <c r="E1684" s="23">
        <v>2215</v>
      </c>
      <c r="F1684" s="24">
        <v>16244.22</v>
      </c>
      <c r="G1684" s="25">
        <v>46081</v>
      </c>
      <c r="H1684" s="24">
        <v>0</v>
      </c>
      <c r="I1684" s="24">
        <v>16244.22</v>
      </c>
      <c r="J1684" s="24" t="s">
        <v>26</v>
      </c>
      <c r="K1684" s="27"/>
    </row>
    <row r="1685" spans="1:11" s="26" customFormat="1" ht="12.75" x14ac:dyDescent="0.2">
      <c r="A1685" s="19"/>
      <c r="B1685" s="20"/>
      <c r="C1685" s="21"/>
      <c r="D1685" s="22"/>
      <c r="E1685" s="23"/>
      <c r="F1685" s="24"/>
      <c r="G1685" s="25"/>
      <c r="H1685" s="24"/>
      <c r="I1685" s="24"/>
      <c r="J1685" s="24"/>
      <c r="K1685" s="27"/>
    </row>
    <row r="1686" spans="1:11" s="26" customFormat="1" ht="12.75" x14ac:dyDescent="0.2">
      <c r="A1686" s="19">
        <v>45108</v>
      </c>
      <c r="B1686" s="20" t="s">
        <v>1371</v>
      </c>
      <c r="C1686" s="21" t="s">
        <v>1372</v>
      </c>
      <c r="D1686" s="22" t="s">
        <v>22</v>
      </c>
      <c r="E1686" s="23">
        <v>2311</v>
      </c>
      <c r="F1686" s="24">
        <v>21000</v>
      </c>
      <c r="G1686" s="25">
        <v>45108</v>
      </c>
      <c r="H1686" s="24">
        <f>IF(F1686&gt;0,0,"")</f>
        <v>0</v>
      </c>
      <c r="I1686" s="24">
        <v>21000</v>
      </c>
      <c r="J1686" s="24" t="str">
        <f>IF(I1686&gt;0,"ATRASADO","")</f>
        <v>ATRASADO</v>
      </c>
      <c r="K1686" s="27"/>
    </row>
    <row r="1687" spans="1:11" s="26" customFormat="1" ht="12.75" x14ac:dyDescent="0.2">
      <c r="A1687" s="19"/>
      <c r="B1687" s="20"/>
      <c r="C1687" s="21"/>
      <c r="D1687" s="22"/>
      <c r="E1687" s="23"/>
      <c r="F1687" s="24"/>
      <c r="G1687" s="25"/>
      <c r="H1687" s="24"/>
      <c r="I1687" s="24"/>
      <c r="J1687" s="24"/>
      <c r="K1687" s="27"/>
    </row>
    <row r="1688" spans="1:11" s="26" customFormat="1" ht="12.75" x14ac:dyDescent="0.2">
      <c r="A1688" s="19">
        <v>45483</v>
      </c>
      <c r="B1688" s="20" t="s">
        <v>1092</v>
      </c>
      <c r="C1688" s="21" t="s">
        <v>1373</v>
      </c>
      <c r="D1688" s="22" t="s">
        <v>154</v>
      </c>
      <c r="E1688" s="23">
        <v>2242</v>
      </c>
      <c r="F1688" s="24">
        <v>2094743.7</v>
      </c>
      <c r="G1688" s="25">
        <v>45483</v>
      </c>
      <c r="H1688" s="24">
        <f t="shared" ref="H1688:H1707" si="121">IF(F1688&gt;0,0,"")</f>
        <v>0</v>
      </c>
      <c r="I1688" s="24">
        <v>2094743.7</v>
      </c>
      <c r="J1688" s="24" t="str">
        <f t="shared" ref="J1688:J1695" si="122">IF(I1688&gt;0,"ATRASADO","")</f>
        <v>ATRASADO</v>
      </c>
      <c r="K1688" s="27"/>
    </row>
    <row r="1689" spans="1:11" s="26" customFormat="1" ht="12.75" x14ac:dyDescent="0.2">
      <c r="A1689" s="19">
        <v>45546</v>
      </c>
      <c r="B1689" s="20" t="s">
        <v>418</v>
      </c>
      <c r="C1689" s="21" t="s">
        <v>1373</v>
      </c>
      <c r="D1689" s="22" t="s">
        <v>154</v>
      </c>
      <c r="E1689" s="23">
        <v>2242</v>
      </c>
      <c r="F1689" s="24">
        <v>2094743.7</v>
      </c>
      <c r="G1689" s="25">
        <v>45546</v>
      </c>
      <c r="H1689" s="24">
        <f t="shared" si="121"/>
        <v>0</v>
      </c>
      <c r="I1689" s="24">
        <v>2094743.7</v>
      </c>
      <c r="J1689" s="24" t="str">
        <f t="shared" si="122"/>
        <v>ATRASADO</v>
      </c>
      <c r="K1689" s="27"/>
    </row>
    <row r="1690" spans="1:11" s="26" customFormat="1" ht="12.75" x14ac:dyDescent="0.2">
      <c r="A1690" s="19" t="s">
        <v>279</v>
      </c>
      <c r="B1690" s="20" t="s">
        <v>986</v>
      </c>
      <c r="C1690" s="21" t="s">
        <v>1373</v>
      </c>
      <c r="D1690" s="22" t="s">
        <v>154</v>
      </c>
      <c r="E1690" s="23">
        <v>2242</v>
      </c>
      <c r="F1690" s="24">
        <v>977547.06</v>
      </c>
      <c r="G1690" s="25" t="s">
        <v>279</v>
      </c>
      <c r="H1690" s="24">
        <f t="shared" si="121"/>
        <v>0</v>
      </c>
      <c r="I1690" s="24">
        <v>977547.06</v>
      </c>
      <c r="J1690" s="24" t="str">
        <f t="shared" si="122"/>
        <v>ATRASADO</v>
      </c>
      <c r="K1690" s="27"/>
    </row>
    <row r="1691" spans="1:11" s="26" customFormat="1" ht="12.75" x14ac:dyDescent="0.2">
      <c r="A1691" s="19" t="s">
        <v>1374</v>
      </c>
      <c r="B1691" s="20" t="s">
        <v>987</v>
      </c>
      <c r="C1691" s="21" t="s">
        <v>1373</v>
      </c>
      <c r="D1691" s="22" t="s">
        <v>154</v>
      </c>
      <c r="E1691" s="23">
        <v>2242</v>
      </c>
      <c r="F1691" s="24">
        <v>1117196.6399999999</v>
      </c>
      <c r="G1691" s="25" t="s">
        <v>1374</v>
      </c>
      <c r="H1691" s="24">
        <f t="shared" si="121"/>
        <v>0</v>
      </c>
      <c r="I1691" s="24">
        <v>1117196.6399999999</v>
      </c>
      <c r="J1691" s="24" t="str">
        <f t="shared" si="122"/>
        <v>ATRASADO</v>
      </c>
      <c r="K1691" s="27"/>
    </row>
    <row r="1692" spans="1:11" s="26" customFormat="1" ht="12.75" x14ac:dyDescent="0.2">
      <c r="A1692" s="19">
        <v>45627</v>
      </c>
      <c r="B1692" s="20" t="s">
        <v>989</v>
      </c>
      <c r="C1692" s="21" t="s">
        <v>1373</v>
      </c>
      <c r="D1692" s="22" t="s">
        <v>154</v>
      </c>
      <c r="E1692" s="23">
        <v>2242</v>
      </c>
      <c r="F1692" s="24">
        <v>2094743.7</v>
      </c>
      <c r="G1692" s="25">
        <v>45627</v>
      </c>
      <c r="H1692" s="24">
        <f t="shared" si="121"/>
        <v>0</v>
      </c>
      <c r="I1692" s="24">
        <v>2094743.7</v>
      </c>
      <c r="J1692" s="24" t="str">
        <f t="shared" si="122"/>
        <v>ATRASADO</v>
      </c>
      <c r="K1692" s="27"/>
    </row>
    <row r="1693" spans="1:11" s="26" customFormat="1" ht="12.75" x14ac:dyDescent="0.2">
      <c r="A1693" s="19">
        <v>45636</v>
      </c>
      <c r="B1693" s="20" t="s">
        <v>1095</v>
      </c>
      <c r="C1693" s="21" t="s">
        <v>1373</v>
      </c>
      <c r="D1693" s="22" t="s">
        <v>154</v>
      </c>
      <c r="E1693" s="23">
        <v>2242</v>
      </c>
      <c r="F1693" s="24">
        <v>2094743.7</v>
      </c>
      <c r="G1693" s="25">
        <v>45636</v>
      </c>
      <c r="H1693" s="24">
        <f t="shared" si="121"/>
        <v>0</v>
      </c>
      <c r="I1693" s="24">
        <v>2094743.7</v>
      </c>
      <c r="J1693" s="24" t="str">
        <f t="shared" si="122"/>
        <v>ATRASADO</v>
      </c>
      <c r="K1693" s="27"/>
    </row>
    <row r="1694" spans="1:11" s="26" customFormat="1" ht="12.75" x14ac:dyDescent="0.2">
      <c r="A1694" s="19" t="s">
        <v>1290</v>
      </c>
      <c r="B1694" s="20" t="s">
        <v>251</v>
      </c>
      <c r="C1694" s="21" t="s">
        <v>1373</v>
      </c>
      <c r="D1694" s="22" t="s">
        <v>154</v>
      </c>
      <c r="E1694" s="23">
        <v>2242</v>
      </c>
      <c r="F1694" s="24">
        <v>977547.06</v>
      </c>
      <c r="G1694" s="25" t="s">
        <v>1290</v>
      </c>
      <c r="H1694" s="24">
        <f t="shared" si="121"/>
        <v>0</v>
      </c>
      <c r="I1694" s="24">
        <v>977547.06</v>
      </c>
      <c r="J1694" s="24" t="str">
        <f t="shared" si="122"/>
        <v>ATRASADO</v>
      </c>
      <c r="K1694" s="27"/>
    </row>
    <row r="1695" spans="1:11" s="26" customFormat="1" ht="12.75" x14ac:dyDescent="0.2">
      <c r="A1695" s="19" t="s">
        <v>162</v>
      </c>
      <c r="B1695" s="20" t="s">
        <v>238</v>
      </c>
      <c r="C1695" s="21" t="s">
        <v>1373</v>
      </c>
      <c r="D1695" s="22" t="s">
        <v>239</v>
      </c>
      <c r="E1695" s="23">
        <v>2242</v>
      </c>
      <c r="F1695" s="24">
        <f>223439.33+0.79</f>
        <v>223440.12</v>
      </c>
      <c r="G1695" s="25" t="s">
        <v>162</v>
      </c>
      <c r="H1695" s="24">
        <f t="shared" si="121"/>
        <v>0</v>
      </c>
      <c r="I1695" s="24">
        <f>223439.33+0.79</f>
        <v>223440.12</v>
      </c>
      <c r="J1695" s="24" t="str">
        <f t="shared" si="122"/>
        <v>ATRASADO</v>
      </c>
      <c r="K1695" s="27"/>
    </row>
    <row r="1696" spans="1:11" s="26" customFormat="1" ht="12.75" x14ac:dyDescent="0.2">
      <c r="A1696" s="19"/>
      <c r="B1696" s="20"/>
      <c r="C1696" s="21"/>
      <c r="D1696" s="22"/>
      <c r="E1696" s="23"/>
      <c r="F1696" s="24"/>
      <c r="G1696" s="25"/>
      <c r="H1696" s="24" t="str">
        <f t="shared" si="121"/>
        <v/>
      </c>
      <c r="I1696" s="24"/>
      <c r="J1696" s="24"/>
      <c r="K1696" s="27"/>
    </row>
    <row r="1697" spans="1:11" s="26" customFormat="1" ht="12.75" x14ac:dyDescent="0.2">
      <c r="A1697" s="19">
        <v>45352</v>
      </c>
      <c r="B1697" s="20" t="s">
        <v>579</v>
      </c>
      <c r="C1697" s="21" t="s">
        <v>1375</v>
      </c>
      <c r="D1697" s="22" t="s">
        <v>101</v>
      </c>
      <c r="E1697" s="23">
        <v>2221</v>
      </c>
      <c r="F1697" s="24">
        <v>41300</v>
      </c>
      <c r="G1697" s="25">
        <v>45352</v>
      </c>
      <c r="H1697" s="24">
        <f t="shared" si="121"/>
        <v>0</v>
      </c>
      <c r="I1697" s="24">
        <v>41300</v>
      </c>
      <c r="J1697" s="24" t="str">
        <f t="shared" ref="J1697:J1707" si="123">IF(I1697&gt;0,"ATRASADO","")</f>
        <v>ATRASADO</v>
      </c>
      <c r="K1697" s="27"/>
    </row>
    <row r="1698" spans="1:11" s="26" customFormat="1" ht="12.75" x14ac:dyDescent="0.2">
      <c r="A1698" s="19">
        <v>45352</v>
      </c>
      <c r="B1698" s="20" t="s">
        <v>1376</v>
      </c>
      <c r="C1698" s="21" t="s">
        <v>1375</v>
      </c>
      <c r="D1698" s="22" t="s">
        <v>101</v>
      </c>
      <c r="E1698" s="23">
        <v>2221</v>
      </c>
      <c r="F1698" s="24">
        <v>41300</v>
      </c>
      <c r="G1698" s="25">
        <v>45352</v>
      </c>
      <c r="H1698" s="24">
        <f t="shared" si="121"/>
        <v>0</v>
      </c>
      <c r="I1698" s="24">
        <v>41300</v>
      </c>
      <c r="J1698" s="24" t="str">
        <f t="shared" si="123"/>
        <v>ATRASADO</v>
      </c>
      <c r="K1698" s="27"/>
    </row>
    <row r="1699" spans="1:11" s="26" customFormat="1" ht="12.75" x14ac:dyDescent="0.2">
      <c r="A1699" s="19">
        <v>45352</v>
      </c>
      <c r="B1699" s="20" t="s">
        <v>117</v>
      </c>
      <c r="C1699" s="21" t="s">
        <v>1375</v>
      </c>
      <c r="D1699" s="22" t="s">
        <v>101</v>
      </c>
      <c r="E1699" s="23">
        <v>2221</v>
      </c>
      <c r="F1699" s="24">
        <v>41300</v>
      </c>
      <c r="G1699" s="25">
        <v>45352</v>
      </c>
      <c r="H1699" s="24">
        <f t="shared" si="121"/>
        <v>0</v>
      </c>
      <c r="I1699" s="24">
        <v>41300</v>
      </c>
      <c r="J1699" s="24" t="str">
        <f t="shared" si="123"/>
        <v>ATRASADO</v>
      </c>
      <c r="K1699" s="27"/>
    </row>
    <row r="1700" spans="1:11" s="26" customFormat="1" ht="12.75" x14ac:dyDescent="0.2">
      <c r="A1700" s="19">
        <v>45352</v>
      </c>
      <c r="B1700" s="20" t="s">
        <v>1377</v>
      </c>
      <c r="C1700" s="21" t="s">
        <v>1375</v>
      </c>
      <c r="D1700" s="22" t="s">
        <v>101</v>
      </c>
      <c r="E1700" s="23">
        <v>2221</v>
      </c>
      <c r="F1700" s="24">
        <v>41300</v>
      </c>
      <c r="G1700" s="25">
        <v>45352</v>
      </c>
      <c r="H1700" s="24">
        <f t="shared" si="121"/>
        <v>0</v>
      </c>
      <c r="I1700" s="24">
        <v>41300</v>
      </c>
      <c r="J1700" s="24" t="str">
        <f t="shared" si="123"/>
        <v>ATRASADO</v>
      </c>
      <c r="K1700" s="27"/>
    </row>
    <row r="1701" spans="1:11" s="26" customFormat="1" ht="12.75" x14ac:dyDescent="0.2">
      <c r="A1701" s="19">
        <v>45352</v>
      </c>
      <c r="B1701" s="20" t="s">
        <v>422</v>
      </c>
      <c r="C1701" s="21" t="s">
        <v>1375</v>
      </c>
      <c r="D1701" s="22" t="s">
        <v>101</v>
      </c>
      <c r="E1701" s="23">
        <v>2221</v>
      </c>
      <c r="F1701" s="24">
        <v>41300</v>
      </c>
      <c r="G1701" s="25">
        <v>45352</v>
      </c>
      <c r="H1701" s="24">
        <f t="shared" si="121"/>
        <v>0</v>
      </c>
      <c r="I1701" s="24">
        <v>41300</v>
      </c>
      <c r="J1701" s="24" t="str">
        <f t="shared" si="123"/>
        <v>ATRASADO</v>
      </c>
      <c r="K1701" s="27"/>
    </row>
    <row r="1702" spans="1:11" s="26" customFormat="1" ht="12.75" x14ac:dyDescent="0.2">
      <c r="A1702" s="19">
        <v>45536</v>
      </c>
      <c r="B1702" s="20" t="s">
        <v>68</v>
      </c>
      <c r="C1702" s="21" t="s">
        <v>1375</v>
      </c>
      <c r="D1702" s="22" t="s">
        <v>101</v>
      </c>
      <c r="E1702" s="23">
        <v>2221</v>
      </c>
      <c r="F1702" s="24">
        <v>41300</v>
      </c>
      <c r="G1702" s="25">
        <v>45536</v>
      </c>
      <c r="H1702" s="24">
        <f t="shared" si="121"/>
        <v>0</v>
      </c>
      <c r="I1702" s="24">
        <v>41300</v>
      </c>
      <c r="J1702" s="24" t="str">
        <f t="shared" si="123"/>
        <v>ATRASADO</v>
      </c>
      <c r="K1702" s="27"/>
    </row>
    <row r="1703" spans="1:11" s="26" customFormat="1" ht="12.75" x14ac:dyDescent="0.2">
      <c r="A1703" s="19">
        <v>45536</v>
      </c>
      <c r="B1703" s="20" t="s">
        <v>70</v>
      </c>
      <c r="C1703" s="21" t="s">
        <v>1375</v>
      </c>
      <c r="D1703" s="22" t="s">
        <v>101</v>
      </c>
      <c r="E1703" s="23">
        <v>2221</v>
      </c>
      <c r="F1703" s="24">
        <v>41300</v>
      </c>
      <c r="G1703" s="25">
        <v>45536</v>
      </c>
      <c r="H1703" s="24">
        <f t="shared" si="121"/>
        <v>0</v>
      </c>
      <c r="I1703" s="24">
        <v>41300</v>
      </c>
      <c r="J1703" s="24" t="str">
        <f t="shared" si="123"/>
        <v>ATRASADO</v>
      </c>
      <c r="K1703" s="27"/>
    </row>
    <row r="1704" spans="1:11" s="26" customFormat="1" ht="12.75" x14ac:dyDescent="0.2">
      <c r="A1704" s="19">
        <v>45536</v>
      </c>
      <c r="B1704" s="20" t="s">
        <v>71</v>
      </c>
      <c r="C1704" s="21" t="s">
        <v>1375</v>
      </c>
      <c r="D1704" s="22" t="s">
        <v>101</v>
      </c>
      <c r="E1704" s="23">
        <v>2221</v>
      </c>
      <c r="F1704" s="24">
        <v>41300</v>
      </c>
      <c r="G1704" s="25">
        <v>45536</v>
      </c>
      <c r="H1704" s="24">
        <f t="shared" si="121"/>
        <v>0</v>
      </c>
      <c r="I1704" s="24">
        <v>41300</v>
      </c>
      <c r="J1704" s="24" t="str">
        <f t="shared" si="123"/>
        <v>ATRASADO</v>
      </c>
      <c r="K1704" s="27"/>
    </row>
    <row r="1705" spans="1:11" s="26" customFormat="1" ht="12.75" x14ac:dyDescent="0.2">
      <c r="A1705" s="19">
        <v>45566</v>
      </c>
      <c r="B1705" s="20" t="s">
        <v>72</v>
      </c>
      <c r="C1705" s="21" t="s">
        <v>1375</v>
      </c>
      <c r="D1705" s="22" t="s">
        <v>101</v>
      </c>
      <c r="E1705" s="23">
        <v>2221</v>
      </c>
      <c r="F1705" s="24">
        <v>41300</v>
      </c>
      <c r="G1705" s="25">
        <v>45566</v>
      </c>
      <c r="H1705" s="24">
        <f t="shared" si="121"/>
        <v>0</v>
      </c>
      <c r="I1705" s="24">
        <v>41300</v>
      </c>
      <c r="J1705" s="24" t="str">
        <f t="shared" si="123"/>
        <v>ATRASADO</v>
      </c>
      <c r="K1705" s="27"/>
    </row>
    <row r="1706" spans="1:11" s="26" customFormat="1" ht="12.75" x14ac:dyDescent="0.2">
      <c r="A1706" s="19">
        <v>45566</v>
      </c>
      <c r="B1706" s="20" t="s">
        <v>73</v>
      </c>
      <c r="C1706" s="21" t="s">
        <v>1375</v>
      </c>
      <c r="D1706" s="22" t="s">
        <v>101</v>
      </c>
      <c r="E1706" s="23">
        <v>2221</v>
      </c>
      <c r="F1706" s="24">
        <v>41300</v>
      </c>
      <c r="G1706" s="25">
        <v>45566</v>
      </c>
      <c r="H1706" s="24">
        <f t="shared" si="121"/>
        <v>0</v>
      </c>
      <c r="I1706" s="24">
        <v>41300</v>
      </c>
      <c r="J1706" s="24" t="str">
        <f t="shared" si="123"/>
        <v>ATRASADO</v>
      </c>
      <c r="K1706" s="27"/>
    </row>
    <row r="1707" spans="1:11" s="26" customFormat="1" ht="12.75" x14ac:dyDescent="0.2">
      <c r="A1707" s="19">
        <v>45566</v>
      </c>
      <c r="B1707" s="20" t="s">
        <v>74</v>
      </c>
      <c r="C1707" s="21" t="s">
        <v>1375</v>
      </c>
      <c r="D1707" s="22" t="s">
        <v>101</v>
      </c>
      <c r="E1707" s="23">
        <v>2221</v>
      </c>
      <c r="F1707" s="24">
        <v>41300</v>
      </c>
      <c r="G1707" s="25">
        <v>45566</v>
      </c>
      <c r="H1707" s="24">
        <f t="shared" si="121"/>
        <v>0</v>
      </c>
      <c r="I1707" s="24">
        <v>41300</v>
      </c>
      <c r="J1707" s="24" t="str">
        <f t="shared" si="123"/>
        <v>ATRASADO</v>
      </c>
      <c r="K1707" s="27"/>
    </row>
    <row r="1708" spans="1:11" s="30" customFormat="1" ht="16.5" thickBot="1" x14ac:dyDescent="0.3">
      <c r="A1708" s="49" t="s">
        <v>1378</v>
      </c>
      <c r="B1708" s="49"/>
      <c r="C1708" s="49"/>
      <c r="D1708" s="49"/>
      <c r="E1708" s="49"/>
      <c r="F1708" s="29">
        <f>SUM(F15:F1707)-11715</f>
        <v>550737735.58899951</v>
      </c>
      <c r="G1708" s="29"/>
      <c r="H1708" s="29">
        <f>SUM(H15:H1707)</f>
        <v>810703.56</v>
      </c>
      <c r="I1708" s="29">
        <f>SUM(I15:I1707)-11715</f>
        <v>549927032.02899957</v>
      </c>
      <c r="J1708" s="29"/>
      <c r="K1708" s="31"/>
    </row>
    <row r="1709" spans="1:11" ht="15.75" thickTop="1" x14ac:dyDescent="0.25">
      <c r="E1709" s="32"/>
      <c r="F1709" s="28"/>
      <c r="J1709" s="8"/>
    </row>
    <row r="1710" spans="1:11" x14ac:dyDescent="0.25">
      <c r="E1710" s="32"/>
      <c r="F1710" s="28"/>
      <c r="J1710" s="8"/>
    </row>
    <row r="1711" spans="1:11" x14ac:dyDescent="0.25">
      <c r="E1711" s="32"/>
      <c r="F1711" s="28"/>
      <c r="J1711" s="8"/>
    </row>
    <row r="1712" spans="1:11" x14ac:dyDescent="0.25">
      <c r="E1712" s="32"/>
      <c r="F1712" s="28"/>
      <c r="J1712" s="8"/>
    </row>
    <row r="1713" spans="2:11 1342:1348" x14ac:dyDescent="0.25">
      <c r="E1713" s="32"/>
      <c r="F1713" s="28"/>
      <c r="J1713" s="8"/>
    </row>
    <row r="1714" spans="2:11 1342:1348" x14ac:dyDescent="0.25">
      <c r="E1714" s="32"/>
      <c r="F1714" s="28"/>
      <c r="J1714" s="8"/>
    </row>
    <row r="1715" spans="2:11 1342:1348" x14ac:dyDescent="0.25">
      <c r="E1715" s="32"/>
      <c r="F1715" s="28"/>
      <c r="J1715" s="8"/>
    </row>
    <row r="1716" spans="2:11 1342:1348" s="30" customFormat="1" ht="15.75" x14ac:dyDescent="0.25">
      <c r="B1716" s="33"/>
      <c r="C1716" s="34"/>
      <c r="D1716" s="35"/>
      <c r="E1716" s="36"/>
      <c r="F1716" s="37"/>
      <c r="G1716" s="38"/>
      <c r="H1716" s="39"/>
      <c r="I1716" s="40"/>
      <c r="J1716" s="41"/>
      <c r="K1716" s="31"/>
      <c r="AYP1716" s="31"/>
      <c r="AYQ1716" s="31"/>
      <c r="AYR1716" s="31"/>
      <c r="AYS1716" s="31"/>
      <c r="AYT1716" s="31"/>
      <c r="AYU1716" s="31"/>
      <c r="AYV1716" s="31"/>
    </row>
    <row r="1717" spans="2:11 1342:1348" s="30" customFormat="1" ht="15.75" x14ac:dyDescent="0.25">
      <c r="B1717" s="33"/>
      <c r="C1717" s="34"/>
      <c r="D1717" s="35"/>
      <c r="E1717" s="36"/>
      <c r="F1717" s="37"/>
      <c r="G1717" s="38"/>
      <c r="H1717" s="42"/>
      <c r="I1717" s="42"/>
      <c r="J1717" s="41"/>
      <c r="K1717" s="31"/>
      <c r="AYP1717" s="31"/>
      <c r="AYQ1717" s="31"/>
      <c r="AYR1717" s="31"/>
      <c r="AYS1717" s="31"/>
      <c r="AYT1717" s="31"/>
      <c r="AYU1717" s="31"/>
      <c r="AYV1717" s="31"/>
    </row>
    <row r="1718" spans="2:11 1342:1348" s="43" customFormat="1" ht="15.75" x14ac:dyDescent="0.25">
      <c r="B1718" s="50" t="s">
        <v>1379</v>
      </c>
      <c r="C1718" s="50"/>
      <c r="D1718" s="50" t="s">
        <v>1380</v>
      </c>
      <c r="E1718" s="50"/>
      <c r="F1718" s="50"/>
      <c r="G1718" s="50" t="s">
        <v>1381</v>
      </c>
      <c r="H1718" s="50"/>
      <c r="I1718" s="50"/>
      <c r="J1718" s="50"/>
    </row>
    <row r="1719" spans="2:11 1342:1348" ht="15.75" x14ac:dyDescent="0.25">
      <c r="B1719" s="44" t="s">
        <v>1382</v>
      </c>
      <c r="C1719" s="44"/>
      <c r="D1719" s="45" t="s">
        <v>1383</v>
      </c>
      <c r="E1719" s="45"/>
      <c r="F1719" s="45"/>
      <c r="G1719" s="45" t="s">
        <v>1384</v>
      </c>
      <c r="H1719" s="45"/>
      <c r="I1719" s="45"/>
      <c r="J1719" s="45"/>
    </row>
  </sheetData>
  <mergeCells count="10">
    <mergeCell ref="B1719:C1719"/>
    <mergeCell ref="D1719:F1719"/>
    <mergeCell ref="G1719:J1719"/>
    <mergeCell ref="A10:J10"/>
    <mergeCell ref="A11:J11"/>
    <mergeCell ref="A12:J12"/>
    <mergeCell ref="A1708:E1708"/>
    <mergeCell ref="B1718:C1718"/>
    <mergeCell ref="D1718:F1718"/>
    <mergeCell ref="G1718:J1718"/>
  </mergeCells>
  <printOptions horizontalCentered="1"/>
  <pageMargins left="0.31496062992125984" right="0.11811023622047245" top="0.19685039370078741" bottom="0.15748031496062992" header="0.31496062992125984" footer="0.51181102362204722"/>
  <pageSetup scale="49" fitToWidth="0" fitToHeight="9" orientation="landscape" r:id="rId1"/>
  <headerFooter>
    <oddFooter>&amp;C&amp;P de &amp;N</oddFooter>
  </headerFooter>
  <rowBreaks count="5" manualBreakCount="5">
    <brk id="1415" max="9" man="1"/>
    <brk id="1485" max="9" man="1"/>
    <brk id="1560" max="9" man="1"/>
    <brk id="1629" max="9" man="1"/>
    <brk id="1695" max="9" man="1"/>
  </rowBreaks>
  <ignoredErrors>
    <ignoredError sqref="I170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FEB.26</vt:lpstr>
      <vt:lpstr>'ESTADO CTAS SUPLIDORES FEB.26'!Área_de_impresión</vt:lpstr>
      <vt:lpstr>'ESTADO CTAS SUPLIDORES FEB.26'!Títulos_a_imprimir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IRENE MENDEZ HEREDIA</dc:creator>
  <cp:lastModifiedBy>CAROLINA IRENE MENDEZ HEREDIA</cp:lastModifiedBy>
  <dcterms:created xsi:type="dcterms:W3CDTF">2026-03-13T14:27:52Z</dcterms:created>
  <dcterms:modified xsi:type="dcterms:W3CDTF">2026-03-13T19:52:48Z</dcterms:modified>
</cp:coreProperties>
</file>