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0" yWindow="0" windowWidth="20490" windowHeight="6765"/>
  </bookViews>
  <sheets>
    <sheet name="Evaluación PT 2018" sheetId="9" r:id="rId1"/>
    <sheet name="Resumen de resultados" sheetId="11" r:id="rId2"/>
    <sheet name="Hoja1" sheetId="10" state="hidden" r:id="rId3"/>
  </sheets>
  <externalReferences>
    <externalReference r:id="rId4"/>
    <externalReference r:id="rId5"/>
  </externalReferences>
  <definedNames>
    <definedName name="_xlnm._FilterDatabase" localSheetId="0" hidden="1">'Evaluación PT 2018'!$A$13:$M$56</definedName>
    <definedName name="_xlnm._FilterDatabase" localSheetId="1" hidden="1">'[1]PRELIMINAR POA'!#REF!</definedName>
    <definedName name="_xlnm._FilterDatabase" hidden="1">'[1]PRELIMINAR POA'!#REF!</definedName>
    <definedName name="_xlnm.Print_Area" localSheetId="0">'Evaluación PT 2018'!$A$1:$M$60</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2018'!$12:$15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52511"/>
  <fileRecoveryPr repairLoad="1"/>
</workbook>
</file>

<file path=xl/calcChain.xml><?xml version="1.0" encoding="utf-8"?>
<calcChain xmlns="http://schemas.openxmlformats.org/spreadsheetml/2006/main">
  <c r="L56" i="9"/>
  <c r="K6" i="11" l="1"/>
  <c r="K12" s="1"/>
  <c r="I9"/>
  <c r="H9"/>
  <c r="G9"/>
  <c r="F9"/>
  <c r="E9"/>
  <c r="I8"/>
  <c r="H8"/>
  <c r="G8"/>
  <c r="F8"/>
  <c r="E8"/>
  <c r="I7"/>
  <c r="H7"/>
  <c r="G7"/>
  <c r="F7"/>
  <c r="E7"/>
  <c r="I6"/>
  <c r="H6"/>
  <c r="G6"/>
  <c r="F6"/>
  <c r="E6"/>
  <c r="I10" l="1"/>
  <c r="H10"/>
  <c r="G10"/>
  <c r="F10"/>
  <c r="E10"/>
  <c r="J10" l="1"/>
  <c r="G11" s="1"/>
  <c r="F11" l="1"/>
  <c r="E11"/>
  <c r="H11"/>
  <c r="I11"/>
  <c r="J11" l="1"/>
</calcChain>
</file>

<file path=xl/sharedStrings.xml><?xml version="1.0" encoding="utf-8"?>
<sst xmlns="http://schemas.openxmlformats.org/spreadsheetml/2006/main" count="246" uniqueCount="185">
  <si>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</si>
  <si>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</si>
  <si>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</si>
  <si>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</si>
  <si>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</si>
  <si>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</si>
  <si>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</si>
  <si>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</si>
  <si>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</si>
  <si>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</si>
  <si>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</si>
  <si>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</si>
  <si>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</si>
  <si>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</si>
  <si>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</si>
  <si>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</si>
  <si>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</si>
  <si>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Matriz para evaluación del primer (1er) trimestre del Plan de trabajo 2018</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</si>
  <si>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</si>
  <si>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</si>
  <si>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</si>
  <si>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</si>
  <si>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</si>
  <si>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</si>
  <si>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</si>
  <si>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</si>
  <si>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</si>
  <si>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</si>
  <si>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</si>
  <si>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</si>
  <si>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</si>
  <si>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</si>
  <si>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</si>
  <si>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Tecnico Evaluador:</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</si>
  <si>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</si>
  <si>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</si>
  <si>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</si>
  <si>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</si>
  <si>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</si>
  <si>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</si>
  <si>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</si>
  <si>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</si>
  <si>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</si>
  <si>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</si>
  <si>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</si>
  <si>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</si>
  <si>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</si>
  <si>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</si>
  <si>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</si>
  <si>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</si>
  <si>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</si>
  <si>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</si>
  <si>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</si>
  <si>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</si>
  <si>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</si>
  <si>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</si>
  <si>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</si>
  <si>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</si>
  <si>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</si>
  <si>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Conflicto de intereses:                                                                      a) Sensibilizar al personal sobre la importancia de prevenir y atender la ocurrencia de conflictos de intereses y llevar registro de casos en la institución.</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</si>
  <si>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</si>
  <si>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</si>
  <si>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</si>
  <si>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</si>
  <si>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</si>
  <si>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</si>
  <si>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</si>
  <si>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</si>
  <si>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</si>
  <si>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</si>
  <si>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</si>
  <si>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</si>
  <si>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</si>
  <si>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</si>
  <si>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</si>
  <si>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</si>
  <si>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</si>
  <si>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</si>
  <si>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</si>
  <si>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</si>
  <si>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</si>
  <si>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</si>
  <si>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</si>
  <si>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</si>
  <si>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</si>
  <si>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</si>
  <si>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</si>
  <si>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</si>
  <si>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</si>
  <si>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</si>
  <si>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</si>
  <si>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</si>
  <si>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</si>
  <si>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</si>
  <si>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</si>
  <si>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</si>
  <si>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</si>
  <si>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</si>
  <si>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</si>
  <si>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</si>
  <si>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</si>
  <si>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</si>
  <si>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</si>
  <si>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</si>
  <si>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</si>
  <si>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</si>
  <si>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</si>
  <si>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</si>
  <si>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</si>
  <si>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Cantidad de Servidores en la institución:</t>
  </si>
  <si>
    <t xml:space="preserve">Cumplido </t>
  </si>
  <si>
    <t>Pendiente</t>
  </si>
  <si>
    <t>No Cumplido</t>
  </si>
  <si>
    <t>N/A</t>
  </si>
  <si>
    <t>Calificación Final</t>
  </si>
  <si>
    <t>Fecha de recepción del plan de Trabajo:</t>
  </si>
  <si>
    <t xml:space="preserve">• Código firmado en original.
• Correos electrónicos/ circulares/ afiches
• Informe de evaluación suscritos por los miembros de la CEP.
</t>
  </si>
  <si>
    <t>P</t>
  </si>
  <si>
    <t>No Aplica</t>
  </si>
  <si>
    <t>Sensibilizar y capacitar a los servidores públicos de la institución sobre los siguientes temas:
• Deberes y derechos del Servidor Público
• Régimen Ético y disciplinario                                                                 • Ética en la gestión pública.</t>
  </si>
  <si>
    <t>Instituto Nacional de Estabilizacion de Precios (INESPRE)</t>
  </si>
  <si>
    <t>T1,T4</t>
  </si>
  <si>
    <t>T1,T2,T3,T4</t>
  </si>
  <si>
    <t>T1,T2,T3</t>
  </si>
  <si>
    <t>T2</t>
  </si>
  <si>
    <t>T1</t>
  </si>
  <si>
    <t>T2,T3,T4</t>
  </si>
  <si>
    <t>T2,T3</t>
  </si>
  <si>
    <t>T2,T4</t>
  </si>
  <si>
    <t>pendiente</t>
  </si>
  <si>
    <t>T3</t>
  </si>
  <si>
    <t>T4</t>
  </si>
  <si>
    <t xml:space="preserve">Leyenda </t>
  </si>
  <si>
    <t>Trimestre 1 (enero, febrero, marzo)</t>
  </si>
  <si>
    <t>Trimestre 2 (abril, mayo, junio)</t>
  </si>
  <si>
    <t>Trimestre 3 (julio, agosto, septiembre)</t>
  </si>
  <si>
    <t>Trimestre 4 (octubre, noviembre, diciembre)</t>
  </si>
  <si>
    <t>Nelson Pérez Ubiera</t>
  </si>
  <si>
    <t>Se creó un correo de la comisión de ética . Con el fin de que los servidores puedan solicitar respuestas a sus inquietudes y se le dio promoción junto al buzón de denuncias, a través de afiches colocados en los murales de la institución.</t>
  </si>
  <si>
    <t>Creación de un brochure informativo explicando todo lo referente a la comisión de etica de la institución, el cual se les entregó a diversos servidores y se le hizo promción en los murales de la institución.</t>
  </si>
  <si>
    <t>Se habilitó un buzón de denuncias en el primer piso de la institución .</t>
  </si>
  <si>
    <t xml:space="preserve">Se han estado realizando las reuniones mensuales dede la conformación de la nueva Comisión de Etica de la institución, para tratar los diferentes temas relacionados con las actividades y responsabilidades por parte de esta, y la evidencia queda plasmada en cada minuta que se ha realizado por reunión donde se transcriben los puntos y acciones a tomar.                     </t>
  </si>
  <si>
    <t>septiembre 2017/noviembre 2017/ diciembre 2017/ enero 2018/ febrero 2018/ marzo 2018</t>
  </si>
  <si>
    <t>octubre 2017/ noviembre 2017/ marzo 2018</t>
  </si>
  <si>
    <t>Luego de conformada la nueva Comisión de Etica de la Institución, tomaroN una capacitación en la DIGEIG/ En la institución se realizó por parte del departamento de Recursos Humanos un taller de Régimen Etico y Disciplinario en el cual participaron/ Los miembros fijos de la Comisión tomaron un curso básico para las CEP, el cual se realizó en 3 encuentros/ La Coordinadora General del Comité asistió a un encuentrode coordinadores generales en el Banco Central.</t>
  </si>
  <si>
    <t>a partir del 23 de marzo, estuvimos conversando con la Sra. Arturina Brito para solicitar se pospusiera la fecha de las charlas de sensibilización pautadas para este trimestre, debido a los cambios que está sufriendo la institución con su traslado al IAD</t>
  </si>
  <si>
    <t>Enero-18/ marzo-18</t>
  </si>
  <si>
    <t xml:space="preserve">Se envió una comunicación en marzo al Director Ejecutivo sobre los funcionarios que faltaban por realizar su declaración con el listado de los mismos. En reuniones realizadas desde entrado el año 2018 se aprovechó la ocasión para recordar que todos los funcionarios deben hacer su Declaración Jurada, y se mostró la evidencia de 2 comuicaciones que se habían enviado al Director Ejecutivo y a la Dirección de Recursos Humanos a finales del año 2016                               </t>
  </si>
  <si>
    <t>Cada funcionario firmó un ejemplar individual del listado de las pautas éticas, con el fin de que tuvieran constancia y conocimiento individual de este código.</t>
  </si>
  <si>
    <t>enero-2018/marzo-2018</t>
  </si>
  <si>
    <t>Se diseñó una encuesta de autoconocimiento de ética, con el fin de medir el conocimiento y concepto de los servidores con relación a este tema y se tomó una muestra de 100 empleados de distintos departamentos.          Luego se procedió a tabular las encuestas , lo que llevó a la conclusión de que en su mayoría tienen una idea de ética y otros necesitan reforzar el concepto a través del trabajo y promoción de la comisión de ética de la institución.</t>
  </si>
  <si>
    <t>En nuestro plan de trabajo validado para la DIGEIG lo tenemos pautado para Abril 2018</t>
  </si>
  <si>
    <t>Estas actividades se pospusieron a partir del segundo trimestre, von la validación de la DIGEIG</t>
  </si>
  <si>
    <t>a)Se gestionó la firma de los funcionarios que no habían firmado el código de pautas éticas , pues al momento de su elaboración a la llegada del Director , no ocupaban los cargos correspondientes</t>
  </si>
  <si>
    <t xml:space="preserve">b) a este personal se le induce a los manuales que debe acogerse como nuevo empleado, así como se le capacita </t>
  </si>
  <si>
    <t>c) la evaluación de desempeño se ha estado aplicando tal como indica la ley 41-08 y el Map verificó que todo el proceso se ha realizado de acuerdo a los procesos establecidos</t>
  </si>
  <si>
    <t>d) la institución cuenta con un código de Etica institucional y estas se socializan con el personal de la institución</t>
  </si>
  <si>
    <r>
      <rPr>
        <b/>
        <sz val="14"/>
        <rFont val="Arial"/>
        <family val="2"/>
      </rPr>
      <t>a)</t>
    </r>
    <r>
      <rPr>
        <sz val="14"/>
        <rFont val="Arial"/>
        <family val="2"/>
      </rPr>
      <t>Se estan cumpliento los pasos de lugar a la hora de seleccionar el personal de ingreso,</t>
    </r>
    <r>
      <rPr>
        <b/>
        <sz val="14"/>
        <rFont val="Arial"/>
        <family val="2"/>
      </rPr>
      <t/>
    </r>
  </si>
  <si>
    <t>Queda pendiente la segunda encuesta para completar estos puntos.</t>
  </si>
  <si>
    <t>Aún no se ha registrado ningún caso de denuncia de conflictos de interese durante lo transcurrido de este primer trimestre, a pesar de que se creó un formulario de denuncias y buzón al cual se le dio promoción</t>
  </si>
  <si>
    <t>Esta actividad es contínua, por lo que Deben crear un cuadro control en excel sobre este registro de casos y recomiendo diferenciar en ese brochure informativo lo que es un conflictos de una denuncia para una mejor efectividad</t>
  </si>
  <si>
    <t>Sugiero que coloquen el nombre de ´´comisión de ética´´ en este buzón, para así poder identificarlo y administrarlo de manera contínua.</t>
  </si>
  <si>
    <t>Estuve revisando en sus evidencias y en su brochure informativo especifican que el correo está habilitado para recibir denuncias, lo que quiere decir que obtuvieron estos puntos antes de lo previsto. Muy bueno.</t>
  </si>
  <si>
    <t>Se promovió la exitencia de el buzón de denuncias a través de afiches en los murales de la institución, recalcando la importancia de la opinión del servidor público para una gestión transparente y que tenemos habilitado un formulario para denuncias que instruye al denunciante.</t>
  </si>
  <si>
    <t>Tener pendiente hacer este informe, conforme al medio de verificación predeterminado.</t>
  </si>
  <si>
    <t>Deberán crear un cuadro control de registro de asesorías y tenerlo actualizado todo el año.</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</si>
  <si>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</si>
  <si>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</si>
  <si>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</si>
  <si>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</si>
  <si>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</si>
  <si>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</si>
  <si>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</si>
  <si>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</si>
  <si>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</si>
  <si>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</si>
  <si>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</si>
  <si>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</si>
  <si>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</si>
  <si>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Penalidad por tardanza</t>
  </si>
  <si>
    <t>16-20</t>
  </si>
  <si>
    <t>TOTALES POR PONDERACIONES</t>
  </si>
  <si>
    <t>TOTAL PORCENTAJES</t>
  </si>
  <si>
    <t>TOTAL PUNTOS ACUMULADOS</t>
  </si>
  <si>
    <t>*ESTAS PONDERACIONES CONTEMPLAN LOS LITERALES DE CADA ACTIVIDAD*</t>
  </si>
</sst>
</file>

<file path=xl/styles.xml><?xml version="1.0" encoding="utf-8"?>
<styleSheet xmlns="http://schemas.openxmlformats.org/spreadsheetml/2006/main">
  <numFmts count="6">
    <numFmt numFmtId="43" formatCode="_-* #,##0.00_-;\-* #,##0.00_-;_-* &quot;-&quot;??_-;_-@_-"/>
    <numFmt numFmtId="164" formatCode="_(* #,##0.00_);_(* \(#,##0.00\);_(* &quot;-&quot;??_);_(@_)"/>
    <numFmt numFmtId="165" formatCode="_(&quot;$&quot;* #,##0.00_);_(&quot;$&quot;* \(#,##0.00\);_(&quot;$&quot;* &quot;-&quot;??_);_(@_)"/>
    <numFmt numFmtId="166" formatCode="_([$€]* #,##0.00_);_([$€]* \(#,##0.00\);_([$€]* &quot;-&quot;??_);_(@_)"/>
    <numFmt numFmtId="167" formatCode="[$-C0A]mmmm\-yy;@"/>
    <numFmt numFmtId="168" formatCode="[$-C0A]d\-mmm\-yyyy;@"/>
  </numFmts>
  <fonts count="48">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rgb="FFFF0000"/>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4"/>
      <color theme="0" tint="-0.249977111117893"/>
      <name val="Calibri"/>
      <family val="2"/>
    </font>
    <font>
      <sz val="16"/>
      <color theme="1"/>
      <name val="Arial"/>
      <family val="2"/>
    </font>
    <font>
      <b/>
      <sz val="11"/>
      <color theme="1"/>
      <name val="Arial"/>
      <family val="2"/>
    </font>
    <font>
      <b/>
      <sz val="14"/>
      <color rgb="FF006600"/>
      <name val="Arial"/>
      <family val="2"/>
    </font>
    <font>
      <b/>
      <sz val="11"/>
      <color theme="1"/>
      <name val="Calibri"/>
      <family val="2"/>
      <scheme val="minor"/>
    </font>
    <font>
      <sz val="12"/>
      <name val="Arial"/>
      <family val="2"/>
    </font>
    <font>
      <sz val="16"/>
      <name val="Arial"/>
      <family val="2"/>
    </font>
    <font>
      <sz val="16"/>
      <name val="Calibri"/>
      <family val="2"/>
      <scheme val="minor"/>
    </font>
    <font>
      <sz val="14"/>
      <color theme="0"/>
      <name val="Arial"/>
      <family val="2"/>
    </font>
    <font>
      <sz val="20"/>
      <name val="Arial"/>
      <family val="2"/>
    </font>
    <font>
      <b/>
      <sz val="16"/>
      <color theme="1"/>
      <name val="Calibri"/>
      <family val="2"/>
      <scheme val="minor"/>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top/>
      <bottom style="dotted">
        <color theme="0" tint="-0.499984740745262"/>
      </bottom>
      <diagonal/>
    </border>
    <border>
      <left style="thin">
        <color auto="1"/>
      </left>
      <right/>
      <top style="dotted">
        <color theme="0" tint="-0.499984740745262"/>
      </top>
      <bottom style="dott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thin">
        <color auto="1"/>
      </right>
      <top style="thin">
        <color indexed="64"/>
      </top>
      <bottom style="dotted">
        <color theme="0" tint="-0.499984740745262"/>
      </bottom>
      <diagonal/>
    </border>
    <border>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medium">
        <color rgb="FF000000"/>
      </bottom>
      <diagonal/>
    </border>
    <border diagonalUp="1" diagonalDown="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left/>
      <right style="thin">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s>
  <cellStyleXfs count="85">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2" fillId="0" borderId="0" applyNumberFormat="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10"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xf numFmtId="0" fontId="5" fillId="0" borderId="0"/>
    <xf numFmtId="9" fontId="5" fillId="0" borderId="0" applyFont="0" applyFill="0" applyBorder="0" applyAlignment="0" applyProtection="0"/>
  </cellStyleXfs>
  <cellXfs count="381">
    <xf numFmtId="0" fontId="0" fillId="0" borderId="0" xfId="0"/>
    <xf numFmtId="0" fontId="7" fillId="0" borderId="0" xfId="0" applyFont="1"/>
    <xf numFmtId="0" fontId="7" fillId="0" borderId="0" xfId="0" applyFont="1" applyAlignment="1">
      <alignment vertical="top"/>
    </xf>
    <xf numFmtId="0" fontId="1" fillId="0" borderId="0" xfId="0" applyFont="1" applyBorder="1" applyAlignment="1">
      <alignment horizontal="center" vertical="center"/>
    </xf>
    <xf numFmtId="0" fontId="7" fillId="0" borderId="0" xfId="0" applyFont="1" applyAlignment="1">
      <alignment horizontal="center" vertical="top"/>
    </xf>
    <xf numFmtId="0" fontId="1" fillId="0" borderId="0" xfId="0" applyFont="1" applyBorder="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167" fontId="23" fillId="2" borderId="0" xfId="0" applyNumberFormat="1"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26"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1" xfId="0" applyFont="1" applyBorder="1" applyAlignment="1">
      <alignment horizontal="justify" vertical="center" wrapText="1"/>
    </xf>
    <xf numFmtId="0" fontId="25" fillId="0" borderId="1" xfId="0" applyFont="1" applyBorder="1" applyAlignment="1">
      <alignment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20"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 xfId="0" applyFont="1" applyBorder="1" applyAlignment="1" applyProtection="1">
      <alignment horizontal="center" vertical="top" wrapText="1"/>
    </xf>
    <xf numFmtId="0" fontId="25" fillId="0" borderId="33" xfId="0" applyFont="1" applyBorder="1" applyAlignment="1">
      <alignment horizontal="justify" vertical="center" wrapText="1"/>
    </xf>
    <xf numFmtId="0" fontId="25" fillId="0" borderId="46" xfId="0" applyFont="1" applyBorder="1" applyAlignment="1">
      <alignment horizontal="justify" vertical="center" wrapText="1"/>
    </xf>
    <xf numFmtId="0" fontId="25" fillId="0" borderId="45" xfId="0" applyFont="1" applyBorder="1" applyAlignment="1">
      <alignment horizontal="left" vertical="center" wrapText="1"/>
    </xf>
    <xf numFmtId="0" fontId="25" fillId="0" borderId="46" xfId="0" applyFont="1" applyBorder="1" applyAlignment="1">
      <alignment horizontal="left" vertical="center" wrapText="1"/>
    </xf>
    <xf numFmtId="0" fontId="27" fillId="0" borderId="8" xfId="0" applyFont="1" applyBorder="1" applyAlignment="1" applyProtection="1">
      <alignment horizontal="center" vertical="top" wrapText="1"/>
    </xf>
    <xf numFmtId="0" fontId="27"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27" fillId="0" borderId="3" xfId="0" applyFont="1" applyBorder="1" applyAlignment="1" applyProtection="1">
      <alignment horizontal="left" vertical="center" wrapText="1"/>
    </xf>
    <xf numFmtId="0" fontId="27" fillId="0" borderId="3" xfId="0" applyFont="1" applyBorder="1" applyAlignment="1" applyProtection="1">
      <alignment horizontal="center" vertical="center" wrapText="1"/>
    </xf>
    <xf numFmtId="0" fontId="27" fillId="0" borderId="33"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27" fillId="0" borderId="3" xfId="0" applyFont="1" applyFill="1" applyBorder="1" applyAlignment="1">
      <alignment horizontal="center" vertical="top" wrapText="1"/>
    </xf>
    <xf numFmtId="0" fontId="27" fillId="0" borderId="1" xfId="0" applyFont="1" applyFill="1" applyBorder="1" applyAlignment="1">
      <alignment horizontal="center" vertical="center" wrapText="1"/>
    </xf>
    <xf numFmtId="0" fontId="25" fillId="0" borderId="4" xfId="0" applyFont="1" applyBorder="1" applyAlignment="1">
      <alignment horizontal="justify"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7" fillId="0" borderId="33" xfId="0" applyFont="1" applyFill="1" applyBorder="1" applyAlignment="1">
      <alignment horizontal="center" vertical="center" wrapText="1"/>
    </xf>
    <xf numFmtId="0" fontId="31" fillId="0" borderId="4" xfId="0" applyFont="1" applyFill="1" applyBorder="1" applyAlignment="1">
      <alignment horizontal="center" vertical="top" wrapText="1"/>
    </xf>
    <xf numFmtId="0" fontId="31" fillId="0" borderId="3" xfId="0" applyFont="1" applyFill="1" applyBorder="1" applyAlignment="1">
      <alignment horizontal="center" vertical="top" wrapText="1"/>
    </xf>
    <xf numFmtId="0" fontId="3" fillId="4" borderId="16" xfId="1" applyFont="1" applyFill="1" applyBorder="1" applyAlignment="1">
      <alignment vertical="center" wrapText="1"/>
    </xf>
    <xf numFmtId="0" fontId="3" fillId="4" borderId="17" xfId="1" applyFont="1" applyFill="1" applyBorder="1" applyAlignment="1">
      <alignment vertical="center" wrapText="1"/>
    </xf>
    <xf numFmtId="0" fontId="3" fillId="4" borderId="34" xfId="1" applyFont="1" applyFill="1" applyBorder="1" applyAlignment="1">
      <alignment vertical="center" wrapText="1"/>
    </xf>
    <xf numFmtId="0" fontId="27" fillId="0" borderId="3" xfId="0" applyFont="1" applyFill="1" applyBorder="1" applyAlignment="1">
      <alignment horizontal="center" vertical="center" wrapText="1"/>
    </xf>
    <xf numFmtId="0" fontId="8" fillId="11" borderId="5" xfId="0" applyFont="1" applyFill="1" applyBorder="1" applyAlignment="1" applyProtection="1">
      <alignment horizontal="center" vertical="center"/>
    </xf>
    <xf numFmtId="0" fontId="8" fillId="11" borderId="40" xfId="0" applyFont="1" applyFill="1" applyBorder="1" applyAlignment="1">
      <alignment horizontal="center" vertical="center" wrapText="1"/>
    </xf>
    <xf numFmtId="0" fontId="6" fillId="10" borderId="5" xfId="2" applyFont="1" applyFill="1" applyBorder="1" applyAlignment="1" applyProtection="1">
      <alignment horizontal="center" vertical="center" wrapText="1"/>
    </xf>
    <xf numFmtId="0" fontId="6" fillId="10" borderId="6" xfId="2" applyFont="1" applyFill="1" applyBorder="1" applyAlignment="1" applyProtection="1">
      <alignment horizontal="center" vertical="center" wrapText="1"/>
    </xf>
    <xf numFmtId="0" fontId="6" fillId="10" borderId="40" xfId="1" applyFont="1" applyFill="1" applyBorder="1" applyAlignment="1" applyProtection="1">
      <alignment horizontal="center" vertical="center" wrapText="1"/>
    </xf>
    <xf numFmtId="0" fontId="6" fillId="12" borderId="5" xfId="1" applyFont="1" applyFill="1" applyBorder="1" applyAlignment="1" applyProtection="1">
      <alignment horizontal="center" vertical="center" wrapText="1"/>
    </xf>
    <xf numFmtId="0" fontId="6" fillId="12" borderId="6" xfId="1" applyFont="1" applyFill="1" applyBorder="1" applyAlignment="1" applyProtection="1">
      <alignment horizontal="center" vertical="center" wrapText="1"/>
    </xf>
    <xf numFmtId="0" fontId="6" fillId="12" borderId="40" xfId="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8" fillId="11" borderId="31" xfId="0" applyFont="1" applyFill="1" applyBorder="1" applyAlignment="1" applyProtection="1">
      <alignment horizontal="center" vertical="center" wrapText="1"/>
    </xf>
    <xf numFmtId="0" fontId="27" fillId="0" borderId="27" xfId="0" applyFont="1" applyBorder="1" applyAlignment="1" applyProtection="1">
      <alignment horizontal="center" vertical="center" wrapText="1"/>
    </xf>
    <xf numFmtId="0" fontId="25" fillId="0" borderId="28" xfId="0" applyFont="1" applyBorder="1" applyAlignment="1">
      <alignment horizontal="justify" vertical="center" wrapText="1"/>
    </xf>
    <xf numFmtId="0" fontId="27" fillId="0" borderId="7" xfId="0" applyFont="1" applyBorder="1" applyAlignment="1" applyProtection="1">
      <alignment horizontal="center" vertical="center" wrapText="1"/>
    </xf>
    <xf numFmtId="0" fontId="25" fillId="0" borderId="23" xfId="0" applyFont="1" applyBorder="1" applyAlignment="1">
      <alignment horizontal="left" vertical="center" wrapText="1"/>
    </xf>
    <xf numFmtId="0" fontId="25" fillId="0" borderId="0" xfId="0" applyFont="1" applyAlignment="1">
      <alignment vertical="center" wrapText="1"/>
    </xf>
    <xf numFmtId="0" fontId="25" fillId="0" borderId="51" xfId="0" applyFont="1" applyBorder="1" applyAlignment="1">
      <alignment horizontal="justify" vertical="center" wrapText="1"/>
    </xf>
    <xf numFmtId="0" fontId="25" fillId="0" borderId="52" xfId="0" applyFont="1" applyBorder="1" applyAlignment="1">
      <alignment horizontal="justify" vertical="center" wrapText="1"/>
    </xf>
    <xf numFmtId="0" fontId="27" fillId="0" borderId="33" xfId="0" applyFont="1" applyFill="1" applyBorder="1" applyAlignment="1">
      <alignment horizontal="left" vertical="center" wrapText="1"/>
    </xf>
    <xf numFmtId="0" fontId="33" fillId="0" borderId="22" xfId="0" applyFont="1" applyBorder="1" applyAlignment="1">
      <alignment horizontal="left" vertical="center" wrapText="1"/>
    </xf>
    <xf numFmtId="0" fontId="27" fillId="0" borderId="3" xfId="0" applyFont="1" applyFill="1" applyBorder="1" applyAlignment="1">
      <alignment horizontal="left" vertical="center" wrapText="1"/>
    </xf>
    <xf numFmtId="0" fontId="26" fillId="0" borderId="28"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33" xfId="0" applyFont="1" applyBorder="1" applyAlignment="1" applyProtection="1">
      <alignment horizontal="left" vertical="center" wrapText="1"/>
    </xf>
    <xf numFmtId="0" fontId="27" fillId="0" borderId="4"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25" fillId="0" borderId="3" xfId="0" applyNumberFormat="1" applyFont="1" applyBorder="1" applyAlignment="1">
      <alignment vertical="center" wrapText="1"/>
    </xf>
    <xf numFmtId="0" fontId="25" fillId="0" borderId="1" xfId="0" applyNumberFormat="1" applyFont="1" applyBorder="1" applyAlignment="1">
      <alignment vertical="center" wrapText="1"/>
    </xf>
    <xf numFmtId="0" fontId="33" fillId="0" borderId="1" xfId="0" applyNumberFormat="1" applyFont="1" applyBorder="1" applyAlignment="1">
      <alignment vertical="center" wrapText="1"/>
    </xf>
    <xf numFmtId="0" fontId="25" fillId="0" borderId="0" xfId="0" applyFont="1"/>
    <xf numFmtId="0" fontId="28" fillId="14" borderId="2" xfId="0" applyFont="1" applyFill="1" applyBorder="1" applyAlignment="1">
      <alignment vertical="center" wrapText="1"/>
    </xf>
    <xf numFmtId="0" fontId="4" fillId="14" borderId="3" xfId="0" applyFont="1" applyFill="1" applyBorder="1" applyAlignment="1" applyProtection="1">
      <alignment horizontal="center" vertical="center"/>
      <protection locked="0"/>
    </xf>
    <xf numFmtId="0" fontId="4" fillId="14" borderId="3" xfId="0" applyFont="1" applyFill="1" applyBorder="1" applyAlignment="1">
      <alignment vertical="center"/>
    </xf>
    <xf numFmtId="0" fontId="4" fillId="14" borderId="1" xfId="0" applyFont="1" applyFill="1" applyBorder="1" applyAlignment="1" applyProtection="1">
      <alignment horizontal="center" vertical="center"/>
      <protection locked="0"/>
    </xf>
    <xf numFmtId="0" fontId="4" fillId="14" borderId="1" xfId="0" applyFont="1" applyFill="1" applyBorder="1" applyAlignment="1">
      <alignment vertical="center"/>
    </xf>
    <xf numFmtId="0" fontId="4" fillId="14" borderId="33" xfId="0" applyFont="1" applyFill="1" applyBorder="1" applyAlignment="1" applyProtection="1">
      <alignment horizontal="center" vertical="center"/>
      <protection locked="0"/>
    </xf>
    <xf numFmtId="0" fontId="4" fillId="14" borderId="33" xfId="0" applyFont="1" applyFill="1" applyBorder="1" applyAlignment="1">
      <alignment vertical="center"/>
    </xf>
    <xf numFmtId="0" fontId="27" fillId="14" borderId="33" xfId="0" applyFont="1" applyFill="1" applyBorder="1" applyAlignment="1">
      <alignment vertical="top" wrapText="1"/>
    </xf>
    <xf numFmtId="0" fontId="27" fillId="14" borderId="3" xfId="0" applyFont="1" applyFill="1" applyBorder="1" applyAlignment="1">
      <alignment horizontal="center" vertical="center" wrapText="1"/>
    </xf>
    <xf numFmtId="0" fontId="27" fillId="14" borderId="3" xfId="0" applyFont="1" applyFill="1" applyBorder="1" applyAlignment="1">
      <alignment vertical="top" wrapText="1"/>
    </xf>
    <xf numFmtId="0" fontId="27" fillId="14" borderId="1" xfId="0" applyFont="1" applyFill="1" applyBorder="1" applyAlignment="1">
      <alignment horizontal="center" vertical="center" wrapText="1"/>
    </xf>
    <xf numFmtId="0" fontId="27" fillId="14" borderId="1" xfId="0" applyFont="1" applyFill="1" applyBorder="1" applyAlignment="1">
      <alignment vertical="top" wrapText="1"/>
    </xf>
    <xf numFmtId="0" fontId="27" fillId="14" borderId="4" xfId="0" applyFont="1" applyFill="1" applyBorder="1" applyAlignment="1">
      <alignment vertical="top" wrapText="1"/>
    </xf>
    <xf numFmtId="0" fontId="15" fillId="14" borderId="1" xfId="0" applyFont="1" applyFill="1" applyBorder="1" applyAlignment="1">
      <alignment horizontal="center" vertical="center" wrapText="1"/>
    </xf>
    <xf numFmtId="0" fontId="27" fillId="15" borderId="1" xfId="0" applyFont="1" applyFill="1" applyBorder="1" applyAlignment="1" applyProtection="1">
      <alignment vertical="center" wrapText="1"/>
      <protection locked="0"/>
    </xf>
    <xf numFmtId="0" fontId="27" fillId="15" borderId="2" xfId="0" applyFont="1" applyFill="1" applyBorder="1" applyAlignment="1" applyProtection="1">
      <alignment vertical="center" wrapText="1"/>
      <protection locked="0"/>
    </xf>
    <xf numFmtId="0" fontId="25" fillId="15" borderId="13" xfId="0" applyFont="1" applyFill="1" applyBorder="1" applyAlignment="1">
      <alignment vertical="center" wrapText="1"/>
    </xf>
    <xf numFmtId="0" fontId="25" fillId="15" borderId="11" xfId="0" applyFont="1" applyFill="1" applyBorder="1" applyAlignment="1">
      <alignment horizontal="center" vertical="center" wrapText="1"/>
    </xf>
    <xf numFmtId="0" fontId="25" fillId="15" borderId="43" xfId="0" applyFont="1" applyFill="1" applyBorder="1" applyAlignment="1">
      <alignment horizontal="center" vertical="center" wrapText="1"/>
    </xf>
    <xf numFmtId="0" fontId="26" fillId="15" borderId="3" xfId="0" applyFont="1" applyFill="1" applyBorder="1" applyAlignment="1" applyProtection="1">
      <alignment horizontal="justify" vertical="top"/>
      <protection locked="0"/>
    </xf>
    <xf numFmtId="0" fontId="26" fillId="15" borderId="1" xfId="0" applyFont="1" applyFill="1" applyBorder="1" applyAlignment="1" applyProtection="1">
      <alignment horizontal="justify" vertical="top"/>
      <protection locked="0"/>
    </xf>
    <xf numFmtId="0" fontId="27" fillId="15" borderId="8"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 xfId="0" applyFont="1" applyFill="1" applyBorder="1" applyAlignment="1" applyProtection="1">
      <alignment horizontal="center" vertical="top" wrapText="1"/>
    </xf>
    <xf numFmtId="0" fontId="27" fillId="15" borderId="33" xfId="0" applyFont="1" applyFill="1" applyBorder="1" applyAlignment="1" applyProtection="1">
      <alignment horizontal="center" vertical="top" wrapText="1"/>
    </xf>
    <xf numFmtId="0" fontId="27" fillId="15" borderId="33" xfId="0" applyFont="1" applyFill="1" applyBorder="1" applyAlignment="1">
      <alignment vertical="top" wrapText="1"/>
    </xf>
    <xf numFmtId="0" fontId="27" fillId="15" borderId="3" xfId="0" applyFont="1" applyFill="1" applyBorder="1" applyAlignment="1">
      <alignment vertical="top" wrapText="1"/>
    </xf>
    <xf numFmtId="0" fontId="27" fillId="15" borderId="1" xfId="0" applyFont="1" applyFill="1" applyBorder="1" applyAlignment="1">
      <alignment vertical="top" wrapText="1"/>
    </xf>
    <xf numFmtId="0" fontId="27" fillId="15" borderId="4" xfId="0" applyFont="1" applyFill="1" applyBorder="1" applyAlignment="1">
      <alignment vertical="top" wrapText="1"/>
    </xf>
    <xf numFmtId="0" fontId="27" fillId="15" borderId="3"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4" fillId="14" borderId="28" xfId="0" applyFont="1" applyFill="1" applyBorder="1" applyAlignment="1" applyProtection="1">
      <alignment horizontal="center" vertical="center"/>
      <protection locked="0"/>
    </xf>
    <xf numFmtId="0" fontId="27" fillId="0" borderId="33" xfId="0" applyFont="1" applyFill="1" applyBorder="1" applyAlignment="1">
      <alignment horizontal="center" vertical="center" wrapText="1"/>
    </xf>
    <xf numFmtId="0" fontId="31" fillId="0" borderId="4"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26" fillId="0" borderId="59"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35" fillId="0" borderId="60" xfId="82" applyFont="1" applyBorder="1" applyAlignment="1">
      <alignment horizontal="center" vertical="center" wrapText="1"/>
    </xf>
    <xf numFmtId="0" fontId="36" fillId="0" borderId="61" xfId="82" applyFont="1" applyBorder="1" applyAlignment="1">
      <alignment horizontal="center" vertical="top" wrapText="1"/>
    </xf>
    <xf numFmtId="0" fontId="36" fillId="0" borderId="62" xfId="82" applyFont="1" applyBorder="1" applyAlignment="1">
      <alignment horizontal="center" vertical="center" wrapText="1"/>
    </xf>
    <xf numFmtId="0" fontId="36" fillId="0" borderId="61" xfId="82" applyFont="1" applyBorder="1" applyAlignment="1">
      <alignment horizontal="center" vertical="center" wrapText="1"/>
    </xf>
    <xf numFmtId="0" fontId="36" fillId="0" borderId="63" xfId="82" applyFont="1" applyBorder="1" applyAlignment="1">
      <alignment horizontal="center" vertical="center" wrapText="1"/>
    </xf>
    <xf numFmtId="0" fontId="27" fillId="0" borderId="3" xfId="0" applyFont="1" applyBorder="1" applyAlignment="1" applyProtection="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43" xfId="0" applyFont="1" applyBorder="1" applyAlignment="1">
      <alignment horizontal="center" vertical="center"/>
    </xf>
    <xf numFmtId="0" fontId="25" fillId="0" borderId="33" xfId="0" applyFont="1" applyBorder="1" applyAlignment="1">
      <alignment horizontal="center" vertical="center"/>
    </xf>
    <xf numFmtId="0" fontId="25" fillId="0" borderId="11" xfId="0" applyFont="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25" fillId="0" borderId="56" xfId="0" applyFont="1" applyBorder="1" applyAlignment="1">
      <alignment horizontal="center" vertical="center"/>
    </xf>
    <xf numFmtId="0" fontId="25" fillId="0" borderId="9" xfId="0" applyFont="1" applyBorder="1" applyAlignment="1">
      <alignment horizontal="center" vertical="center"/>
    </xf>
    <xf numFmtId="0" fontId="25" fillId="0" borderId="58" xfId="0" applyFont="1" applyBorder="1" applyAlignment="1">
      <alignment horizontal="center" vertical="center"/>
    </xf>
    <xf numFmtId="0" fontId="9" fillId="0" borderId="12" xfId="0" applyFont="1" applyBorder="1" applyAlignment="1">
      <alignment horizontal="center" vertical="center"/>
    </xf>
    <xf numFmtId="0" fontId="8" fillId="6" borderId="3" xfId="0" applyFont="1" applyFill="1" applyBorder="1" applyAlignment="1">
      <alignment horizontal="left" vertical="center"/>
    </xf>
    <xf numFmtId="0" fontId="6" fillId="16" borderId="3" xfId="0" applyFont="1" applyFill="1" applyBorder="1" applyAlignment="1" applyProtection="1">
      <alignment horizontal="center" vertical="center" wrapText="1"/>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7" borderId="1" xfId="0" applyFont="1" applyFill="1" applyBorder="1" applyAlignment="1">
      <alignment horizontal="left" vertical="center"/>
    </xf>
    <xf numFmtId="0" fontId="6" fillId="16" borderId="1" xfId="0" applyFont="1" applyFill="1" applyBorder="1" applyAlignment="1" applyProtection="1">
      <alignment horizontal="center" vertical="center" wrapText="1"/>
    </xf>
    <xf numFmtId="0" fontId="8" fillId="0" borderId="2" xfId="0" applyFont="1" applyBorder="1" applyAlignment="1">
      <alignment horizontal="left" vertical="center" wrapText="1"/>
    </xf>
    <xf numFmtId="0" fontId="8" fillId="8" borderId="1" xfId="0" applyFont="1" applyFill="1" applyBorder="1" applyAlignment="1">
      <alignment horizontal="left" vertical="center"/>
    </xf>
    <xf numFmtId="0" fontId="6" fillId="16" borderId="1" xfId="0" applyFont="1" applyFill="1" applyBorder="1" applyAlignment="1">
      <alignment horizontal="center" vertical="center" wrapText="1"/>
    </xf>
    <xf numFmtId="0" fontId="8" fillId="13" borderId="1" xfId="0" applyFont="1" applyFill="1" applyBorder="1" applyAlignment="1">
      <alignment horizontal="left" vertical="center"/>
    </xf>
    <xf numFmtId="0" fontId="8" fillId="16" borderId="1" xfId="0" applyFont="1" applyFill="1" applyBorder="1" applyAlignment="1">
      <alignment horizontal="center" vertical="center" wrapText="1"/>
    </xf>
    <xf numFmtId="0" fontId="9" fillId="0" borderId="5" xfId="0" applyFont="1" applyBorder="1" applyAlignment="1">
      <alignment horizontal="center" vertical="center"/>
    </xf>
    <xf numFmtId="0" fontId="8" fillId="0" borderId="6" xfId="0" applyFont="1" applyBorder="1" applyAlignment="1">
      <alignment horizontal="left" vertical="center"/>
    </xf>
    <xf numFmtId="0" fontId="25" fillId="15" borderId="13" xfId="0" applyFont="1" applyFill="1" applyBorder="1" applyAlignment="1">
      <alignment horizontal="center" vertical="center" wrapText="1"/>
    </xf>
    <xf numFmtId="17" fontId="27" fillId="15" borderId="28" xfId="0" applyNumberFormat="1" applyFont="1" applyFill="1" applyBorder="1" applyAlignment="1" applyProtection="1">
      <alignment horizontal="center" vertical="center" wrapText="1"/>
      <protection locked="0"/>
    </xf>
    <xf numFmtId="0" fontId="25" fillId="15" borderId="12" xfId="0" applyFont="1" applyFill="1" applyBorder="1" applyAlignment="1">
      <alignment horizontal="center" vertical="center" wrapText="1"/>
    </xf>
    <xf numFmtId="0" fontId="25" fillId="0" borderId="59" xfId="0" applyFont="1" applyBorder="1" applyAlignment="1">
      <alignment horizontal="center" vertical="center"/>
    </xf>
    <xf numFmtId="17" fontId="27" fillId="15" borderId="1" xfId="0" applyNumberFormat="1" applyFont="1" applyFill="1" applyBorder="1" applyAlignment="1">
      <alignment horizontal="center" vertical="center" wrapText="1"/>
    </xf>
    <xf numFmtId="0" fontId="27" fillId="15" borderId="1" xfId="0" applyFont="1" applyFill="1" applyBorder="1" applyAlignment="1">
      <alignment horizontal="left" vertical="center" wrapText="1"/>
    </xf>
    <xf numFmtId="0" fontId="26" fillId="15" borderId="33" xfId="0" applyFont="1" applyFill="1" applyBorder="1" applyAlignment="1" applyProtection="1">
      <alignment horizontal="center" vertical="center"/>
      <protection locked="0"/>
    </xf>
    <xf numFmtId="0" fontId="27" fillId="15" borderId="33" xfId="0" applyFont="1" applyFill="1" applyBorder="1" applyAlignment="1">
      <alignment vertical="center" wrapText="1"/>
    </xf>
    <xf numFmtId="0" fontId="27" fillId="15" borderId="33" xfId="0" applyFont="1" applyFill="1" applyBorder="1" applyAlignment="1">
      <alignment horizontal="center" vertical="center" wrapText="1"/>
    </xf>
    <xf numFmtId="0" fontId="26" fillId="15" borderId="33" xfId="0" applyFont="1" applyFill="1" applyBorder="1" applyAlignment="1" applyProtection="1">
      <alignment horizontal="center" vertical="center" wrapText="1"/>
      <protection locked="0"/>
    </xf>
    <xf numFmtId="17" fontId="27" fillId="15" borderId="33" xfId="0" applyNumberFormat="1" applyFont="1" applyFill="1" applyBorder="1" applyAlignment="1">
      <alignment horizontal="center" vertical="center" wrapText="1"/>
    </xf>
    <xf numFmtId="0" fontId="25" fillId="15" borderId="44" xfId="0" applyFont="1" applyFill="1" applyBorder="1" applyAlignment="1">
      <alignment vertical="center" wrapText="1"/>
    </xf>
    <xf numFmtId="0" fontId="25" fillId="15" borderId="14" xfId="0" applyFont="1" applyFill="1" applyBorder="1" applyAlignment="1">
      <alignment horizontal="left" vertical="center" wrapText="1"/>
    </xf>
    <xf numFmtId="0" fontId="27" fillId="15" borderId="39" xfId="0" applyFont="1" applyFill="1" applyBorder="1" applyAlignment="1" applyProtection="1">
      <alignment horizontal="left" vertical="center" wrapText="1"/>
      <protection locked="0"/>
    </xf>
    <xf numFmtId="0" fontId="25" fillId="15" borderId="43" xfId="0" applyFont="1" applyFill="1" applyBorder="1" applyAlignment="1">
      <alignment horizontal="left" vertical="center" wrapText="1"/>
    </xf>
    <xf numFmtId="0" fontId="27" fillId="15" borderId="4" xfId="0" applyFont="1" applyFill="1" applyBorder="1" applyAlignment="1" applyProtection="1">
      <alignment horizontal="left" vertical="top" wrapText="1"/>
    </xf>
    <xf numFmtId="0" fontId="27" fillId="15" borderId="3" xfId="0" applyFont="1" applyFill="1" applyBorder="1" applyAlignment="1">
      <alignment horizontal="left" vertical="center" wrapText="1"/>
    </xf>
    <xf numFmtId="0" fontId="27" fillId="15" borderId="33" xfId="0" applyFont="1" applyFill="1" applyBorder="1" applyAlignment="1">
      <alignment horizontal="left" vertical="center" wrapText="1"/>
    </xf>
    <xf numFmtId="0" fontId="27" fillId="0" borderId="33" xfId="0" applyFont="1" applyFill="1" applyBorder="1" applyAlignment="1">
      <alignment horizontal="center" vertical="center" wrapText="1"/>
    </xf>
    <xf numFmtId="0" fontId="25" fillId="14" borderId="4" xfId="0" applyFont="1" applyFill="1" applyBorder="1" applyAlignment="1">
      <alignment horizontal="center" vertical="center" wrapText="1"/>
    </xf>
    <xf numFmtId="0" fontId="25" fillId="14" borderId="3" xfId="0" applyFont="1" applyFill="1" applyBorder="1" applyAlignment="1">
      <alignment horizontal="center" vertical="center" wrapText="1"/>
    </xf>
    <xf numFmtId="0" fontId="25" fillId="14" borderId="9" xfId="0" applyFont="1" applyFill="1" applyBorder="1" applyAlignment="1">
      <alignment horizontal="center" vertical="center" wrapText="1"/>
    </xf>
    <xf numFmtId="0" fontId="25" fillId="14" borderId="33" xfId="0" applyFont="1" applyFill="1" applyBorder="1" applyAlignment="1">
      <alignment vertical="center" wrapText="1"/>
    </xf>
    <xf numFmtId="0" fontId="27" fillId="14" borderId="39" xfId="0" applyFont="1" applyFill="1" applyBorder="1" applyAlignment="1">
      <alignment vertical="center" wrapText="1"/>
    </xf>
    <xf numFmtId="0" fontId="25" fillId="14" borderId="11" xfId="0" applyFont="1" applyFill="1" applyBorder="1" applyAlignment="1">
      <alignment vertical="center" wrapText="1"/>
    </xf>
    <xf numFmtId="0" fontId="25" fillId="14" borderId="43" xfId="0" applyFont="1" applyFill="1" applyBorder="1" applyAlignment="1">
      <alignment vertical="center" wrapText="1"/>
    </xf>
    <xf numFmtId="0" fontId="25" fillId="14" borderId="44" xfId="0" applyFont="1" applyFill="1" applyBorder="1" applyAlignment="1">
      <alignment vertical="center" wrapText="1"/>
    </xf>
    <xf numFmtId="0" fontId="27" fillId="15" borderId="8" xfId="0" applyFont="1" applyFill="1" applyBorder="1" applyAlignment="1" applyProtection="1">
      <alignment vertical="top" wrapText="1"/>
    </xf>
    <xf numFmtId="0" fontId="27" fillId="15" borderId="4" xfId="0" applyFont="1" applyFill="1" applyBorder="1" applyAlignment="1" applyProtection="1">
      <alignment vertical="top" wrapText="1"/>
    </xf>
    <xf numFmtId="0" fontId="27" fillId="15" borderId="3" xfId="0" applyFont="1" applyFill="1" applyBorder="1" applyAlignment="1" applyProtection="1">
      <alignment vertical="top" wrapText="1"/>
    </xf>
    <xf numFmtId="0" fontId="27" fillId="14" borderId="4" xfId="0" applyFont="1" applyFill="1" applyBorder="1" applyAlignment="1" applyProtection="1">
      <alignment horizontal="center" vertical="center" wrapText="1"/>
    </xf>
    <xf numFmtId="0" fontId="27" fillId="14" borderId="8" xfId="0" applyFont="1" applyFill="1" applyBorder="1" applyAlignment="1" applyProtection="1">
      <alignment vertical="top" wrapText="1"/>
    </xf>
    <xf numFmtId="0" fontId="27" fillId="14" borderId="4" xfId="0" applyFont="1" applyFill="1" applyBorder="1" applyAlignment="1" applyProtection="1">
      <alignment vertical="top" wrapText="1"/>
    </xf>
    <xf numFmtId="0" fontId="27" fillId="14" borderId="3" xfId="0" applyFont="1" applyFill="1" applyBorder="1" applyAlignment="1" applyProtection="1">
      <alignment vertical="top" wrapText="1"/>
    </xf>
    <xf numFmtId="2" fontId="18" fillId="4" borderId="17" xfId="1" applyNumberFormat="1" applyFont="1" applyFill="1" applyBorder="1" applyAlignment="1">
      <alignment horizontal="center" vertical="center"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4" borderId="33" xfId="0" applyFont="1" applyFill="1" applyBorder="1" applyAlignment="1">
      <alignment horizontal="center" vertical="center" wrapText="1"/>
    </xf>
    <xf numFmtId="0" fontId="27" fillId="14" borderId="3" xfId="0" applyFont="1" applyFill="1" applyBorder="1" applyAlignment="1">
      <alignment horizontal="center" vertical="center" wrapText="1"/>
    </xf>
    <xf numFmtId="0" fontId="25" fillId="14" borderId="14" xfId="0" applyFont="1" applyFill="1" applyBorder="1" applyAlignment="1">
      <alignment vertical="center" wrapText="1"/>
    </xf>
    <xf numFmtId="167" fontId="43" fillId="2" borderId="0" xfId="0" applyNumberFormat="1" applyFont="1" applyFill="1" applyBorder="1" applyAlignment="1" applyProtection="1">
      <alignment horizontal="center" vertical="center"/>
    </xf>
    <xf numFmtId="0" fontId="27" fillId="14" borderId="27" xfId="0" applyFont="1" applyFill="1" applyBorder="1" applyAlignment="1" applyProtection="1">
      <alignment horizontal="center" vertical="center"/>
      <protection locked="0"/>
    </xf>
    <xf numFmtId="0" fontId="27" fillId="14" borderId="7" xfId="0" applyFont="1" applyFill="1" applyBorder="1" applyAlignment="1" applyProtection="1">
      <alignment horizontal="center" vertical="center"/>
      <protection locked="0"/>
    </xf>
    <xf numFmtId="0" fontId="27" fillId="14" borderId="3" xfId="0" applyFont="1" applyFill="1" applyBorder="1" applyAlignment="1" applyProtection="1">
      <alignment horizontal="center" vertical="center"/>
      <protection locked="0"/>
    </xf>
    <xf numFmtId="0" fontId="27" fillId="14" borderId="1" xfId="0" applyFont="1" applyFill="1" applyBorder="1" applyAlignment="1" applyProtection="1">
      <alignment horizontal="center" vertical="center"/>
      <protection locked="0"/>
    </xf>
    <xf numFmtId="0" fontId="27" fillId="14" borderId="33" xfId="0" applyFont="1" applyFill="1" applyBorder="1" applyAlignment="1" applyProtection="1">
      <alignment horizontal="center" vertical="center"/>
      <protection locked="0"/>
    </xf>
    <xf numFmtId="0" fontId="7" fillId="0" borderId="0" xfId="0" applyFont="1" applyAlignment="1">
      <alignment horizontal="center"/>
    </xf>
    <xf numFmtId="0" fontId="25" fillId="14" borderId="10" xfId="0" applyFont="1" applyFill="1" applyBorder="1" applyAlignment="1">
      <alignment horizontal="center" vertical="center" wrapText="1"/>
    </xf>
    <xf numFmtId="0" fontId="15" fillId="0" borderId="0" xfId="0" applyFont="1" applyFill="1" applyBorder="1" applyAlignment="1">
      <alignment horizontal="center" vertical="top" wrapText="1"/>
    </xf>
    <xf numFmtId="0" fontId="25" fillId="15" borderId="65"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25" fillId="14" borderId="64" xfId="0" applyFont="1" applyFill="1" applyBorder="1" applyAlignment="1">
      <alignment horizontal="center" vertical="center" wrapText="1"/>
    </xf>
    <xf numFmtId="0" fontId="5" fillId="0" borderId="0" xfId="83"/>
    <xf numFmtId="0" fontId="5" fillId="2" borderId="0" xfId="83" applyFill="1"/>
    <xf numFmtId="0" fontId="47" fillId="6" borderId="67" xfId="4" applyFont="1" applyFill="1" applyBorder="1" applyAlignment="1">
      <alignment horizontal="center" vertical="center" wrapText="1"/>
    </xf>
    <xf numFmtId="0" fontId="47" fillId="7" borderId="9" xfId="4" applyFont="1" applyFill="1" applyBorder="1" applyAlignment="1">
      <alignment horizontal="center" vertical="center" wrapText="1"/>
    </xf>
    <xf numFmtId="0" fontId="47" fillId="17" borderId="9" xfId="4" applyFont="1" applyFill="1" applyBorder="1" applyAlignment="1">
      <alignment horizontal="center" vertical="center" wrapText="1"/>
    </xf>
    <xf numFmtId="0" fontId="47" fillId="8" borderId="23" xfId="4" applyFont="1" applyFill="1" applyBorder="1" applyAlignment="1">
      <alignment horizontal="center" vertical="center" wrapText="1"/>
    </xf>
    <xf numFmtId="0" fontId="47" fillId="0" borderId="58" xfId="4" applyFont="1" applyFill="1" applyBorder="1" applyAlignment="1">
      <alignment horizontal="center" vertical="center" wrapText="1"/>
    </xf>
    <xf numFmtId="0" fontId="2" fillId="0" borderId="12" xfId="4" applyFont="1" applyBorder="1" applyAlignment="1">
      <alignment horizontal="center" vertical="center"/>
    </xf>
    <xf numFmtId="0" fontId="2" fillId="0" borderId="30" xfId="4" applyFont="1" applyBorder="1" applyAlignment="1">
      <alignment horizontal="center" vertical="center" wrapText="1"/>
    </xf>
    <xf numFmtId="0" fontId="2" fillId="0" borderId="3" xfId="4" applyFont="1" applyBorder="1" applyAlignment="1">
      <alignment horizontal="center" vertical="center" wrapText="1"/>
    </xf>
    <xf numFmtId="0" fontId="2" fillId="0" borderId="32" xfId="4" applyFont="1" applyBorder="1" applyAlignment="1">
      <alignment horizontal="center" vertical="center" wrapText="1"/>
    </xf>
    <xf numFmtId="0" fontId="2" fillId="0" borderId="7" xfId="4" applyFont="1" applyBorder="1" applyAlignment="1">
      <alignment horizontal="center" vertical="center"/>
    </xf>
    <xf numFmtId="0" fontId="2" fillId="0" borderId="25" xfId="4" applyFont="1" applyBorder="1" applyAlignment="1">
      <alignment horizontal="center" vertical="center" wrapText="1"/>
    </xf>
    <xf numFmtId="0" fontId="2" fillId="0" borderId="1" xfId="4" applyFont="1" applyBorder="1" applyAlignment="1">
      <alignment horizontal="center" vertical="center" wrapText="1"/>
    </xf>
    <xf numFmtId="0" fontId="47" fillId="3" borderId="22" xfId="4" applyFont="1" applyFill="1" applyBorder="1" applyAlignment="1">
      <alignment horizontal="center" vertical="center"/>
    </xf>
    <xf numFmtId="0" fontId="47" fillId="3" borderId="1" xfId="4" applyFont="1" applyFill="1" applyBorder="1" applyAlignment="1">
      <alignment horizontal="center" vertical="center" wrapText="1"/>
    </xf>
    <xf numFmtId="9" fontId="47" fillId="18" borderId="30" xfId="84" applyFont="1" applyFill="1" applyBorder="1" applyAlignment="1">
      <alignment horizontal="center" vertical="center"/>
    </xf>
    <xf numFmtId="9" fontId="47" fillId="18" borderId="3" xfId="84" applyFont="1" applyFill="1" applyBorder="1" applyAlignment="1">
      <alignment horizontal="center" vertical="center"/>
    </xf>
    <xf numFmtId="9" fontId="47" fillId="18" borderId="32" xfId="84" applyFont="1" applyFill="1" applyBorder="1" applyAlignment="1">
      <alignment horizontal="center" vertical="center" wrapText="1"/>
    </xf>
    <xf numFmtId="9" fontId="47" fillId="18" borderId="3" xfId="84" applyFont="1" applyFill="1" applyBorder="1" applyAlignment="1">
      <alignment horizontal="center" vertical="center" wrapText="1"/>
    </xf>
    <xf numFmtId="9" fontId="47" fillId="18" borderId="3" xfId="4" applyNumberFormat="1" applyFont="1" applyFill="1" applyBorder="1" applyAlignment="1">
      <alignment horizontal="center" vertical="center" wrapText="1"/>
    </xf>
    <xf numFmtId="2" fontId="47" fillId="18" borderId="54" xfId="84" applyNumberFormat="1" applyFont="1" applyFill="1" applyBorder="1" applyAlignment="1">
      <alignment horizontal="center" vertical="center"/>
    </xf>
    <xf numFmtId="0" fontId="27" fillId="14" borderId="3"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4" borderId="3" xfId="0" applyFont="1" applyFill="1" applyBorder="1" applyAlignment="1">
      <alignment horizontal="center" vertical="center" wrapText="1"/>
    </xf>
    <xf numFmtId="0" fontId="27" fillId="0" borderId="3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27" fillId="15" borderId="8"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 xfId="0" applyFont="1" applyFill="1" applyBorder="1" applyAlignment="1" applyProtection="1">
      <alignment horizontal="center" vertical="top" wrapText="1"/>
    </xf>
    <xf numFmtId="0" fontId="3" fillId="4" borderId="15" xfId="1" applyFont="1" applyFill="1" applyBorder="1" applyAlignment="1">
      <alignment horizontal="center" vertical="center" wrapText="1"/>
    </xf>
    <xf numFmtId="0" fontId="3" fillId="4" borderId="29" xfId="1" applyFont="1" applyFill="1" applyBorder="1" applyAlignment="1">
      <alignment horizontal="center" vertical="center" wrapText="1"/>
    </xf>
    <xf numFmtId="0" fontId="15" fillId="4" borderId="29" xfId="1" applyFont="1" applyFill="1" applyBorder="1" applyAlignment="1">
      <alignment horizontal="center" vertical="center" wrapText="1"/>
    </xf>
    <xf numFmtId="0" fontId="3" fillId="4" borderId="55" xfId="1" applyFont="1" applyFill="1" applyBorder="1" applyAlignment="1">
      <alignment horizontal="center" vertical="center" wrapText="1"/>
    </xf>
    <xf numFmtId="0" fontId="25" fillId="15" borderId="10" xfId="0" applyFont="1" applyFill="1" applyBorder="1" applyAlignment="1">
      <alignment horizontal="center" vertical="center" wrapText="1"/>
    </xf>
    <xf numFmtId="0" fontId="25" fillId="15" borderId="13" xfId="0" applyFont="1" applyFill="1" applyBorder="1" applyAlignment="1">
      <alignment horizontal="center" vertical="center" wrapText="1"/>
    </xf>
    <xf numFmtId="0" fontId="25" fillId="15" borderId="24" xfId="0" applyFont="1" applyFill="1" applyBorder="1" applyAlignment="1">
      <alignment horizontal="center" vertical="center" wrapText="1"/>
    </xf>
    <xf numFmtId="17" fontId="25" fillId="15" borderId="33" xfId="0" applyNumberFormat="1" applyFont="1" applyFill="1" applyBorder="1" applyAlignment="1">
      <alignment horizontal="center" vertical="center" wrapText="1"/>
    </xf>
    <xf numFmtId="0" fontId="25" fillId="15" borderId="4" xfId="0" applyFont="1" applyFill="1" applyBorder="1" applyAlignment="1">
      <alignment horizontal="center" vertical="center" wrapText="1"/>
    </xf>
    <xf numFmtId="0" fontId="25" fillId="15" borderId="9" xfId="0" applyFont="1" applyFill="1" applyBorder="1" applyAlignment="1">
      <alignment horizontal="center"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31" fillId="0" borderId="4" xfId="0" applyFont="1" applyBorder="1" applyAlignment="1" applyProtection="1">
      <alignment horizontal="center" vertical="center"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4" borderId="33" xfId="0" applyFont="1" applyFill="1" applyBorder="1" applyAlignment="1" applyProtection="1">
      <alignment horizontal="center" vertical="top" wrapText="1"/>
    </xf>
    <xf numFmtId="0" fontId="27" fillId="14" borderId="4" xfId="0" applyFont="1" applyFill="1" applyBorder="1" applyAlignment="1" applyProtection="1">
      <alignment horizontal="center" vertical="top" wrapText="1"/>
    </xf>
    <xf numFmtId="0" fontId="27" fillId="14" borderId="3" xfId="0" applyFont="1" applyFill="1" applyBorder="1" applyAlignment="1" applyProtection="1">
      <alignment horizontal="center" vertical="top"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8" fillId="4" borderId="17" xfId="1" applyFont="1" applyFill="1" applyBorder="1" applyAlignment="1">
      <alignment horizontal="center" vertical="center" wrapText="1"/>
    </xf>
    <xf numFmtId="0" fontId="45" fillId="4" borderId="17"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15" fillId="4" borderId="17"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15" borderId="33" xfId="0" applyFont="1" applyFill="1" applyBorder="1" applyAlignment="1" applyProtection="1">
      <alignment horizontal="center" vertical="top"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3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10"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50"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42" fillId="2" borderId="0" xfId="0" applyFont="1" applyFill="1" applyBorder="1" applyAlignment="1" applyProtection="1">
      <alignment horizontal="center" vertical="top"/>
    </xf>
    <xf numFmtId="0" fontId="4" fillId="2" borderId="27" xfId="0" applyFont="1" applyFill="1" applyBorder="1" applyAlignment="1" applyProtection="1">
      <alignment horizontal="left" vertical="top"/>
    </xf>
    <xf numFmtId="0" fontId="4" fillId="2" borderId="28" xfId="0" applyFont="1" applyFill="1" applyBorder="1" applyAlignment="1" applyProtection="1">
      <alignment horizontal="left" vertical="top"/>
    </xf>
    <xf numFmtId="0" fontId="4" fillId="2" borderId="39" xfId="0" applyFont="1" applyFill="1" applyBorder="1" applyAlignment="1" applyProtection="1">
      <alignment horizontal="left" vertical="top"/>
    </xf>
    <xf numFmtId="0" fontId="32" fillId="9" borderId="15" xfId="0" applyFont="1" applyFill="1" applyBorder="1" applyAlignment="1">
      <alignment horizontal="center" vertical="center" wrapText="1"/>
    </xf>
    <xf numFmtId="0" fontId="32" fillId="9" borderId="29" xfId="0" applyFont="1" applyFill="1" applyBorder="1" applyAlignment="1">
      <alignment horizontal="center" vertical="center" wrapText="1"/>
    </xf>
    <xf numFmtId="0" fontId="44" fillId="9" borderId="29" xfId="0" applyFont="1" applyFill="1" applyBorder="1" applyAlignment="1">
      <alignment horizontal="center" vertical="center" wrapText="1"/>
    </xf>
    <xf numFmtId="0" fontId="32" fillId="9" borderId="55" xfId="0" applyFont="1" applyFill="1" applyBorder="1" applyAlignment="1">
      <alignment horizontal="center" vertical="center" wrapText="1"/>
    </xf>
    <xf numFmtId="0" fontId="37" fillId="0" borderId="36" xfId="0" applyFont="1" applyBorder="1" applyAlignment="1">
      <alignment horizontal="center"/>
    </xf>
    <xf numFmtId="0" fontId="37" fillId="0" borderId="31" xfId="0" applyFont="1" applyBorder="1" applyAlignment="1">
      <alignment horizontal="center"/>
    </xf>
    <xf numFmtId="0" fontId="37" fillId="0" borderId="54" xfId="0" applyFont="1" applyBorder="1" applyAlignment="1">
      <alignment horizontal="center"/>
    </xf>
    <xf numFmtId="0" fontId="25" fillId="15" borderId="3" xfId="0" applyFont="1" applyFill="1" applyBorder="1" applyAlignment="1">
      <alignment horizontal="center" vertical="center" wrapText="1"/>
    </xf>
    <xf numFmtId="0" fontId="38" fillId="0" borderId="26" xfId="0" applyFont="1" applyBorder="1" applyAlignment="1">
      <alignment horizontal="center"/>
    </xf>
    <xf numFmtId="0" fontId="38" fillId="0" borderId="54" xfId="0" applyFont="1" applyBorder="1" applyAlignment="1">
      <alignment horizontal="center"/>
    </xf>
    <xf numFmtId="167" fontId="4" fillId="2" borderId="35" xfId="0" applyNumberFormat="1" applyFont="1" applyFill="1" applyBorder="1" applyAlignment="1" applyProtection="1">
      <alignment horizontal="left" vertical="center"/>
    </xf>
    <xf numFmtId="167" fontId="4" fillId="2" borderId="39" xfId="0" applyNumberFormat="1" applyFont="1" applyFill="1" applyBorder="1" applyAlignment="1" applyProtection="1">
      <alignment horizontal="left" vertical="center"/>
    </xf>
    <xf numFmtId="167" fontId="39" fillId="2" borderId="41" xfId="0" applyNumberFormat="1" applyFont="1" applyFill="1" applyBorder="1" applyAlignment="1" applyProtection="1">
      <alignment horizontal="center" vertical="center"/>
    </xf>
    <xf numFmtId="167" fontId="39" fillId="2" borderId="40" xfId="0" applyNumberFormat="1" applyFont="1" applyFill="1" applyBorder="1" applyAlignment="1" applyProtection="1">
      <alignment horizontal="center" vertical="center"/>
    </xf>
    <xf numFmtId="168" fontId="4" fillId="2" borderId="5" xfId="0" applyNumberFormat="1" applyFont="1" applyFill="1" applyBorder="1" applyAlignment="1" applyProtection="1">
      <alignment horizontal="center" vertical="center"/>
    </xf>
    <xf numFmtId="168" fontId="4" fillId="2" borderId="6" xfId="0" applyNumberFormat="1" applyFont="1" applyFill="1" applyBorder="1" applyAlignment="1" applyProtection="1">
      <alignment horizontal="center" vertical="center"/>
    </xf>
    <xf numFmtId="168" fontId="4" fillId="2" borderId="40" xfId="0" applyNumberFormat="1" applyFont="1" applyFill="1" applyBorder="1" applyAlignment="1" applyProtection="1">
      <alignment horizontal="center" vertical="center"/>
    </xf>
    <xf numFmtId="0" fontId="21" fillId="2" borderId="0" xfId="0" applyFont="1" applyFill="1" applyBorder="1" applyAlignment="1" applyProtection="1">
      <alignment horizontal="center"/>
    </xf>
    <xf numFmtId="0" fontId="31" fillId="0" borderId="3" xfId="0" applyFont="1" applyBorder="1" applyAlignment="1" applyProtection="1">
      <alignment horizontal="center" vertical="center" wrapText="1"/>
    </xf>
    <xf numFmtId="0" fontId="19"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7" fillId="0" borderId="12" xfId="0" applyFont="1" applyBorder="1" applyAlignment="1" applyProtection="1">
      <alignment horizontal="center" vertical="center" wrapText="1"/>
    </xf>
    <xf numFmtId="0" fontId="9" fillId="0" borderId="27" xfId="0" applyFont="1" applyBorder="1" applyAlignment="1">
      <alignment horizontal="left"/>
    </xf>
    <xf numFmtId="0" fontId="9" fillId="0" borderId="28" xfId="0" applyFont="1" applyBorder="1" applyAlignment="1">
      <alignment horizontal="left"/>
    </xf>
    <xf numFmtId="0" fontId="26" fillId="0" borderId="39" xfId="0" applyFont="1" applyBorder="1" applyAlignment="1">
      <alignment horizontal="center"/>
    </xf>
    <xf numFmtId="0" fontId="4" fillId="2" borderId="18"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0" fontId="4" fillId="2" borderId="42" xfId="0" applyFont="1" applyFill="1" applyBorder="1" applyAlignment="1" applyProtection="1">
      <alignment horizontal="left" vertical="center"/>
    </xf>
    <xf numFmtId="0" fontId="18" fillId="13" borderId="18" xfId="1" applyFont="1" applyFill="1" applyBorder="1" applyAlignment="1">
      <alignment horizontal="center" vertical="center" wrapText="1"/>
    </xf>
    <xf numFmtId="0" fontId="18" fillId="13" borderId="19" xfId="1" applyFont="1" applyFill="1" applyBorder="1" applyAlignment="1">
      <alignment horizontal="center" vertical="center" wrapText="1"/>
    </xf>
    <xf numFmtId="0" fontId="18" fillId="13" borderId="42" xfId="1" applyFont="1" applyFill="1" applyBorder="1" applyAlignment="1">
      <alignment horizontal="center" vertical="center" wrapText="1"/>
    </xf>
    <xf numFmtId="0" fontId="18" fillId="11" borderId="18" xfId="1" applyFont="1" applyFill="1" applyBorder="1" applyAlignment="1">
      <alignment horizontal="center" vertical="center" wrapText="1"/>
    </xf>
    <xf numFmtId="0" fontId="18" fillId="11" borderId="19" xfId="1" applyFont="1" applyFill="1" applyBorder="1" applyAlignment="1">
      <alignment horizontal="center" vertical="center" wrapText="1"/>
    </xf>
    <xf numFmtId="0" fontId="18" fillId="11" borderId="42" xfId="1" applyFont="1" applyFill="1" applyBorder="1" applyAlignment="1">
      <alignment horizontal="center" vertical="center" wrapText="1"/>
    </xf>
    <xf numFmtId="0" fontId="4" fillId="2" borderId="5"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left" vertical="center"/>
    </xf>
    <xf numFmtId="0" fontId="27" fillId="2" borderId="40" xfId="0" applyNumberFormat="1" applyFont="1" applyFill="1" applyBorder="1" applyAlignment="1" applyProtection="1">
      <alignment horizontal="center" vertical="center"/>
    </xf>
    <xf numFmtId="0" fontId="25" fillId="0" borderId="3" xfId="0" applyFont="1" applyBorder="1" applyAlignment="1">
      <alignment horizontal="left" vertical="center" wrapText="1"/>
    </xf>
    <xf numFmtId="0" fontId="27" fillId="0" borderId="49" xfId="0" applyFont="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3" fillId="4" borderId="57" xfId="1" applyFont="1" applyFill="1" applyBorder="1" applyAlignment="1">
      <alignment horizontal="center" vertical="center" wrapText="1"/>
    </xf>
    <xf numFmtId="0" fontId="45" fillId="9" borderId="18" xfId="1" applyFont="1" applyFill="1" applyBorder="1" applyAlignment="1">
      <alignment horizontal="center" vertical="center" wrapText="1"/>
    </xf>
    <xf numFmtId="0" fontId="18" fillId="9" borderId="19" xfId="1" applyFont="1" applyFill="1" applyBorder="1" applyAlignment="1">
      <alignment horizontal="center" vertical="center" wrapText="1"/>
    </xf>
    <xf numFmtId="0" fontId="18" fillId="9" borderId="42" xfId="1" applyFont="1" applyFill="1" applyBorder="1" applyAlignment="1">
      <alignment horizontal="center" vertical="center" wrapText="1"/>
    </xf>
    <xf numFmtId="0" fontId="47" fillId="4" borderId="24" xfId="4" applyFont="1" applyFill="1" applyBorder="1" applyAlignment="1">
      <alignment horizontal="center" vertical="center"/>
    </xf>
    <xf numFmtId="0" fontId="47" fillId="4" borderId="9" xfId="4" applyFont="1" applyFill="1" applyBorder="1" applyAlignment="1">
      <alignment horizontal="center" vertical="center"/>
    </xf>
    <xf numFmtId="0" fontId="47" fillId="4" borderId="44" xfId="4" applyFont="1" applyFill="1" applyBorder="1" applyAlignment="1">
      <alignment horizontal="center" vertical="center"/>
    </xf>
    <xf numFmtId="0" fontId="5" fillId="18" borderId="57" xfId="83" applyFill="1" applyBorder="1" applyAlignment="1">
      <alignment horizontal="center"/>
    </xf>
    <xf numFmtId="0" fontId="40" fillId="2" borderId="29" xfId="83" applyFont="1" applyFill="1" applyBorder="1" applyAlignment="1">
      <alignment horizontal="center"/>
    </xf>
    <xf numFmtId="49" fontId="2" fillId="0" borderId="25" xfId="4" applyNumberFormat="1" applyFont="1" applyBorder="1" applyAlignment="1">
      <alignment horizontal="center" vertical="center" wrapText="1"/>
    </xf>
    <xf numFmtId="49" fontId="2" fillId="0" borderId="70" xfId="4" applyNumberFormat="1" applyFont="1" applyBorder="1" applyAlignment="1">
      <alignment horizontal="center" vertical="center" wrapText="1"/>
    </xf>
    <xf numFmtId="0" fontId="47" fillId="3" borderId="11" xfId="4" applyFont="1" applyFill="1" applyBorder="1" applyAlignment="1">
      <alignment horizontal="center" vertical="center" wrapText="1"/>
    </xf>
    <xf numFmtId="0" fontId="47" fillId="3" borderId="14" xfId="4" applyFont="1" applyFill="1" applyBorder="1" applyAlignment="1">
      <alignment horizontal="center" vertical="center" wrapText="1"/>
    </xf>
    <xf numFmtId="0" fontId="47" fillId="4" borderId="71" xfId="4" applyFont="1" applyFill="1" applyBorder="1" applyAlignment="1">
      <alignment horizontal="center" vertical="center"/>
    </xf>
    <xf numFmtId="0" fontId="47" fillId="4" borderId="72" xfId="4" applyFont="1" applyFill="1" applyBorder="1" applyAlignment="1">
      <alignment horizontal="center" vertical="center"/>
    </xf>
    <xf numFmtId="0" fontId="47" fillId="4" borderId="70" xfId="4" applyFont="1" applyFill="1" applyBorder="1" applyAlignment="1">
      <alignment horizontal="center" vertical="center"/>
    </xf>
    <xf numFmtId="1" fontId="2" fillId="0" borderId="2" xfId="4" applyNumberFormat="1" applyFont="1" applyBorder="1" applyAlignment="1">
      <alignment horizontal="center" vertical="center" wrapText="1"/>
    </xf>
    <xf numFmtId="1" fontId="2" fillId="0" borderId="11" xfId="4" applyNumberFormat="1" applyFont="1" applyBorder="1" applyAlignment="1">
      <alignment horizontal="center" vertical="center" wrapText="1"/>
    </xf>
    <xf numFmtId="0" fontId="46" fillId="2" borderId="0" xfId="83" applyFont="1" applyFill="1" applyAlignment="1">
      <alignment horizontal="center"/>
    </xf>
    <xf numFmtId="0" fontId="47" fillId="4" borderId="27" xfId="1" applyFont="1" applyFill="1" applyBorder="1" applyAlignment="1">
      <alignment horizontal="center" vertical="center"/>
    </xf>
    <xf numFmtId="0" fontId="47" fillId="4" borderId="5" xfId="1" applyFont="1" applyFill="1" applyBorder="1" applyAlignment="1">
      <alignment horizontal="center" vertical="center"/>
    </xf>
    <xf numFmtId="0" fontId="47" fillId="3" borderId="59" xfId="4" applyFont="1" applyFill="1" applyBorder="1" applyAlignment="1">
      <alignment horizontal="center" vertical="center" wrapText="1"/>
    </xf>
    <xf numFmtId="0" fontId="47" fillId="3" borderId="42" xfId="4" applyFont="1" applyFill="1" applyBorder="1" applyAlignment="1">
      <alignment horizontal="center" vertical="center" wrapText="1"/>
    </xf>
    <xf numFmtId="0" fontId="47" fillId="3" borderId="19" xfId="4" applyFont="1" applyFill="1" applyBorder="1" applyAlignment="1">
      <alignment horizontal="center" vertical="center" wrapText="1"/>
    </xf>
    <xf numFmtId="1" fontId="2" fillId="0" borderId="66" xfId="4" applyNumberFormat="1" applyFont="1" applyBorder="1" applyAlignment="1">
      <alignment horizontal="center" vertical="center" wrapText="1"/>
    </xf>
    <xf numFmtId="1" fontId="2" fillId="0" borderId="68" xfId="4" applyNumberFormat="1" applyFont="1" applyBorder="1" applyAlignment="1">
      <alignment horizontal="center" vertical="center" wrapText="1"/>
    </xf>
    <xf numFmtId="0" fontId="47" fillId="3" borderId="39" xfId="4" applyFont="1" applyFill="1" applyBorder="1" applyAlignment="1">
      <alignment horizontal="center" vertical="center" wrapText="1"/>
    </xf>
    <xf numFmtId="0" fontId="47" fillId="3" borderId="2" xfId="4" applyFont="1" applyFill="1" applyBorder="1" applyAlignment="1">
      <alignment horizontal="center" vertical="center" wrapText="1"/>
    </xf>
    <xf numFmtId="0" fontId="47" fillId="2" borderId="26" xfId="4" applyFont="1" applyFill="1" applyBorder="1" applyAlignment="1">
      <alignment horizontal="center" vertical="center"/>
    </xf>
    <xf numFmtId="0" fontId="47" fillId="2" borderId="54" xfId="4" applyFont="1" applyFill="1" applyBorder="1" applyAlignment="1">
      <alignment horizontal="center" vertical="center"/>
    </xf>
    <xf numFmtId="49" fontId="2" fillId="0" borderId="32" xfId="4" applyNumberFormat="1" applyFont="1" applyBorder="1" applyAlignment="1">
      <alignment horizontal="center" vertical="center" wrapText="1"/>
    </xf>
    <xf numFmtId="49" fontId="2" fillId="0" borderId="69" xfId="4" applyNumberFormat="1" applyFont="1" applyBorder="1" applyAlignment="1">
      <alignment horizontal="center" vertical="center" wrapText="1"/>
    </xf>
    <xf numFmtId="2" fontId="2" fillId="0" borderId="11" xfId="4" applyNumberFormat="1" applyFont="1" applyBorder="1" applyAlignment="1">
      <alignment horizontal="center" vertical="center" wrapText="1"/>
    </xf>
    <xf numFmtId="2" fontId="2" fillId="0" borderId="14" xfId="4" applyNumberFormat="1" applyFont="1" applyBorder="1" applyAlignment="1">
      <alignment horizontal="center" vertical="center" wrapText="1"/>
    </xf>
  </cellXfs>
  <cellStyles count="85">
    <cellStyle name="Euro" xfId="9"/>
    <cellStyle name="Euro 2" xfId="10"/>
    <cellStyle name="Graphics" xfId="11"/>
    <cellStyle name="Millares 10" xfId="12"/>
    <cellStyle name="Millares 10 2" xfId="13"/>
    <cellStyle name="Millares 11" xfId="14"/>
    <cellStyle name="Millares 2" xfId="15"/>
    <cellStyle name="Millares 2 2" xfId="16"/>
    <cellStyle name="Millares 2 3" xfId="17"/>
    <cellStyle name="Millares 2 3 2" xfId="18"/>
    <cellStyle name="Millares 3" xfId="19"/>
    <cellStyle name="Millares 3 2" xfId="20"/>
    <cellStyle name="Millares 4" xfId="21"/>
    <cellStyle name="Millares 5" xfId="22"/>
    <cellStyle name="Millares 6" xfId="23"/>
    <cellStyle name="Millares 7" xfId="24"/>
    <cellStyle name="Millares 8" xfId="25"/>
    <cellStyle name="Millares 9" xfId="26"/>
    <cellStyle name="Moneda 2" xfId="27"/>
    <cellStyle name="Moneda 2 2" xfId="2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 5" xfId="83"/>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aje 2" xfId="84"/>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53">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6600"/>
      <color rgb="FFFEF9F4"/>
      <color rgb="FFFEF4EC"/>
      <color rgb="FFE8F5F8"/>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RELIMINAR POA"/>
      <sheetName val="MEDICION CUMPLIMIENTO"/>
      <sheetName val="RESUMEN - PARTICIPACION"/>
      <sheetName val="RESUMEN GENERAL"/>
      <sheetName val="RES. POR AREA"/>
    </sheetNames>
    <sheetDataSet>
      <sheetData sheetId="0">
        <row r="191">
          <cell r="J191">
            <v>0</v>
          </cell>
        </row>
      </sheetData>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A GENERAL"/>
      <sheetName val="MEDICION CUMPLIMIENTO"/>
      <sheetName val="RESUMEN - PARTICIPACION"/>
      <sheetName val="RESUMEN GENERAL"/>
      <sheetName val="RES. POR ARE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filterMode="1">
    <pageSetUpPr fitToPage="1"/>
  </sheetPr>
  <dimension ref="A1:AW60"/>
  <sheetViews>
    <sheetView showGridLines="0" tabSelected="1" topLeftCell="A13" zoomScale="50" zoomScaleNormal="50" zoomScaleSheetLayoutView="25" zoomScalePageLayoutView="70" workbookViewId="0">
      <pane ySplit="1080" topLeftCell="A7" activePane="bottomLeft"/>
      <selection activeCell="K13" sqref="K1:K1048576"/>
      <selection pane="bottomLeft" activeCell="K55" sqref="K55"/>
    </sheetView>
  </sheetViews>
  <sheetFormatPr baseColWidth="10" defaultColWidth="20.7109375" defaultRowHeight="14.25"/>
  <cols>
    <col min="1" max="1" width="9.140625" style="1" customWidth="1"/>
    <col min="2" max="2" width="57.28515625" style="4" customWidth="1"/>
    <col min="3" max="3" width="30.42578125" style="4" customWidth="1"/>
    <col min="4" max="4" width="24.140625" style="1" customWidth="1"/>
    <col min="5" max="7" width="20.7109375" style="1" customWidth="1"/>
    <col min="8" max="8" width="25.7109375" style="2" customWidth="1"/>
    <col min="9" max="9" width="25.7109375" style="1" customWidth="1"/>
    <col min="10" max="10" width="59" style="1" customWidth="1"/>
    <col min="11" max="11" width="20.7109375" style="214" customWidth="1"/>
    <col min="12" max="12" width="21.85546875" style="1" customWidth="1"/>
    <col min="13" max="13" width="57.5703125" style="1" customWidth="1"/>
    <col min="14" max="14" width="6.85546875" style="1" customWidth="1"/>
    <col min="15" max="15" width="10.5703125" style="1" customWidth="1"/>
    <col min="16" max="16" width="39.5703125" style="1" customWidth="1"/>
    <col min="17" max="17" width="29.28515625" style="1" customWidth="1"/>
    <col min="18" max="18" width="82.85546875" style="1" customWidth="1"/>
    <col min="19" max="16384" width="20.7109375" style="1"/>
  </cols>
  <sheetData>
    <row r="1" spans="1:18" ht="15">
      <c r="A1" s="322"/>
      <c r="B1" s="322"/>
      <c r="C1" s="322"/>
      <c r="D1" s="322"/>
      <c r="E1" s="322"/>
      <c r="F1" s="322"/>
      <c r="G1" s="322"/>
      <c r="H1" s="322"/>
      <c r="I1" s="322"/>
      <c r="J1" s="322"/>
      <c r="K1" s="322"/>
      <c r="L1" s="322"/>
      <c r="M1" s="322"/>
      <c r="N1" s="322"/>
      <c r="O1" s="322"/>
      <c r="P1" s="322"/>
      <c r="Q1" s="12"/>
    </row>
    <row r="2" spans="1:18" ht="15.75">
      <c r="A2" s="297" t="s">
        <v>12</v>
      </c>
      <c r="B2" s="297"/>
      <c r="C2" s="297"/>
      <c r="D2" s="297"/>
      <c r="E2" s="297"/>
      <c r="F2" s="297"/>
      <c r="G2" s="297"/>
      <c r="H2" s="297"/>
      <c r="I2" s="297"/>
      <c r="J2" s="297"/>
      <c r="K2" s="298"/>
      <c r="L2" s="297"/>
      <c r="M2" s="297"/>
      <c r="N2" s="20"/>
      <c r="O2" s="20"/>
      <c r="P2" s="20"/>
      <c r="Q2" s="20"/>
    </row>
    <row r="3" spans="1:18">
      <c r="A3" s="299" t="s">
        <v>13</v>
      </c>
      <c r="B3" s="299"/>
      <c r="C3" s="299"/>
      <c r="D3" s="299"/>
      <c r="E3" s="299"/>
      <c r="F3" s="299"/>
      <c r="G3" s="299"/>
      <c r="H3" s="299"/>
      <c r="I3" s="299"/>
      <c r="J3" s="299"/>
      <c r="K3" s="299"/>
      <c r="L3" s="299"/>
      <c r="M3" s="299"/>
      <c r="N3" s="21"/>
      <c r="O3" s="21"/>
      <c r="P3" s="21"/>
      <c r="Q3" s="21"/>
    </row>
    <row r="4" spans="1:18" ht="20.25">
      <c r="A4" s="300" t="s">
        <v>17</v>
      </c>
      <c r="B4" s="300"/>
      <c r="C4" s="300"/>
      <c r="D4" s="300"/>
      <c r="E4" s="300"/>
      <c r="F4" s="300"/>
      <c r="G4" s="300"/>
      <c r="H4" s="300"/>
      <c r="I4" s="300"/>
      <c r="J4" s="300"/>
      <c r="K4" s="301"/>
      <c r="L4" s="300"/>
      <c r="M4" s="300"/>
      <c r="N4" s="22"/>
      <c r="O4" s="22"/>
      <c r="P4" s="22"/>
      <c r="Q4" s="22"/>
    </row>
    <row r="5" spans="1:18" ht="20.25">
      <c r="A5" s="300" t="s">
        <v>14</v>
      </c>
      <c r="B5" s="300"/>
      <c r="C5" s="300"/>
      <c r="D5" s="300"/>
      <c r="E5" s="300"/>
      <c r="F5" s="300"/>
      <c r="G5" s="300"/>
      <c r="H5" s="300"/>
      <c r="I5" s="300"/>
      <c r="J5" s="300"/>
      <c r="K5" s="301"/>
      <c r="L5" s="300"/>
      <c r="M5" s="300"/>
      <c r="N5" s="22"/>
      <c r="O5" s="22"/>
      <c r="P5" s="22"/>
      <c r="Q5" s="22"/>
    </row>
    <row r="6" spans="1:18" ht="21.75" thickBot="1">
      <c r="A6" s="13"/>
      <c r="B6" s="14"/>
      <c r="C6" s="14"/>
      <c r="D6" s="15"/>
      <c r="E6" s="15"/>
      <c r="F6" s="15"/>
      <c r="G6" s="15"/>
      <c r="H6" s="15"/>
      <c r="I6" s="16"/>
      <c r="J6" s="16"/>
      <c r="K6" s="208"/>
      <c r="L6" s="16"/>
      <c r="M6" s="17"/>
      <c r="N6" s="17"/>
      <c r="O6" s="17"/>
      <c r="P6" s="15"/>
      <c r="Q6" s="12"/>
    </row>
    <row r="7" spans="1:18" ht="33" customHeight="1" thickBot="1">
      <c r="A7" s="305" t="s">
        <v>15</v>
      </c>
      <c r="B7" s="306"/>
      <c r="C7" s="306"/>
      <c r="D7" s="306"/>
      <c r="E7" s="306"/>
      <c r="F7" s="306"/>
      <c r="G7" s="306"/>
      <c r="H7" s="306"/>
      <c r="I7" s="306"/>
      <c r="J7" s="306"/>
      <c r="K7" s="307"/>
      <c r="L7" s="306"/>
      <c r="M7" s="308"/>
      <c r="N7" s="19"/>
      <c r="O7" s="273" t="s">
        <v>132</v>
      </c>
      <c r="P7" s="274"/>
      <c r="Q7" s="274"/>
      <c r="R7" s="275"/>
    </row>
    <row r="8" spans="1:18" ht="24" customHeight="1">
      <c r="A8" s="302" t="s">
        <v>16</v>
      </c>
      <c r="B8" s="303"/>
      <c r="C8" s="303"/>
      <c r="D8" s="304"/>
      <c r="E8" s="330" t="s">
        <v>115</v>
      </c>
      <c r="F8" s="331"/>
      <c r="G8" s="331"/>
      <c r="H8" s="332"/>
      <c r="I8" s="327" t="s">
        <v>109</v>
      </c>
      <c r="J8" s="328"/>
      <c r="K8" s="329"/>
      <c r="L8" s="315" t="s">
        <v>33</v>
      </c>
      <c r="M8" s="316"/>
      <c r="N8" s="18"/>
      <c r="O8" s="154" t="s">
        <v>7</v>
      </c>
      <c r="P8" s="155" t="s">
        <v>3</v>
      </c>
      <c r="Q8" s="156" t="s">
        <v>125</v>
      </c>
      <c r="R8" s="157" t="s">
        <v>133</v>
      </c>
    </row>
    <row r="9" spans="1:18" ht="27" customHeight="1" thickBot="1">
      <c r="A9" s="309" t="s">
        <v>120</v>
      </c>
      <c r="B9" s="310"/>
      <c r="C9" s="310"/>
      <c r="D9" s="311"/>
      <c r="E9" s="319">
        <v>43076</v>
      </c>
      <c r="F9" s="320"/>
      <c r="G9" s="320"/>
      <c r="H9" s="321"/>
      <c r="I9" s="339">
        <v>800</v>
      </c>
      <c r="J9" s="340"/>
      <c r="K9" s="341"/>
      <c r="L9" s="317" t="s">
        <v>137</v>
      </c>
      <c r="M9" s="318"/>
      <c r="N9" s="18"/>
      <c r="O9" s="158" t="s">
        <v>8</v>
      </c>
      <c r="P9" s="159" t="s">
        <v>2</v>
      </c>
      <c r="Q9" s="160" t="s">
        <v>124</v>
      </c>
      <c r="R9" s="161" t="s">
        <v>134</v>
      </c>
    </row>
    <row r="10" spans="1:18" ht="26.25" customHeight="1">
      <c r="A10" s="324"/>
      <c r="B10" s="324"/>
      <c r="C10" s="324"/>
      <c r="D10" s="324"/>
      <c r="E10" s="324"/>
      <c r="F10" s="324"/>
      <c r="G10" s="324"/>
      <c r="H10" s="324"/>
      <c r="I10" s="324"/>
      <c r="J10" s="324"/>
      <c r="K10" s="325"/>
      <c r="L10" s="324"/>
      <c r="M10" s="324"/>
      <c r="N10" s="324"/>
      <c r="O10" s="158" t="s">
        <v>10</v>
      </c>
      <c r="P10" s="162" t="s">
        <v>9</v>
      </c>
      <c r="Q10" s="163" t="s">
        <v>130</v>
      </c>
      <c r="R10" s="161" t="s">
        <v>135</v>
      </c>
    </row>
    <row r="11" spans="1:18" ht="29.25" customHeight="1" thickBot="1">
      <c r="A11" s="3"/>
      <c r="B11" s="5"/>
      <c r="C11" s="5"/>
      <c r="D11" s="3"/>
      <c r="E11" s="3"/>
      <c r="F11" s="3"/>
      <c r="G11" s="3"/>
      <c r="O11" s="158" t="s">
        <v>117</v>
      </c>
      <c r="P11" s="164" t="s">
        <v>111</v>
      </c>
      <c r="Q11" s="165" t="s">
        <v>131</v>
      </c>
      <c r="R11" s="161" t="s">
        <v>136</v>
      </c>
    </row>
    <row r="12" spans="1:18" ht="30.75" customHeight="1" thickBot="1">
      <c r="A12" s="336" t="s">
        <v>67</v>
      </c>
      <c r="B12" s="337"/>
      <c r="C12" s="337"/>
      <c r="D12" s="337"/>
      <c r="E12" s="337"/>
      <c r="F12" s="337"/>
      <c r="G12" s="338"/>
      <c r="H12" s="333" t="s">
        <v>29</v>
      </c>
      <c r="I12" s="334"/>
      <c r="J12" s="335"/>
      <c r="K12" s="348" t="s">
        <v>27</v>
      </c>
      <c r="L12" s="349"/>
      <c r="M12" s="350"/>
      <c r="N12" s="8"/>
      <c r="O12" s="166" t="s">
        <v>113</v>
      </c>
      <c r="P12" s="167" t="s">
        <v>118</v>
      </c>
      <c r="Q12" s="313"/>
      <c r="R12" s="314"/>
    </row>
    <row r="13" spans="1:18" ht="87" customHeight="1" thickBot="1">
      <c r="A13" s="69" t="s">
        <v>0</v>
      </c>
      <c r="B13" s="70" t="s">
        <v>30</v>
      </c>
      <c r="C13" s="70" t="s">
        <v>1</v>
      </c>
      <c r="D13" s="70" t="s">
        <v>32</v>
      </c>
      <c r="E13" s="24" t="s">
        <v>34</v>
      </c>
      <c r="F13" s="70" t="s">
        <v>31</v>
      </c>
      <c r="G13" s="71" t="s">
        <v>65</v>
      </c>
      <c r="H13" s="66" t="s">
        <v>66</v>
      </c>
      <c r="I13" s="67" t="s">
        <v>5</v>
      </c>
      <c r="J13" s="68" t="s">
        <v>6</v>
      </c>
      <c r="K13" s="64" t="s">
        <v>28</v>
      </c>
      <c r="L13" s="74" t="s">
        <v>68</v>
      </c>
      <c r="M13" s="65" t="s">
        <v>11</v>
      </c>
      <c r="N13" s="8"/>
    </row>
    <row r="14" spans="1:18" ht="24" hidden="1" customHeight="1" thickBot="1">
      <c r="A14" s="278" t="s">
        <v>35</v>
      </c>
      <c r="B14" s="279"/>
      <c r="C14" s="255"/>
      <c r="D14" s="279"/>
      <c r="E14" s="279"/>
      <c r="F14" s="255"/>
      <c r="G14" s="279"/>
      <c r="H14" s="255"/>
      <c r="I14" s="279"/>
      <c r="J14" s="279"/>
      <c r="K14" s="279"/>
      <c r="L14" s="279"/>
      <c r="M14" s="281"/>
      <c r="N14" s="8"/>
    </row>
    <row r="15" spans="1:18" ht="198">
      <c r="A15" s="75">
        <v>1</v>
      </c>
      <c r="B15" s="76" t="s">
        <v>18</v>
      </c>
      <c r="C15" s="28" t="s">
        <v>69</v>
      </c>
      <c r="D15" s="85" t="s">
        <v>87</v>
      </c>
      <c r="E15" s="131">
        <v>3</v>
      </c>
      <c r="F15" s="143" t="s">
        <v>121</v>
      </c>
      <c r="G15" s="171">
        <v>2</v>
      </c>
      <c r="H15" s="171">
        <v>2</v>
      </c>
      <c r="I15" s="169">
        <v>43101</v>
      </c>
      <c r="J15" s="181" t="s">
        <v>150</v>
      </c>
      <c r="K15" s="209" t="s">
        <v>2</v>
      </c>
      <c r="L15" s="127">
        <v>1.5</v>
      </c>
      <c r="M15" s="191" t="s">
        <v>158</v>
      </c>
      <c r="N15" s="8"/>
    </row>
    <row r="16" spans="1:18" ht="131.25">
      <c r="A16" s="77">
        <v>2</v>
      </c>
      <c r="B16" s="28" t="s">
        <v>19</v>
      </c>
      <c r="C16" s="28" t="s">
        <v>70</v>
      </c>
      <c r="D16" s="86" t="s">
        <v>92</v>
      </c>
      <c r="E16" s="132">
        <v>7</v>
      </c>
      <c r="F16" s="143" t="s">
        <v>126</v>
      </c>
      <c r="G16" s="144">
        <v>6</v>
      </c>
      <c r="H16" s="144" t="s">
        <v>113</v>
      </c>
      <c r="I16" s="109"/>
      <c r="J16" s="110" t="s">
        <v>152</v>
      </c>
      <c r="K16" s="210" t="s">
        <v>111</v>
      </c>
      <c r="L16" s="98"/>
      <c r="M16" s="95"/>
      <c r="N16" s="23"/>
    </row>
    <row r="17" spans="1:16" s="6" customFormat="1" ht="126">
      <c r="A17" s="77">
        <v>3</v>
      </c>
      <c r="B17" s="29" t="s">
        <v>119</v>
      </c>
      <c r="C17" s="28" t="s">
        <v>71</v>
      </c>
      <c r="D17" s="87" t="s">
        <v>88</v>
      </c>
      <c r="E17" s="133">
        <v>7</v>
      </c>
      <c r="F17" s="143" t="s">
        <v>127</v>
      </c>
      <c r="G17" s="145">
        <v>4</v>
      </c>
      <c r="H17" s="144" t="s">
        <v>113</v>
      </c>
      <c r="I17" s="109"/>
      <c r="J17" s="110" t="s">
        <v>152</v>
      </c>
      <c r="K17" s="210" t="s">
        <v>111</v>
      </c>
      <c r="L17" s="98"/>
      <c r="M17" s="95"/>
      <c r="N17" s="9"/>
    </row>
    <row r="18" spans="1:16" s="6" customFormat="1" ht="37.5">
      <c r="A18" s="291">
        <v>4</v>
      </c>
      <c r="B18" s="29" t="s">
        <v>20</v>
      </c>
      <c r="C18" s="264" t="s">
        <v>91</v>
      </c>
      <c r="D18" s="264" t="s">
        <v>90</v>
      </c>
      <c r="E18" s="134">
        <v>3</v>
      </c>
      <c r="F18" s="146"/>
      <c r="G18" s="147"/>
      <c r="H18" s="111"/>
      <c r="I18" s="261">
        <v>43101</v>
      </c>
      <c r="J18" s="217"/>
      <c r="K18" s="219"/>
      <c r="L18" s="190"/>
      <c r="M18" s="192"/>
      <c r="N18" s="9"/>
    </row>
    <row r="19" spans="1:16" s="6" customFormat="1" ht="93.75">
      <c r="A19" s="292"/>
      <c r="B19" s="30" t="s">
        <v>21</v>
      </c>
      <c r="C19" s="265"/>
      <c r="D19" s="265"/>
      <c r="E19" s="135">
        <v>1</v>
      </c>
      <c r="F19" s="148" t="s">
        <v>122</v>
      </c>
      <c r="G19" s="145">
        <v>1</v>
      </c>
      <c r="H19" s="168">
        <v>1</v>
      </c>
      <c r="I19" s="262"/>
      <c r="J19" s="182" t="s">
        <v>138</v>
      </c>
      <c r="K19" s="218" t="s">
        <v>110</v>
      </c>
      <c r="L19" s="187">
        <v>1</v>
      </c>
      <c r="M19" s="193" t="s">
        <v>165</v>
      </c>
      <c r="N19" s="9"/>
    </row>
    <row r="20" spans="1:16" s="6" customFormat="1" ht="93.75">
      <c r="A20" s="326"/>
      <c r="B20" s="31" t="s">
        <v>22</v>
      </c>
      <c r="C20" s="342"/>
      <c r="D20" s="342"/>
      <c r="E20" s="136">
        <v>2</v>
      </c>
      <c r="F20" s="149" t="s">
        <v>123</v>
      </c>
      <c r="G20" s="150">
        <v>2</v>
      </c>
      <c r="H20" s="170">
        <v>2</v>
      </c>
      <c r="I20" s="312"/>
      <c r="J20" s="180" t="s">
        <v>139</v>
      </c>
      <c r="K20" s="215" t="s">
        <v>110</v>
      </c>
      <c r="L20" s="188">
        <v>2</v>
      </c>
      <c r="M20" s="207"/>
      <c r="N20" s="9"/>
    </row>
    <row r="21" spans="1:16" s="6" customFormat="1" ht="23.25">
      <c r="A21" s="291">
        <v>5</v>
      </c>
      <c r="B21" s="32" t="s">
        <v>23</v>
      </c>
      <c r="C21" s="264" t="s">
        <v>72</v>
      </c>
      <c r="D21" s="264" t="s">
        <v>89</v>
      </c>
      <c r="E21" s="134">
        <v>10</v>
      </c>
      <c r="F21" s="146"/>
      <c r="G21" s="151"/>
      <c r="H21" s="258">
        <v>2</v>
      </c>
      <c r="I21" s="261">
        <v>43101</v>
      </c>
      <c r="J21" s="112"/>
      <c r="K21" s="219"/>
      <c r="L21" s="190"/>
      <c r="M21" s="192"/>
      <c r="N21" s="9"/>
    </row>
    <row r="22" spans="1:16" s="6" customFormat="1" ht="68.25" customHeight="1">
      <c r="A22" s="292"/>
      <c r="B22" s="33" t="s">
        <v>24</v>
      </c>
      <c r="C22" s="265"/>
      <c r="D22" s="265"/>
      <c r="E22" s="137">
        <v>5</v>
      </c>
      <c r="F22" s="148" t="s">
        <v>122</v>
      </c>
      <c r="G22" s="151">
        <v>1</v>
      </c>
      <c r="H22" s="259"/>
      <c r="I22" s="262"/>
      <c r="J22" s="182" t="s">
        <v>140</v>
      </c>
      <c r="K22" s="215" t="s">
        <v>2</v>
      </c>
      <c r="L22" s="187">
        <v>1.25</v>
      </c>
      <c r="M22" s="193" t="s">
        <v>161</v>
      </c>
      <c r="N22" s="9"/>
    </row>
    <row r="23" spans="1:16" s="6" customFormat="1" ht="116.25" customHeight="1">
      <c r="A23" s="292"/>
      <c r="B23" s="34" t="s">
        <v>25</v>
      </c>
      <c r="C23" s="265"/>
      <c r="D23" s="265"/>
      <c r="E23" s="137">
        <v>2</v>
      </c>
      <c r="F23" s="148" t="s">
        <v>124</v>
      </c>
      <c r="G23" s="151">
        <v>1</v>
      </c>
      <c r="H23" s="259"/>
      <c r="I23" s="262"/>
      <c r="J23" s="113"/>
      <c r="K23" s="215" t="s">
        <v>110</v>
      </c>
      <c r="L23" s="187">
        <v>2</v>
      </c>
      <c r="M23" s="193" t="s">
        <v>162</v>
      </c>
      <c r="N23" s="9"/>
    </row>
    <row r="24" spans="1:16" s="6" customFormat="1" ht="147.75" customHeight="1" thickBot="1">
      <c r="A24" s="293"/>
      <c r="B24" s="78" t="s">
        <v>26</v>
      </c>
      <c r="C24" s="266"/>
      <c r="D24" s="266"/>
      <c r="E24" s="138">
        <v>3</v>
      </c>
      <c r="F24" s="152" t="s">
        <v>125</v>
      </c>
      <c r="G24" s="153">
        <v>1</v>
      </c>
      <c r="H24" s="260"/>
      <c r="I24" s="263"/>
      <c r="J24" s="179" t="s">
        <v>163</v>
      </c>
      <c r="K24" s="215" t="s">
        <v>110</v>
      </c>
      <c r="L24" s="189">
        <v>3</v>
      </c>
      <c r="M24" s="194"/>
      <c r="N24" s="9"/>
    </row>
    <row r="25" spans="1:16" s="6" customFormat="1" ht="28.5" thickBot="1">
      <c r="A25" s="278" t="s">
        <v>36</v>
      </c>
      <c r="B25" s="279"/>
      <c r="C25" s="279"/>
      <c r="D25" s="279"/>
      <c r="E25" s="279"/>
      <c r="F25" s="347"/>
      <c r="G25" s="279"/>
      <c r="H25" s="279"/>
      <c r="I25" s="279"/>
      <c r="J25" s="279"/>
      <c r="K25" s="280"/>
      <c r="L25" s="279"/>
      <c r="M25" s="281"/>
      <c r="N25" s="10"/>
      <c r="O25" s="7"/>
      <c r="P25" s="7"/>
    </row>
    <row r="26" spans="1:16" s="6" customFormat="1" ht="75">
      <c r="A26" s="47">
        <v>6</v>
      </c>
      <c r="B26" s="31" t="s">
        <v>37</v>
      </c>
      <c r="C26" s="31" t="s">
        <v>73</v>
      </c>
      <c r="D26" s="46" t="s">
        <v>93</v>
      </c>
      <c r="E26" s="47">
        <v>8</v>
      </c>
      <c r="F26" s="139" t="s">
        <v>126</v>
      </c>
      <c r="G26" s="139">
        <v>4</v>
      </c>
      <c r="H26" s="114"/>
      <c r="I26" s="114"/>
      <c r="J26" s="114"/>
      <c r="K26" s="211" t="s">
        <v>129</v>
      </c>
      <c r="L26" s="96"/>
      <c r="M26" s="97"/>
      <c r="N26" s="10"/>
    </row>
    <row r="27" spans="1:16" s="7" customFormat="1" ht="144">
      <c r="A27" s="36">
        <v>7</v>
      </c>
      <c r="B27" s="35" t="s">
        <v>38</v>
      </c>
      <c r="C27" s="35" t="s">
        <v>74</v>
      </c>
      <c r="D27" s="87" t="s">
        <v>94</v>
      </c>
      <c r="E27" s="36">
        <v>5</v>
      </c>
      <c r="F27" s="36" t="s">
        <v>127</v>
      </c>
      <c r="G27" s="36">
        <v>2</v>
      </c>
      <c r="H27" s="115"/>
      <c r="I27" s="115"/>
      <c r="J27" s="115"/>
      <c r="K27" s="212" t="s">
        <v>129</v>
      </c>
      <c r="L27" s="98"/>
      <c r="M27" s="99"/>
      <c r="N27" s="10"/>
      <c r="O27" s="6"/>
      <c r="P27" s="6"/>
    </row>
    <row r="28" spans="1:16" s="6" customFormat="1" ht="264.75" customHeight="1" thickBot="1">
      <c r="A28" s="37">
        <v>8</v>
      </c>
      <c r="B28" s="29" t="s">
        <v>39</v>
      </c>
      <c r="C28" s="79" t="s">
        <v>75</v>
      </c>
      <c r="D28" s="88" t="s">
        <v>95</v>
      </c>
      <c r="E28" s="37">
        <v>2</v>
      </c>
      <c r="F28" s="37" t="s">
        <v>121</v>
      </c>
      <c r="G28" s="37">
        <v>2</v>
      </c>
      <c r="H28" s="174">
        <v>2</v>
      </c>
      <c r="I28" s="174" t="s">
        <v>146</v>
      </c>
      <c r="J28" s="177" t="s">
        <v>147</v>
      </c>
      <c r="K28" s="213" t="s">
        <v>2</v>
      </c>
      <c r="L28" s="100">
        <v>1</v>
      </c>
      <c r="M28" s="101"/>
      <c r="N28" s="11"/>
    </row>
    <row r="29" spans="1:16" s="6" customFormat="1" ht="24" thickBot="1">
      <c r="A29" s="254" t="s">
        <v>40</v>
      </c>
      <c r="B29" s="255"/>
      <c r="C29" s="255"/>
      <c r="D29" s="255"/>
      <c r="E29" s="255"/>
      <c r="F29" s="255"/>
      <c r="G29" s="255"/>
      <c r="H29" s="255"/>
      <c r="I29" s="255"/>
      <c r="J29" s="255"/>
      <c r="K29" s="256"/>
      <c r="L29" s="255"/>
      <c r="M29" s="257"/>
      <c r="N29" s="11"/>
    </row>
    <row r="30" spans="1:16" s="6" customFormat="1" ht="23.25">
      <c r="A30" s="294">
        <v>9</v>
      </c>
      <c r="B30" s="80" t="s">
        <v>41</v>
      </c>
      <c r="C30" s="343" t="s">
        <v>76</v>
      </c>
      <c r="D30" s="346" t="s">
        <v>116</v>
      </c>
      <c r="E30" s="45">
        <v>7</v>
      </c>
      <c r="F30" s="43"/>
      <c r="G30" s="43"/>
      <c r="H30" s="251">
        <v>1</v>
      </c>
      <c r="I30" s="195"/>
      <c r="J30" s="116"/>
      <c r="K30" s="219"/>
      <c r="L30" s="199"/>
      <c r="M30" s="199"/>
      <c r="N30" s="11"/>
    </row>
    <row r="31" spans="1:16" s="6" customFormat="1" ht="90">
      <c r="A31" s="295"/>
      <c r="B31" s="81" t="s">
        <v>52</v>
      </c>
      <c r="C31" s="344"/>
      <c r="D31" s="289"/>
      <c r="E31" s="129">
        <v>2</v>
      </c>
      <c r="F31" s="44" t="s">
        <v>125</v>
      </c>
      <c r="G31" s="44">
        <v>1</v>
      </c>
      <c r="H31" s="252"/>
      <c r="I31" s="196"/>
      <c r="J31" s="183" t="s">
        <v>153</v>
      </c>
      <c r="K31" s="203" t="s">
        <v>110</v>
      </c>
      <c r="L31" s="198">
        <v>2</v>
      </c>
      <c r="M31" s="200"/>
      <c r="N31" s="10"/>
    </row>
    <row r="32" spans="1:16" s="6" customFormat="1" ht="72">
      <c r="A32" s="295"/>
      <c r="B32" s="81" t="s">
        <v>53</v>
      </c>
      <c r="C32" s="344"/>
      <c r="D32" s="289"/>
      <c r="E32" s="129">
        <v>1</v>
      </c>
      <c r="F32" s="44" t="s">
        <v>128</v>
      </c>
      <c r="G32" s="44">
        <v>2</v>
      </c>
      <c r="H32" s="252"/>
      <c r="I32" s="196"/>
      <c r="J32" s="183" t="s">
        <v>148</v>
      </c>
      <c r="K32" s="203" t="s">
        <v>111</v>
      </c>
      <c r="L32" s="200"/>
      <c r="M32" s="200"/>
      <c r="N32" s="11"/>
    </row>
    <row r="33" spans="1:49" s="6" customFormat="1" ht="23.25">
      <c r="A33" s="295"/>
      <c r="B33" s="249" t="s">
        <v>54</v>
      </c>
      <c r="C33" s="344"/>
      <c r="D33" s="289"/>
      <c r="E33" s="267">
        <v>4</v>
      </c>
      <c r="F33" s="44"/>
      <c r="G33" s="44"/>
      <c r="H33" s="252"/>
      <c r="I33" s="196"/>
      <c r="J33" s="117"/>
      <c r="K33" s="268" t="s">
        <v>111</v>
      </c>
      <c r="L33" s="200"/>
      <c r="M33" s="200"/>
      <c r="N33" s="11"/>
    </row>
    <row r="34" spans="1:49" s="6" customFormat="1" ht="27.75">
      <c r="A34" s="296"/>
      <c r="B34" s="250"/>
      <c r="C34" s="345"/>
      <c r="D34" s="290"/>
      <c r="E34" s="323"/>
      <c r="F34" s="38" t="s">
        <v>128</v>
      </c>
      <c r="G34" s="38">
        <v>2</v>
      </c>
      <c r="H34" s="253"/>
      <c r="I34" s="197"/>
      <c r="J34" s="118"/>
      <c r="K34" s="269"/>
      <c r="L34" s="201"/>
      <c r="M34" s="201"/>
      <c r="N34" s="10"/>
    </row>
    <row r="35" spans="1:49" s="6" customFormat="1" ht="27.75">
      <c r="A35" s="286">
        <v>10</v>
      </c>
      <c r="B35" s="54" t="s">
        <v>42</v>
      </c>
      <c r="C35" s="288" t="s">
        <v>77</v>
      </c>
      <c r="D35" s="288" t="s">
        <v>97</v>
      </c>
      <c r="E35" s="49">
        <v>8</v>
      </c>
      <c r="F35" s="48"/>
      <c r="G35" s="48"/>
      <c r="H35" s="285"/>
      <c r="I35" s="285"/>
      <c r="J35" s="119"/>
      <c r="K35" s="219"/>
      <c r="L35" s="270"/>
      <c r="M35" s="270"/>
      <c r="N35" s="10"/>
      <c r="O35" s="7"/>
      <c r="P35" s="7"/>
    </row>
    <row r="36" spans="1:49" s="6" customFormat="1" ht="37.5">
      <c r="A36" s="286"/>
      <c r="B36" s="41" t="s">
        <v>58</v>
      </c>
      <c r="C36" s="289"/>
      <c r="D36" s="289"/>
      <c r="E36" s="267">
        <v>3</v>
      </c>
      <c r="F36" s="44"/>
      <c r="G36" s="44"/>
      <c r="H36" s="252"/>
      <c r="I36" s="252"/>
      <c r="J36" s="117"/>
      <c r="K36" s="203" t="s">
        <v>113</v>
      </c>
      <c r="L36" s="271"/>
      <c r="M36" s="271"/>
      <c r="N36" s="11"/>
      <c r="O36" s="7"/>
      <c r="P36" s="7"/>
    </row>
    <row r="37" spans="1:49" s="7" customFormat="1" ht="37.5">
      <c r="A37" s="286"/>
      <c r="B37" s="42" t="s">
        <v>57</v>
      </c>
      <c r="C37" s="289"/>
      <c r="D37" s="289"/>
      <c r="E37" s="267"/>
      <c r="F37" s="44" t="s">
        <v>124</v>
      </c>
      <c r="G37" s="44">
        <v>1</v>
      </c>
      <c r="H37" s="252"/>
      <c r="I37" s="252"/>
      <c r="J37" s="117"/>
      <c r="K37" s="203" t="s">
        <v>111</v>
      </c>
      <c r="L37" s="271"/>
      <c r="M37" s="271"/>
      <c r="N37" s="11"/>
      <c r="O37" s="6"/>
      <c r="P37" s="6"/>
    </row>
    <row r="38" spans="1:49" s="7" customFormat="1" ht="37.5">
      <c r="A38" s="286"/>
      <c r="B38" s="40" t="s">
        <v>55</v>
      </c>
      <c r="C38" s="289"/>
      <c r="D38" s="289"/>
      <c r="E38" s="129">
        <v>2</v>
      </c>
      <c r="F38" s="44" t="s">
        <v>124</v>
      </c>
      <c r="G38" s="44">
        <v>1</v>
      </c>
      <c r="H38" s="252"/>
      <c r="I38" s="252"/>
      <c r="J38" s="117"/>
      <c r="K38" s="203" t="s">
        <v>111</v>
      </c>
      <c r="L38" s="271"/>
      <c r="M38" s="271"/>
      <c r="N38" s="10"/>
      <c r="O38" s="6"/>
      <c r="P38" s="6"/>
    </row>
    <row r="39" spans="1:49" s="6" customFormat="1" ht="56.25">
      <c r="A39" s="287"/>
      <c r="B39" s="31" t="s">
        <v>56</v>
      </c>
      <c r="C39" s="290"/>
      <c r="D39" s="290"/>
      <c r="E39" s="130">
        <v>3</v>
      </c>
      <c r="F39" s="38" t="s">
        <v>124</v>
      </c>
      <c r="G39" s="38">
        <v>1</v>
      </c>
      <c r="H39" s="253"/>
      <c r="I39" s="253"/>
      <c r="J39" s="118"/>
      <c r="K39" s="204" t="s">
        <v>111</v>
      </c>
      <c r="L39" s="272"/>
      <c r="M39" s="272"/>
      <c r="N39" s="10"/>
    </row>
    <row r="40" spans="1:49" s="6" customFormat="1" ht="93.75">
      <c r="A40" s="282">
        <v>11</v>
      </c>
      <c r="B40" s="50" t="s">
        <v>59</v>
      </c>
      <c r="C40" s="246" t="s">
        <v>78</v>
      </c>
      <c r="D40" s="82" t="s">
        <v>98</v>
      </c>
      <c r="E40" s="128">
        <v>4</v>
      </c>
      <c r="F40" s="140" t="s">
        <v>130</v>
      </c>
      <c r="G40" s="140">
        <v>1</v>
      </c>
      <c r="H40" s="120"/>
      <c r="I40" s="120"/>
      <c r="J40" s="120"/>
      <c r="K40" s="205" t="s">
        <v>111</v>
      </c>
      <c r="L40" s="102"/>
      <c r="M40" s="102"/>
      <c r="N40" s="10"/>
    </row>
    <row r="41" spans="1:49" s="6" customFormat="1" ht="108">
      <c r="A41" s="283"/>
      <c r="B41" s="51" t="s">
        <v>43</v>
      </c>
      <c r="C41" s="248"/>
      <c r="D41" s="84" t="s">
        <v>99</v>
      </c>
      <c r="E41" s="52">
        <v>3</v>
      </c>
      <c r="F41" s="141" t="s">
        <v>122</v>
      </c>
      <c r="G41" s="141">
        <v>1</v>
      </c>
      <c r="H41" s="124">
        <v>1</v>
      </c>
      <c r="I41" s="121"/>
      <c r="J41" s="184" t="s">
        <v>159</v>
      </c>
      <c r="K41" s="206" t="s">
        <v>2</v>
      </c>
      <c r="L41" s="242">
        <v>0.75</v>
      </c>
      <c r="M41" s="104" t="s">
        <v>160</v>
      </c>
      <c r="N41" s="10"/>
    </row>
    <row r="42" spans="1:49" s="26" customFormat="1" ht="126">
      <c r="A42" s="53">
        <v>12</v>
      </c>
      <c r="B42" s="27" t="s">
        <v>44</v>
      </c>
      <c r="C42" s="73" t="s">
        <v>79</v>
      </c>
      <c r="D42" s="73" t="s">
        <v>101</v>
      </c>
      <c r="E42" s="53">
        <v>3</v>
      </c>
      <c r="F42" s="53" t="s">
        <v>124</v>
      </c>
      <c r="G42" s="53">
        <v>1</v>
      </c>
      <c r="H42" s="122"/>
      <c r="I42" s="122"/>
      <c r="J42" s="122"/>
      <c r="K42" s="105" t="s">
        <v>111</v>
      </c>
      <c r="L42" s="106"/>
      <c r="M42" s="106"/>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row>
    <row r="43" spans="1:49" s="26" customFormat="1" ht="90">
      <c r="A43" s="53">
        <v>13</v>
      </c>
      <c r="B43" s="29" t="s">
        <v>45</v>
      </c>
      <c r="C43" s="82" t="s">
        <v>96</v>
      </c>
      <c r="D43" s="73" t="s">
        <v>100</v>
      </c>
      <c r="E43" s="53">
        <v>3</v>
      </c>
      <c r="F43" s="53" t="s">
        <v>130</v>
      </c>
      <c r="G43" s="53">
        <v>1</v>
      </c>
      <c r="H43" s="122"/>
      <c r="I43" s="122"/>
      <c r="J43" s="122"/>
      <c r="K43" s="105" t="s">
        <v>111</v>
      </c>
      <c r="L43" s="106"/>
      <c r="M43" s="106"/>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s="26" customFormat="1" ht="75">
      <c r="A44" s="282">
        <v>14</v>
      </c>
      <c r="B44" s="39" t="s">
        <v>46</v>
      </c>
      <c r="C44" s="246" t="s">
        <v>80</v>
      </c>
      <c r="D44" s="246" t="s">
        <v>102</v>
      </c>
      <c r="E44" s="57">
        <v>7</v>
      </c>
      <c r="F44" s="140" t="s">
        <v>125</v>
      </c>
      <c r="G44" s="140">
        <v>1</v>
      </c>
      <c r="H44" s="176">
        <v>1</v>
      </c>
      <c r="I44" s="177" t="s">
        <v>149</v>
      </c>
      <c r="J44" s="185" t="s">
        <v>157</v>
      </c>
      <c r="K44" s="243" t="s">
        <v>110</v>
      </c>
      <c r="L44" s="243">
        <v>7</v>
      </c>
      <c r="M44" s="102"/>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s="26" customFormat="1" ht="54">
      <c r="A45" s="284"/>
      <c r="B45" s="54" t="s">
        <v>47</v>
      </c>
      <c r="C45" s="247"/>
      <c r="D45" s="247"/>
      <c r="E45" s="58">
        <v>2</v>
      </c>
      <c r="F45" s="142"/>
      <c r="G45" s="142"/>
      <c r="H45" s="123"/>
      <c r="I45" s="123"/>
      <c r="J45" s="123" t="s">
        <v>154</v>
      </c>
      <c r="K45" s="244"/>
      <c r="L45" s="244"/>
      <c r="M45" s="107"/>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s="26" customFormat="1" ht="72">
      <c r="A46" s="284"/>
      <c r="B46" s="55" t="s">
        <v>48</v>
      </c>
      <c r="C46" s="247"/>
      <c r="D46" s="247"/>
      <c r="E46" s="58">
        <v>2</v>
      </c>
      <c r="F46" s="142"/>
      <c r="G46" s="142"/>
      <c r="H46" s="123"/>
      <c r="I46" s="123"/>
      <c r="J46" s="123" t="s">
        <v>155</v>
      </c>
      <c r="K46" s="244"/>
      <c r="L46" s="244"/>
      <c r="M46" s="107"/>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23.25">
      <c r="A47" s="284"/>
      <c r="B47" s="55" t="s">
        <v>49</v>
      </c>
      <c r="C47" s="247"/>
      <c r="D47" s="247"/>
      <c r="E47" s="58">
        <v>1</v>
      </c>
      <c r="F47" s="142"/>
      <c r="G47" s="142"/>
      <c r="H47" s="123"/>
      <c r="I47" s="123"/>
      <c r="J47" s="123"/>
      <c r="K47" s="244"/>
      <c r="L47" s="244"/>
      <c r="M47" s="107"/>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54">
      <c r="A48" s="283"/>
      <c r="B48" s="56" t="s">
        <v>50</v>
      </c>
      <c r="C48" s="248"/>
      <c r="D48" s="248"/>
      <c r="E48" s="59">
        <v>2</v>
      </c>
      <c r="F48" s="141"/>
      <c r="G48" s="141"/>
      <c r="H48" s="121"/>
      <c r="I48" s="121"/>
      <c r="J48" s="121" t="s">
        <v>156</v>
      </c>
      <c r="K48" s="245"/>
      <c r="L48" s="245"/>
      <c r="M48" s="104"/>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26" customFormat="1" ht="108.75" thickBot="1">
      <c r="A49" s="57">
        <v>15</v>
      </c>
      <c r="B49" s="30" t="s">
        <v>51</v>
      </c>
      <c r="C49" s="89" t="s">
        <v>81</v>
      </c>
      <c r="D49" s="82" t="s">
        <v>103</v>
      </c>
      <c r="E49" s="57">
        <v>5</v>
      </c>
      <c r="F49" s="140" t="s">
        <v>124</v>
      </c>
      <c r="G49" s="140">
        <v>1</v>
      </c>
      <c r="H49" s="186" t="s">
        <v>113</v>
      </c>
      <c r="I49" s="178"/>
      <c r="J49" s="175" t="s">
        <v>151</v>
      </c>
      <c r="K49" s="205" t="s">
        <v>111</v>
      </c>
      <c r="L49" s="102"/>
      <c r="M49" s="102" t="s">
        <v>164</v>
      </c>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24" thickBot="1">
      <c r="A50" s="278" t="s">
        <v>64</v>
      </c>
      <c r="B50" s="279"/>
      <c r="C50" s="279"/>
      <c r="D50" s="279"/>
      <c r="E50" s="279"/>
      <c r="F50" s="279"/>
      <c r="G50" s="279"/>
      <c r="H50" s="279"/>
      <c r="I50" s="279"/>
      <c r="J50" s="279"/>
      <c r="K50" s="280"/>
      <c r="L50" s="279"/>
      <c r="M50" s="281"/>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s="26" customFormat="1" ht="56.25">
      <c r="A51" s="63">
        <v>16</v>
      </c>
      <c r="B51" s="31" t="s">
        <v>60</v>
      </c>
      <c r="C51" s="31" t="s">
        <v>82</v>
      </c>
      <c r="D51" s="91" t="s">
        <v>104</v>
      </c>
      <c r="E51" s="63">
        <v>4</v>
      </c>
      <c r="F51" s="63" t="s">
        <v>130</v>
      </c>
      <c r="G51" s="90">
        <v>1</v>
      </c>
      <c r="H51" s="124"/>
      <c r="I51" s="124"/>
      <c r="J51" s="124"/>
      <c r="K51" s="206" t="s">
        <v>129</v>
      </c>
      <c r="L51" s="103"/>
      <c r="M51" s="103"/>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row>
    <row r="52" spans="1:49" s="26" customFormat="1" ht="144">
      <c r="A52" s="53">
        <v>17</v>
      </c>
      <c r="B52" s="35" t="s">
        <v>61</v>
      </c>
      <c r="C52" s="35" t="s">
        <v>83</v>
      </c>
      <c r="D52" s="92" t="s">
        <v>105</v>
      </c>
      <c r="E52" s="53">
        <v>6</v>
      </c>
      <c r="F52" s="53" t="s">
        <v>122</v>
      </c>
      <c r="G52" s="72">
        <v>12</v>
      </c>
      <c r="H52" s="125">
        <v>6</v>
      </c>
      <c r="I52" s="125" t="s">
        <v>142</v>
      </c>
      <c r="J52" s="173" t="s">
        <v>141</v>
      </c>
      <c r="K52" s="105" t="s">
        <v>2</v>
      </c>
      <c r="L52" s="105">
        <v>1.5</v>
      </c>
      <c r="M52" s="10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53" spans="1:49" s="26" customFormat="1" ht="198">
      <c r="A53" s="53">
        <v>18</v>
      </c>
      <c r="B53" s="35" t="s">
        <v>62</v>
      </c>
      <c r="C53" s="83" t="s">
        <v>84</v>
      </c>
      <c r="D53" s="92" t="s">
        <v>106</v>
      </c>
      <c r="E53" s="53">
        <v>1</v>
      </c>
      <c r="F53" s="53" t="s">
        <v>122</v>
      </c>
      <c r="G53" s="72" t="s">
        <v>113</v>
      </c>
      <c r="H53" s="125">
        <v>4</v>
      </c>
      <c r="I53" s="125" t="s">
        <v>143</v>
      </c>
      <c r="J53" s="173" t="s">
        <v>144</v>
      </c>
      <c r="K53" s="105" t="s">
        <v>2</v>
      </c>
      <c r="L53" s="105">
        <v>0.25</v>
      </c>
      <c r="M53" s="10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row>
    <row r="54" spans="1:49" s="26" customFormat="1" ht="108">
      <c r="A54" s="53">
        <v>19</v>
      </c>
      <c r="B54" s="35" t="s">
        <v>63</v>
      </c>
      <c r="C54" s="35" t="s">
        <v>85</v>
      </c>
      <c r="D54" s="92" t="s">
        <v>107</v>
      </c>
      <c r="E54" s="53">
        <v>2</v>
      </c>
      <c r="F54" s="53" t="s">
        <v>122</v>
      </c>
      <c r="G54" s="72" t="s">
        <v>113</v>
      </c>
      <c r="H54" s="125" t="s">
        <v>113</v>
      </c>
      <c r="I54" s="172">
        <v>43160</v>
      </c>
      <c r="J54" s="125" t="s">
        <v>145</v>
      </c>
      <c r="K54" s="105" t="s">
        <v>2</v>
      </c>
      <c r="L54" s="105">
        <v>0.5</v>
      </c>
      <c r="M54" s="10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row>
    <row r="55" spans="1:49" s="26" customFormat="1" ht="113.25" thickBot="1">
      <c r="A55" s="53">
        <v>20</v>
      </c>
      <c r="B55" s="35" t="s">
        <v>4</v>
      </c>
      <c r="C55" s="35" t="s">
        <v>86</v>
      </c>
      <c r="D55" s="93" t="s">
        <v>108</v>
      </c>
      <c r="E55" s="53">
        <v>2</v>
      </c>
      <c r="F55" s="72" t="s">
        <v>131</v>
      </c>
      <c r="G55" s="72">
        <v>1</v>
      </c>
      <c r="H55" s="126"/>
      <c r="I55" s="126"/>
      <c r="J55" s="126"/>
      <c r="K55" s="108" t="s">
        <v>129</v>
      </c>
      <c r="L55" s="108"/>
      <c r="M55" s="108"/>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row>
    <row r="56" spans="1:49" s="26" customFormat="1" ht="27" thickBot="1">
      <c r="A56" s="60"/>
      <c r="B56" s="61"/>
      <c r="C56" s="61"/>
      <c r="D56" s="61"/>
      <c r="E56" s="61"/>
      <c r="F56" s="61"/>
      <c r="G56" s="61"/>
      <c r="H56" s="276" t="s">
        <v>114</v>
      </c>
      <c r="I56" s="276"/>
      <c r="J56" s="276"/>
      <c r="K56" s="277"/>
      <c r="L56" s="202">
        <f>L15+L16+L17+L18+L21++L26+L27+L28+L30+L35+L40+L42+L43+L44+L49+L51+L52+L53+L54+L55+L33+L32+L31+L24+L23+L22+L20+L19+L41</f>
        <v>23.75</v>
      </c>
      <c r="M56" s="62"/>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row>
    <row r="57" spans="1:49" s="26" customFormat="1" ht="23.25">
      <c r="A57" s="25"/>
      <c r="B57" s="25"/>
      <c r="C57" s="25"/>
      <c r="D57" s="25"/>
      <c r="E57" s="25"/>
      <c r="F57" s="25"/>
      <c r="G57" s="25"/>
      <c r="H57" s="25"/>
      <c r="I57" s="25"/>
      <c r="J57" s="25"/>
      <c r="K57" s="216"/>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row>
    <row r="58" spans="1:49" s="26" customFormat="1" ht="23.25">
      <c r="A58" s="25"/>
      <c r="B58" s="25"/>
      <c r="C58" s="25"/>
      <c r="D58" s="25"/>
      <c r="E58" s="25"/>
      <c r="F58" s="25"/>
      <c r="G58" s="25"/>
      <c r="H58" s="25"/>
      <c r="I58" s="25"/>
      <c r="J58" s="25"/>
      <c r="K58" s="216"/>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row>
    <row r="59" spans="1:49" s="26" customFormat="1" ht="153" customHeight="1">
      <c r="A59" s="25"/>
      <c r="B59" s="25"/>
      <c r="C59" s="25"/>
      <c r="D59" s="25"/>
      <c r="E59" s="25"/>
      <c r="F59" s="25"/>
      <c r="G59" s="25"/>
      <c r="H59" s="25"/>
      <c r="I59" s="25"/>
      <c r="J59" s="25"/>
      <c r="K59" s="216"/>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s="26" customFormat="1" ht="166.5" customHeight="1">
      <c r="A60" s="25"/>
      <c r="B60" s="25"/>
      <c r="C60" s="25"/>
      <c r="D60" s="25"/>
      <c r="E60" s="25"/>
      <c r="F60" s="25"/>
      <c r="G60" s="25"/>
      <c r="H60" s="25"/>
      <c r="I60" s="25"/>
      <c r="J60" s="25"/>
      <c r="K60" s="216"/>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row>
  </sheetData>
  <protectedRanges>
    <protectedRange sqref="D51:F51" name="Actividad 13_4"/>
    <protectedRange sqref="D42:G43" name="Actividad 11_4"/>
    <protectedRange sqref="B39:M39" name="Actividad 10_4"/>
    <protectedRange sqref="B23:J23 L23:M23 K22:K24" name="Actividad 2_4"/>
    <protectedRange sqref="B26:C28" name="Actividad 4_4"/>
    <protectedRange sqref="B32:M32" name="Actividad 6_4"/>
    <protectedRange sqref="B33:M34 B35:J35 L35:M35" name="actividad 7_4"/>
    <protectedRange sqref="B31:M31 B30:J30 L30:M30" name="Actividad 5_4"/>
    <protectedRange sqref="B24:J24 L24:M24" name="Actividad 3_4"/>
    <protectedRange sqref="B15:C22 D18:J22 L18:M22 K18:K21 K30 K35" name="Actividad 1_4"/>
    <protectedRange sqref="M54 I54:L55" name="Actividad 16_2_1"/>
    <protectedRange sqref="K53:L53" name="Actividad 15_2_1"/>
    <protectedRange sqref="K51:L51" name="Actividad 13_2_1"/>
    <protectedRange sqref="I42:M43" name="Actividad 11_2_1"/>
    <protectedRange sqref="H26:L28" name="Actividad 4_2_1"/>
    <protectedRange sqref="H16:L16 I15:L15 I17:L17" name="Actividad 1_2_1"/>
    <protectedRange sqref="K52:M52 M53" name="Actividad 14_2_1"/>
    <protectedRange sqref="K57:M60" name="Actividad 17_2_1"/>
    <protectedRange sqref="N56:O56" name="Actividad 16_3_1"/>
    <protectedRange sqref="N55:O55" name="Actividad 15_3_1"/>
    <protectedRange sqref="N52:O52" name="Actividad 13_3_1"/>
    <protectedRange sqref="N43:O47" name="Actividad 11_3_1"/>
    <protectedRange sqref="N41" name="Actividad 10_3_1"/>
    <protectedRange sqref="N38" name="Actividad 8_3_1"/>
    <protectedRange sqref="N25" name="Actividad 2_3_1"/>
    <protectedRange sqref="M26:M28 N27:N30" name="Actividad 4_3_1"/>
    <protectedRange sqref="N34" name="Actividad 6_3_1"/>
    <protectedRange sqref="N31:N37" name="actividad 7_3_1"/>
    <protectedRange sqref="N31:N33" name="Actividad 5_3_1"/>
    <protectedRange sqref="N26" name="Actividad 3_3_1"/>
    <protectedRange sqref="M16:M17 N18:N24" name="Actividad 1_3_1"/>
    <protectedRange sqref="N40" name="Actividad 9_3_1"/>
    <protectedRange sqref="N48:O50" name="Actividad 12_3_1"/>
    <protectedRange sqref="N54:O54" name="Actividad 14_3_1"/>
    <protectedRange sqref="N58:O60" name="Actividad 17_3_1"/>
    <protectedRange sqref="L8 H2:H8 J2:J8 I2:I7" name="logo_2"/>
    <protectedRange sqref="A10:N10" name="nombre institucion_2"/>
  </protectedRanges>
  <autoFilter ref="A13:M56">
    <filterColumn colId="5">
      <filters>
        <filter val="T1"/>
        <filter val="T1,T2,T3"/>
        <filter val="T1,T2,T3,T4"/>
        <filter val="T1,T4"/>
      </filters>
    </filterColumn>
  </autoFilter>
  <mergeCells count="56">
    <mergeCell ref="A1:P1"/>
    <mergeCell ref="E33:E34"/>
    <mergeCell ref="A10:N10"/>
    <mergeCell ref="A18:A20"/>
    <mergeCell ref="I8:K8"/>
    <mergeCell ref="E8:H8"/>
    <mergeCell ref="H12:J12"/>
    <mergeCell ref="A12:G12"/>
    <mergeCell ref="I9:K9"/>
    <mergeCell ref="C18:C20"/>
    <mergeCell ref="D18:D20"/>
    <mergeCell ref="C30:C34"/>
    <mergeCell ref="D30:D34"/>
    <mergeCell ref="A25:M25"/>
    <mergeCell ref="K12:M12"/>
    <mergeCell ref="A14:M14"/>
    <mergeCell ref="A9:D9"/>
    <mergeCell ref="I18:I20"/>
    <mergeCell ref="Q12:R12"/>
    <mergeCell ref="L8:M8"/>
    <mergeCell ref="L9:M9"/>
    <mergeCell ref="E9:H9"/>
    <mergeCell ref="A2:M2"/>
    <mergeCell ref="A3:M3"/>
    <mergeCell ref="A4:M4"/>
    <mergeCell ref="A5:M5"/>
    <mergeCell ref="A8:D8"/>
    <mergeCell ref="A7:M7"/>
    <mergeCell ref="L44:L48"/>
    <mergeCell ref="L35:L39"/>
    <mergeCell ref="O7:R7"/>
    <mergeCell ref="H56:K56"/>
    <mergeCell ref="D21:D24"/>
    <mergeCell ref="A50:M50"/>
    <mergeCell ref="A40:A41"/>
    <mergeCell ref="A44:A48"/>
    <mergeCell ref="H35:H39"/>
    <mergeCell ref="I35:I39"/>
    <mergeCell ref="M35:M39"/>
    <mergeCell ref="A35:A39"/>
    <mergeCell ref="C35:C39"/>
    <mergeCell ref="D35:D39"/>
    <mergeCell ref="A21:A24"/>
    <mergeCell ref="A30:A34"/>
    <mergeCell ref="A29:M29"/>
    <mergeCell ref="H21:H24"/>
    <mergeCell ref="I21:I24"/>
    <mergeCell ref="C21:C24"/>
    <mergeCell ref="E36:E37"/>
    <mergeCell ref="K33:K34"/>
    <mergeCell ref="K44:K48"/>
    <mergeCell ref="C44:C48"/>
    <mergeCell ref="D44:D48"/>
    <mergeCell ref="B33:B34"/>
    <mergeCell ref="H30:H34"/>
    <mergeCell ref="C40:C41"/>
  </mergeCells>
  <conditionalFormatting sqref="K28:L28">
    <cfRule type="expression" dxfId="52" priority="135" stopIfTrue="1">
      <formula>K28="NC"</formula>
    </cfRule>
    <cfRule type="expression" dxfId="51" priority="136" stopIfTrue="1">
      <formula>K28="PE"</formula>
    </cfRule>
    <cfRule type="expression" dxfId="50" priority="137" stopIfTrue="1">
      <formula>K28="PA"</formula>
    </cfRule>
    <cfRule type="expression" dxfId="49" priority="138" stopIfTrue="1">
      <formula>K28="C"</formula>
    </cfRule>
  </conditionalFormatting>
  <conditionalFormatting sqref="L15">
    <cfRule type="expression" dxfId="48" priority="107" stopIfTrue="1">
      <formula>L15:L23="NC"</formula>
    </cfRule>
    <cfRule type="expression" dxfId="47" priority="108" stopIfTrue="1">
      <formula>L15:L23="PE"</formula>
    </cfRule>
    <cfRule type="expression" dxfId="46" priority="109" stopIfTrue="1">
      <formula>L15:L23="PA"</formula>
    </cfRule>
    <cfRule type="expression" dxfId="45" priority="110" stopIfTrue="1">
      <formula>L15:L23="C"</formula>
    </cfRule>
  </conditionalFormatting>
  <conditionalFormatting sqref="K26:L26">
    <cfRule type="expression" dxfId="44" priority="103" stopIfTrue="1">
      <formula>K26="NC"</formula>
    </cfRule>
    <cfRule type="expression" dxfId="43" priority="104" stopIfTrue="1">
      <formula>K26="PE"</formula>
    </cfRule>
    <cfRule type="expression" dxfId="42" priority="105" stopIfTrue="1">
      <formula>K26="PA"</formula>
    </cfRule>
    <cfRule type="expression" dxfId="41" priority="106" stopIfTrue="1">
      <formula>K26="C"</formula>
    </cfRule>
  </conditionalFormatting>
  <conditionalFormatting sqref="K27:L27">
    <cfRule type="expression" dxfId="40" priority="95" stopIfTrue="1">
      <formula>K27="NC"</formula>
    </cfRule>
    <cfRule type="expression" dxfId="39" priority="96" stopIfTrue="1">
      <formula>K27="PE"</formula>
    </cfRule>
    <cfRule type="expression" dxfId="38" priority="97" stopIfTrue="1">
      <formula>K27="PA"</formula>
    </cfRule>
    <cfRule type="expression" dxfId="37" priority="98" stopIfTrue="1">
      <formula>K27="C"</formula>
    </cfRule>
  </conditionalFormatting>
  <conditionalFormatting sqref="H1 H6">
    <cfRule type="containsText" dxfId="36" priority="31" operator="containsText" text="Sin empezar">
      <formula>NOT(ISERROR(SEARCH("Sin empezar",H1)))</formula>
    </cfRule>
    <cfRule type="containsText" dxfId="35" priority="32" stopIfTrue="1" operator="containsText" text="En progreso">
      <formula>NOT(ISERROR(SEARCH("En progreso",H1)))</formula>
    </cfRule>
    <cfRule type="containsText" dxfId="34" priority="33" stopIfTrue="1" operator="containsText" text="Completado">
      <formula>NOT(ISERROR(SEARCH("Completado",H1)))</formula>
    </cfRule>
    <cfRule type="iconSet" priority="34">
      <iconSet iconSet="3Symbols2">
        <cfvo type="percent" val="0"/>
        <cfvo type="percent" val="33"/>
        <cfvo type="percent" val="67"/>
      </iconSet>
    </cfRule>
  </conditionalFormatting>
  <conditionalFormatting sqref="K15:K18 K26:K28 K51:K55 K49 K21 K30:K33 K35:K44">
    <cfRule type="containsText" dxfId="33" priority="30" operator="containsText" text="Cumplido">
      <formula>NOT(ISERROR(SEARCH("Cumplido",K15)))</formula>
    </cfRule>
  </conditionalFormatting>
  <conditionalFormatting sqref="K15:K18 K26:K28 K51:K55 K49 K21 K30:K33 K35:K44">
    <cfRule type="containsText" dxfId="32" priority="26" operator="containsText" text="N/A">
      <formula>NOT(ISERROR(SEARCH("N/A",K15)))</formula>
    </cfRule>
    <cfRule type="containsText" dxfId="31" priority="27" operator="containsText" text="No Cumplido">
      <formula>NOT(ISERROR(SEARCH("No Cumplido",K15)))</formula>
    </cfRule>
    <cfRule type="containsText" dxfId="30" priority="28" operator="containsText" text="Pendiente">
      <formula>NOT(ISERROR(SEARCH("Pendiente",K15)))</formula>
    </cfRule>
    <cfRule type="containsText" dxfId="29" priority="29" operator="containsText" text="Parcial">
      <formula>NOT(ISERROR(SEARCH("Parcial",K15)))</formula>
    </cfRule>
  </conditionalFormatting>
  <conditionalFormatting sqref="K15">
    <cfRule type="expression" dxfId="28" priority="143" stopIfTrue="1">
      <formula>K15:K22="NC"</formula>
    </cfRule>
    <cfRule type="expression" dxfId="27" priority="144" stopIfTrue="1">
      <formula>K15:K22="PE"</formula>
    </cfRule>
    <cfRule type="expression" dxfId="26" priority="145" stopIfTrue="1">
      <formula>K15:K22="PA"</formula>
    </cfRule>
    <cfRule type="expression" dxfId="25" priority="146" stopIfTrue="1">
      <formula>K15:K22="C"</formula>
    </cfRule>
  </conditionalFormatting>
  <conditionalFormatting sqref="K19">
    <cfRule type="containsText" dxfId="24" priority="25" operator="containsText" text="Cumplido">
      <formula>NOT(ISERROR(SEARCH("Cumplido",K19)))</formula>
    </cfRule>
  </conditionalFormatting>
  <conditionalFormatting sqref="K19">
    <cfRule type="containsText" dxfId="23" priority="21" operator="containsText" text="N/A">
      <formula>NOT(ISERROR(SEARCH("N/A",K19)))</formula>
    </cfRule>
    <cfRule type="containsText" dxfId="22" priority="22" operator="containsText" text="No Cumplido">
      <formula>NOT(ISERROR(SEARCH("No Cumplido",K19)))</formula>
    </cfRule>
    <cfRule type="containsText" dxfId="21" priority="23" operator="containsText" text="Pendiente">
      <formula>NOT(ISERROR(SEARCH("Pendiente",K19)))</formula>
    </cfRule>
    <cfRule type="containsText" dxfId="20" priority="24" operator="containsText" text="Parcial">
      <formula>NOT(ISERROR(SEARCH("Parcial",K19)))</formula>
    </cfRule>
  </conditionalFormatting>
  <conditionalFormatting sqref="K20">
    <cfRule type="containsText" dxfId="19" priority="20" operator="containsText" text="Cumplido">
      <formula>NOT(ISERROR(SEARCH("Cumplido",K20)))</formula>
    </cfRule>
  </conditionalFormatting>
  <conditionalFormatting sqref="K20">
    <cfRule type="containsText" dxfId="18" priority="16" operator="containsText" text="N/A">
      <formula>NOT(ISERROR(SEARCH("N/A",K20)))</formula>
    </cfRule>
    <cfRule type="containsText" dxfId="17" priority="17" operator="containsText" text="No Cumplido">
      <formula>NOT(ISERROR(SEARCH("No Cumplido",K20)))</formula>
    </cfRule>
    <cfRule type="containsText" dxfId="16" priority="18" operator="containsText" text="Pendiente">
      <formula>NOT(ISERROR(SEARCH("Pendiente",K20)))</formula>
    </cfRule>
    <cfRule type="containsText" dxfId="15" priority="19" operator="containsText" text="Parcial">
      <formula>NOT(ISERROR(SEARCH("Parcial",K20)))</formula>
    </cfRule>
  </conditionalFormatting>
  <conditionalFormatting sqref="K22">
    <cfRule type="containsText" dxfId="14" priority="15" operator="containsText" text="Cumplido">
      <formula>NOT(ISERROR(SEARCH("Cumplido",K22)))</formula>
    </cfRule>
  </conditionalFormatting>
  <conditionalFormatting sqref="K22">
    <cfRule type="containsText" dxfId="13" priority="11" operator="containsText" text="N/A">
      <formula>NOT(ISERROR(SEARCH("N/A",K22)))</formula>
    </cfRule>
    <cfRule type="containsText" dxfId="12" priority="12" operator="containsText" text="No Cumplido">
      <formula>NOT(ISERROR(SEARCH("No Cumplido",K22)))</formula>
    </cfRule>
    <cfRule type="containsText" dxfId="11" priority="13" operator="containsText" text="Pendiente">
      <formula>NOT(ISERROR(SEARCH("Pendiente",K22)))</formula>
    </cfRule>
    <cfRule type="containsText" dxfId="10" priority="14" operator="containsText" text="Parcial">
      <formula>NOT(ISERROR(SEARCH("Parcial",K22)))</formula>
    </cfRule>
  </conditionalFormatting>
  <conditionalFormatting sqref="K23">
    <cfRule type="containsText" dxfId="9" priority="10" operator="containsText" text="Cumplido">
      <formula>NOT(ISERROR(SEARCH("Cumplido",K23)))</formula>
    </cfRule>
  </conditionalFormatting>
  <conditionalFormatting sqref="K23">
    <cfRule type="containsText" dxfId="8" priority="6" operator="containsText" text="N/A">
      <formula>NOT(ISERROR(SEARCH("N/A",K23)))</formula>
    </cfRule>
    <cfRule type="containsText" dxfId="7" priority="7" operator="containsText" text="No Cumplido">
      <formula>NOT(ISERROR(SEARCH("No Cumplido",K23)))</formula>
    </cfRule>
    <cfRule type="containsText" dxfId="6" priority="8" operator="containsText" text="Pendiente">
      <formula>NOT(ISERROR(SEARCH("Pendiente",K23)))</formula>
    </cfRule>
    <cfRule type="containsText" dxfId="5" priority="9" operator="containsText" text="Parcial">
      <formula>NOT(ISERROR(SEARCH("Parcial",K23)))</formula>
    </cfRule>
  </conditionalFormatting>
  <conditionalFormatting sqref="K24">
    <cfRule type="containsText" dxfId="4" priority="5" operator="containsText" text="Cumplido">
      <formula>NOT(ISERROR(SEARCH("Cumplido",K24)))</formula>
    </cfRule>
  </conditionalFormatting>
  <conditionalFormatting sqref="K24">
    <cfRule type="containsText" dxfId="3" priority="1" operator="containsText" text="N/A">
      <formula>NOT(ISERROR(SEARCH("N/A",K24)))</formula>
    </cfRule>
    <cfRule type="containsText" dxfId="2" priority="2" operator="containsText" text="No Cumplido">
      <formula>NOT(ISERROR(SEARCH("No Cumplido",K24)))</formula>
    </cfRule>
    <cfRule type="containsText" dxfId="1" priority="3" operator="containsText" text="Pendiente">
      <formula>NOT(ISERROR(SEARCH("Pendiente",K24)))</formula>
    </cfRule>
    <cfRule type="containsText" dxfId="0" priority="4" operator="containsText" text="Parcial">
      <formula>NOT(ISERROR(SEARCH("Parcial",K24)))</formula>
    </cfRule>
  </conditionalFormatting>
  <dataValidations count="43">
    <dataValidation type="list" allowBlank="1" showInputMessage="1" showErrorMessage="1" sqref="N40:N41 N25:N38">
      <formula1>$Q$13:$Q$15</formula1>
    </dataValidation>
    <dataValidation type="custom" allowBlank="1" showInputMessage="1" showErrorMessage="1" error="Estos datos no deben modificarse." sqref="C55 C53">
      <formula1>C53</formula1>
    </dataValidation>
    <dataValidation type="custom" allowBlank="1" showInputMessage="1" showErrorMessage="1" error="Estos datos no deben ser modificados." sqref="C52">
      <formula1>C51</formula1>
    </dataValidation>
    <dataValidation type="custom" showInputMessage="1" showErrorMessage="1" error="Estos datos no deben modificarse." sqref="D51:D54">
      <formula1>D51</formula1>
    </dataValidation>
    <dataValidation type="custom" allowBlank="1" showInputMessage="1" showErrorMessage="1" error="Esta información no puede modificarse.&#10;" sqref="B28 B35 C15 C35:C41 D30:D34 C44:D48">
      <formula1>B15</formula1>
    </dataValidation>
    <dataValidation type="custom" showInputMessage="1" showErrorMessage="1" error="Esta información no puede modificarse.&#10;" sqref="D15:D24">
      <formula1>SUM(D15:D23)</formula1>
    </dataValidation>
    <dataValidation type="custom" allowBlank="1" showInputMessage="1" showErrorMessage="1" sqref="B15:B24">
      <formula1>SUM(B15:B24)</formula1>
    </dataValidation>
    <dataValidation type="custom" allowBlank="1" showInputMessage="1" showErrorMessage="1" error="Esta información no puede modificarse.&#10;" sqref="B26 C26:C28">
      <formula1>SUM(B26:B28)</formula1>
    </dataValidation>
    <dataValidation type="custom" allowBlank="1" showInputMessage="1" showErrorMessage="1" error="Esta información no puede modificarse.&#10;" sqref="B27 C42:C43">
      <formula1>SUM(B27:B28)</formula1>
    </dataValidation>
    <dataValidation type="custom" allowBlank="1" showInputMessage="1" showErrorMessage="1" error="Esta información no puede modificarse.&#10;" sqref="B30:B34 B51:B55">
      <formula1>SUM(B30:B34)</formula1>
    </dataValidation>
    <dataValidation type="custom" allowBlank="1" showInputMessage="1" showErrorMessage="1" error="Esta información no puede modificarse.&#10;" sqref="B36:B49">
      <formula1>SUM(B35:B49)</formula1>
    </dataValidation>
    <dataValidation type="custom" allowBlank="1" showInputMessage="1" showErrorMessage="1" error="Esta información no puede modificarse.&#10;" sqref="C16:C17 C21:C24">
      <formula1>SUM(C16:C24)</formula1>
    </dataValidation>
    <dataValidation type="custom" allowBlank="1" showInputMessage="1" showErrorMessage="1" sqref="C18:C20">
      <formula1>C18</formula1>
    </dataValidation>
    <dataValidation type="whole" showInputMessage="1" showErrorMessage="1" sqref="E15">
      <formula1>3</formula1>
      <formula2>3</formula2>
    </dataValidation>
    <dataValidation type="whole" showInputMessage="1" showErrorMessage="1" sqref="E16 E30">
      <formula1>7</formula1>
      <formula2>7</formula2>
    </dataValidation>
    <dataValidation type="whole" allowBlank="1" showInputMessage="1" showErrorMessage="1" sqref="E17 E44">
      <formula1>7</formula1>
      <formula2>7</formula2>
    </dataValidation>
    <dataValidation type="whole" allowBlank="1" showInputMessage="1" showErrorMessage="1" sqref="E18 E24 E36:E37 E39 E41:E43">
      <formula1>3</formula1>
      <formula2>3</formula2>
    </dataValidation>
    <dataValidation type="whole" allowBlank="1" showInputMessage="1" showErrorMessage="1" sqref="E19 E32 E47 E53">
      <formula1>1</formula1>
      <formula2>1</formula2>
    </dataValidation>
    <dataValidation type="whole" allowBlank="1" showInputMessage="1" showErrorMessage="1" sqref="E20 E23 E28 E31 E38 E45:E46 E48 E54:E55">
      <formula1>2</formula1>
      <formula2>2</formula2>
    </dataValidation>
    <dataValidation type="whole" allowBlank="1" showInputMessage="1" showErrorMessage="1" sqref="E21">
      <formula1>10</formula1>
      <formula2>10</formula2>
    </dataValidation>
    <dataValidation type="whole" allowBlank="1" showInputMessage="1" showErrorMessage="1" sqref="E22 E27 E49">
      <formula1>5</formula1>
      <formula2>5</formula2>
    </dataValidation>
    <dataValidation type="custom" showInputMessage="1" showErrorMessage="1" error="Esta información no puede modificarse.&#10;" sqref="D26:D28">
      <formula1>SUM(D26:D28)</formula1>
    </dataValidation>
    <dataValidation type="whole" allowBlank="1" showInputMessage="1" showErrorMessage="1" sqref="E26 E35">
      <formula1>8</formula1>
      <formula2>8</formula2>
    </dataValidation>
    <dataValidation type="custom" allowBlank="1" showInputMessage="1" showErrorMessage="1" error="Esta información no puede modificarse.&#10;" sqref="C30:C34">
      <formula1>SUM(C30:C49)</formula1>
    </dataValidation>
    <dataValidation type="custom" allowBlank="1" showInputMessage="1" showErrorMessage="1" error="Esta información no puede modificarse.&#10;" sqref="C49 C51 C54 D55">
      <formula1>SUM(B43,B45,B48,C49)</formula1>
    </dataValidation>
    <dataValidation type="custom" showInputMessage="1" showErrorMessage="1" error="Esta información no puede modificarse.&#10;" sqref="D35:D39">
      <formula1>D35</formula1>
    </dataValidation>
    <dataValidation type="custom" allowBlank="1" showInputMessage="1" showErrorMessage="1" error="Esta información no puede modificarse.&#10;" sqref="D49 D40:D43">
      <formula1>SUM(D43,D42,D41,D40,D49)</formula1>
    </dataValidation>
    <dataValidation type="whole" allowBlank="1" showInputMessage="1" showErrorMessage="1" sqref="E33:E34 E40 E51">
      <formula1>4</formula1>
      <formula2>4</formula2>
    </dataValidation>
    <dataValidation type="whole" allowBlank="1" showInputMessage="1" showErrorMessage="1" sqref="E52">
      <formula1>6</formula1>
      <formula2>6</formula2>
    </dataValidation>
    <dataValidation type="decimal" operator="lessThanOrEqual" allowBlank="1" showInputMessage="1" showErrorMessage="1" sqref="L53">
      <formula1>1</formula1>
    </dataValidation>
    <dataValidation type="whole" operator="lessThanOrEqual" allowBlank="1" showInputMessage="1" showErrorMessage="1" sqref="L28 L55">
      <formula1>2</formula1>
    </dataValidation>
    <dataValidation type="whole" operator="lessThanOrEqual" allowBlank="1" showInputMessage="1" showErrorMessage="1" sqref="L18:L20 L42:L43">
      <formula1>3</formula1>
    </dataValidation>
    <dataValidation type="whole" operator="lessThanOrEqual" allowBlank="1" showInputMessage="1" showErrorMessage="1" sqref="L51 L40">
      <formula1>4</formula1>
    </dataValidation>
    <dataValidation type="whole" operator="lessThanOrEqual" allowBlank="1" showInputMessage="1" showErrorMessage="1" sqref="L27 L49">
      <formula1>5</formula1>
    </dataValidation>
    <dataValidation type="decimal" operator="lessThanOrEqual" allowBlank="1" showInputMessage="1" showErrorMessage="1" sqref="L52">
      <formula1>6</formula1>
    </dataValidation>
    <dataValidation type="whole" operator="lessThanOrEqual" allowBlank="1" showInputMessage="1" showErrorMessage="1" sqref="L16:L17 L44:L48 L30:L34">
      <formula1>7</formula1>
    </dataValidation>
    <dataValidation type="whole" operator="lessThanOrEqual" allowBlank="1" showInputMessage="1" showErrorMessage="1" sqref="L35:L39">
      <formula1>8</formula1>
    </dataValidation>
    <dataValidation type="whole" operator="lessThanOrEqual" allowBlank="1" showInputMessage="1" showErrorMessage="1" sqref="L26 L21 L23:L24">
      <formula1>10</formula1>
    </dataValidation>
    <dataValidation type="decimal" operator="lessThanOrEqual" allowBlank="1" showInputMessage="1" showErrorMessage="1" sqref="L15">
      <formula1>3</formula1>
    </dataValidation>
    <dataValidation type="decimal" operator="lessThanOrEqual" allowBlank="1" showInputMessage="1" showErrorMessage="1" sqref="L22">
      <formula1>10</formula1>
    </dataValidation>
    <dataValidation type="decimal" operator="lessThanOrEqual" allowBlank="1" showInputMessage="1" showErrorMessage="1" sqref="L54">
      <formula1>2</formula1>
    </dataValidation>
    <dataValidation type="custom" showDropDown="1" showInputMessage="1" showErrorMessage="1" sqref="K18 K21 K30 K35">
      <formula1>$K$18</formula1>
    </dataValidation>
    <dataValidation type="decimal" operator="lessThanOrEqual" allowBlank="1" showInputMessage="1" showErrorMessage="1" sqref="L41">
      <formula1>4</formula1>
    </dataValidation>
  </dataValidations>
  <printOptions horizontalCentered="1" verticalCentered="1"/>
  <pageMargins left="0.23622047244094491" right="0.23622047244094491" top="0.74803149606299213" bottom="0.74803149606299213" header="0.31496062992125984" footer="0.31496062992125984"/>
  <pageSetup scale="37" fitToHeight="0" orientation="landscape" r:id="rId1"/>
  <rowBreaks count="1" manualBreakCount="1">
    <brk id="51"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Hoja1!$B$2:$B$6</xm:f>
          </x14:formula1>
          <xm:sqref>K51:K55 K26:K28 K49 K22:K24 K31:K33 K15:K17 K19:K20 K36:K44</xm:sqref>
        </x14:dataValidation>
      </x14:dataValidations>
    </ext>
  </extLst>
</worksheet>
</file>

<file path=xl/worksheets/sheet2.xml><?xml version="1.0" encoding="utf-8"?>
<worksheet xmlns="http://schemas.openxmlformats.org/spreadsheetml/2006/main" xmlns:r="http://schemas.openxmlformats.org/officeDocument/2006/relationships">
  <dimension ref="B2:K13"/>
  <sheetViews>
    <sheetView zoomScale="110" zoomScaleNormal="110" workbookViewId="0">
      <selection activeCell="B12" sqref="B12:D12"/>
    </sheetView>
  </sheetViews>
  <sheetFormatPr baseColWidth="10" defaultRowHeight="15"/>
  <cols>
    <col min="1" max="4" width="11.42578125" style="220"/>
    <col min="5" max="5" width="12.85546875" style="220" customWidth="1"/>
    <col min="6" max="6" width="11.42578125" style="220"/>
    <col min="7" max="7" width="14.42578125" style="220" customWidth="1"/>
    <col min="8" max="8" width="13.42578125" style="220" customWidth="1"/>
    <col min="9" max="9" width="11.42578125" style="220"/>
    <col min="10" max="10" width="11.140625" style="220" customWidth="1"/>
    <col min="11" max="11" width="16.42578125" style="220" customWidth="1"/>
    <col min="12" max="16384" width="11.42578125" style="220"/>
  </cols>
  <sheetData>
    <row r="2" spans="2:11" ht="21">
      <c r="B2" s="365" t="s">
        <v>166</v>
      </c>
      <c r="C2" s="365"/>
      <c r="D2" s="365"/>
      <c r="E2" s="365"/>
      <c r="F2" s="365"/>
      <c r="G2" s="365"/>
      <c r="H2" s="365"/>
      <c r="I2" s="365"/>
      <c r="J2" s="365"/>
      <c r="K2" s="365"/>
    </row>
    <row r="3" spans="2:11" ht="15.75" thickBot="1">
      <c r="B3" s="221"/>
      <c r="C3" s="221"/>
      <c r="D3" s="221"/>
      <c r="E3" s="221"/>
      <c r="F3" s="221"/>
      <c r="G3" s="221"/>
      <c r="H3" s="221"/>
      <c r="I3" s="221"/>
      <c r="J3" s="221"/>
      <c r="K3" s="221"/>
    </row>
    <row r="4" spans="2:11" ht="15" customHeight="1">
      <c r="B4" s="366" t="s">
        <v>167</v>
      </c>
      <c r="C4" s="368" t="s">
        <v>168</v>
      </c>
      <c r="D4" s="369"/>
      <c r="E4" s="370" t="s">
        <v>169</v>
      </c>
      <c r="F4" s="370"/>
      <c r="G4" s="370"/>
      <c r="H4" s="370"/>
      <c r="I4" s="369"/>
      <c r="J4" s="371"/>
      <c r="K4" s="373" t="s">
        <v>170</v>
      </c>
    </row>
    <row r="5" spans="2:11" ht="26.25" thickBot="1">
      <c r="B5" s="367"/>
      <c r="C5" s="375" t="s">
        <v>171</v>
      </c>
      <c r="D5" s="376"/>
      <c r="E5" s="222" t="s">
        <v>172</v>
      </c>
      <c r="F5" s="223" t="s">
        <v>173</v>
      </c>
      <c r="G5" s="224" t="s">
        <v>174</v>
      </c>
      <c r="H5" s="225" t="s">
        <v>175</v>
      </c>
      <c r="I5" s="226" t="s">
        <v>113</v>
      </c>
      <c r="J5" s="372"/>
      <c r="K5" s="374"/>
    </row>
    <row r="6" spans="2:11">
      <c r="B6" s="227">
        <v>1</v>
      </c>
      <c r="C6" s="377" t="s">
        <v>176</v>
      </c>
      <c r="D6" s="378"/>
      <c r="E6" s="228">
        <f>COUNTIF('Evaluación PT 2018'!K15:K24,"Cumplido ")</f>
        <v>4</v>
      </c>
      <c r="F6" s="229">
        <f>+COUNTIF('Evaluación PT 2018'!K15:K24,"Parcial")</f>
        <v>2</v>
      </c>
      <c r="G6" s="229">
        <f>+COUNTIF('Evaluación PT 2018'!K15:K24,"Pendiente")</f>
        <v>2</v>
      </c>
      <c r="H6" s="230">
        <f>+COUNTIF('Evaluación PT 2018'!K15:K24,"No cumplido")</f>
        <v>0</v>
      </c>
      <c r="I6" s="229">
        <f>+COUNTIF('Evaluación PT 2018'!K15:K24,"N/A")</f>
        <v>0</v>
      </c>
      <c r="J6" s="372"/>
      <c r="K6" s="379">
        <f>'Evaluación PT 2018'!L56</f>
        <v>23.75</v>
      </c>
    </row>
    <row r="7" spans="2:11">
      <c r="B7" s="231">
        <v>2</v>
      </c>
      <c r="C7" s="356" t="s">
        <v>177</v>
      </c>
      <c r="D7" s="357"/>
      <c r="E7" s="228">
        <f>COUNTIF('Evaluación PT 2018'!K26:K28,"Cumplido ")</f>
        <v>0</v>
      </c>
      <c r="F7" s="229">
        <f>+COUNTIF('Evaluación PT 2018'!K26:K28,"Parcial")</f>
        <v>1</v>
      </c>
      <c r="G7" s="229">
        <f>+COUNTIF('Evaluación PT 2018'!K26:K28,"Pendiente")</f>
        <v>2</v>
      </c>
      <c r="H7" s="232">
        <f>+COUNTIF('Evaluación PT 2018'!K26:K28,"No cumplido")</f>
        <v>0</v>
      </c>
      <c r="I7" s="233">
        <f>+COUNTIF('Evaluación PT 2018'!K26:K28,"N/A")</f>
        <v>0</v>
      </c>
      <c r="J7" s="372"/>
      <c r="K7" s="380"/>
    </row>
    <row r="8" spans="2:11" ht="15" customHeight="1">
      <c r="B8" s="231">
        <v>3</v>
      </c>
      <c r="C8" s="356" t="s">
        <v>178</v>
      </c>
      <c r="D8" s="357"/>
      <c r="E8" s="228">
        <f>COUNTIF('Evaluación PT 2018'!K30:K49,"Cumplido ")</f>
        <v>2</v>
      </c>
      <c r="F8" s="229">
        <f>+COUNTIF('Evaluación PT 2018'!K30:K49,"Parcial")</f>
        <v>1</v>
      </c>
      <c r="G8" s="229">
        <f>+COUNTIF('Evaluación PT 2018'!K30:K49,"Pendiente")</f>
        <v>9</v>
      </c>
      <c r="H8" s="232">
        <f>+COUNTIF('Evaluación PT 2018'!K30:K49,"No cumplido")</f>
        <v>0</v>
      </c>
      <c r="I8" s="233">
        <f>+COUNTIF('Evaluación PT 2018'!K30:K49,"N/A")</f>
        <v>1</v>
      </c>
      <c r="J8" s="372"/>
      <c r="K8" s="358" t="s">
        <v>179</v>
      </c>
    </row>
    <row r="9" spans="2:11">
      <c r="B9" s="231">
        <v>4</v>
      </c>
      <c r="C9" s="356" t="s">
        <v>180</v>
      </c>
      <c r="D9" s="357"/>
      <c r="E9" s="228">
        <f>COUNTIF('Evaluación PT 2018'!K51:K55,"Cumplido ")</f>
        <v>0</v>
      </c>
      <c r="F9" s="229">
        <f>+COUNTIF('Evaluación PT 2018'!K51:K55,"Parcial")</f>
        <v>3</v>
      </c>
      <c r="G9" s="229">
        <f>+COUNTIF('Evaluación PT 2018'!K51:K55,"Pendiente")</f>
        <v>2</v>
      </c>
      <c r="H9" s="232">
        <f>+COUNTIF('Evaluación PT 2018'!K51:K55,"No cumplido")</f>
        <v>0</v>
      </c>
      <c r="I9" s="233">
        <f>+COUNTIF('Evaluación PT 2018'!K51:K55,"N/A")</f>
        <v>0</v>
      </c>
      <c r="J9" s="372"/>
      <c r="K9" s="359"/>
    </row>
    <row r="10" spans="2:11">
      <c r="B10" s="360" t="s">
        <v>181</v>
      </c>
      <c r="C10" s="361"/>
      <c r="D10" s="362"/>
      <c r="E10" s="234">
        <f>SUM(E6:E9)</f>
        <v>6</v>
      </c>
      <c r="F10" s="234">
        <f t="shared" ref="F10:I10" si="0">SUM(F6:F9)</f>
        <v>7</v>
      </c>
      <c r="G10" s="234">
        <f t="shared" si="0"/>
        <v>15</v>
      </c>
      <c r="H10" s="234">
        <f t="shared" si="0"/>
        <v>0</v>
      </c>
      <c r="I10" s="234">
        <f t="shared" si="0"/>
        <v>1</v>
      </c>
      <c r="J10" s="235">
        <f>SUM(E10:I10)</f>
        <v>29</v>
      </c>
      <c r="K10" s="363">
        <v>0</v>
      </c>
    </row>
    <row r="11" spans="2:11">
      <c r="B11" s="360" t="s">
        <v>182</v>
      </c>
      <c r="C11" s="361"/>
      <c r="D11" s="362"/>
      <c r="E11" s="236">
        <f>+E10/J10</f>
        <v>0.20689655172413793</v>
      </c>
      <c r="F11" s="237">
        <f>+F10/J10</f>
        <v>0.2413793103448276</v>
      </c>
      <c r="G11" s="237">
        <f>+G10/J10</f>
        <v>0.51724137931034486</v>
      </c>
      <c r="H11" s="238">
        <f>+H10/J10</f>
        <v>0</v>
      </c>
      <c r="I11" s="239">
        <f>+I10/J10</f>
        <v>3.4482758620689655E-2</v>
      </c>
      <c r="J11" s="240">
        <f>SUM(E11:I11)</f>
        <v>1</v>
      </c>
      <c r="K11" s="364"/>
    </row>
    <row r="12" spans="2:11" ht="15.75" thickBot="1">
      <c r="B12" s="351" t="s">
        <v>183</v>
      </c>
      <c r="C12" s="352"/>
      <c r="D12" s="353"/>
      <c r="E12" s="354"/>
      <c r="F12" s="354"/>
      <c r="G12" s="354"/>
      <c r="H12" s="354"/>
      <c r="I12" s="354"/>
      <c r="J12" s="354"/>
      <c r="K12" s="241">
        <f>K6-K10</f>
        <v>23.75</v>
      </c>
    </row>
    <row r="13" spans="2:11">
      <c r="B13" s="355" t="s">
        <v>184</v>
      </c>
      <c r="C13" s="355"/>
      <c r="D13" s="355"/>
      <c r="E13" s="355"/>
      <c r="F13" s="355"/>
      <c r="G13" s="355"/>
      <c r="H13" s="355"/>
      <c r="I13" s="355"/>
      <c r="J13" s="355"/>
      <c r="K13" s="355"/>
    </row>
  </sheetData>
  <mergeCells count="19">
    <mergeCell ref="B2:K2"/>
    <mergeCell ref="B4:B5"/>
    <mergeCell ref="C4:D4"/>
    <mergeCell ref="E4:I4"/>
    <mergeCell ref="J4:J9"/>
    <mergeCell ref="K4:K5"/>
    <mergeCell ref="C5:D5"/>
    <mergeCell ref="C6:D6"/>
    <mergeCell ref="K6:K7"/>
    <mergeCell ref="C7:D7"/>
    <mergeCell ref="B12:D12"/>
    <mergeCell ref="E12:J12"/>
    <mergeCell ref="B13:K13"/>
    <mergeCell ref="C8:D8"/>
    <mergeCell ref="K8:K9"/>
    <mergeCell ref="C9:D9"/>
    <mergeCell ref="B10:D10"/>
    <mergeCell ref="K10:K11"/>
    <mergeCell ref="B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B2:B6"/>
  <sheetViews>
    <sheetView topLeftCell="A10" workbookViewId="0">
      <selection activeCell="E16" sqref="E16"/>
    </sheetView>
  </sheetViews>
  <sheetFormatPr baseColWidth="10" defaultColWidth="11.42578125" defaultRowHeight="15"/>
  <cols>
    <col min="2" max="2" width="0" hidden="1" customWidth="1"/>
  </cols>
  <sheetData>
    <row r="2" spans="2:2" ht="18.75">
      <c r="B2" s="94" t="s">
        <v>110</v>
      </c>
    </row>
    <row r="3" spans="2:2" ht="18.75">
      <c r="B3" s="94" t="s">
        <v>2</v>
      </c>
    </row>
    <row r="4" spans="2:2" ht="18.75">
      <c r="B4" s="94" t="s">
        <v>111</v>
      </c>
    </row>
    <row r="5" spans="2:2" ht="18.75">
      <c r="B5" s="94" t="s">
        <v>112</v>
      </c>
    </row>
    <row r="6" spans="2:2" ht="18.75">
      <c r="B6" s="94"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pcolumna</cp:lastModifiedBy>
  <cp:lastPrinted>2018-04-04T19:44:50Z</cp:lastPrinted>
  <dcterms:created xsi:type="dcterms:W3CDTF">2014-10-03T18:34:35Z</dcterms:created>
  <dcterms:modified xsi:type="dcterms:W3CDTF">2018-05-07T13:39:52Z</dcterms:modified>
</cp:coreProperties>
</file>