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20" windowWidth="20730" windowHeight="11160"/>
  </bookViews>
  <sheets>
    <sheet name="Presentación" sheetId="1" r:id="rId1"/>
    <sheet name="Importante" sheetId="27" state="hidden" r:id="rId2"/>
    <sheet name="General" sheetId="25" state="hidden" r:id="rId3"/>
    <sheet name="Ejecución" sheetId="28" state="hidden" r:id="rId4"/>
    <sheet name="Introducción" sheetId="22" r:id="rId5"/>
    <sheet name="Contenido" sheetId="23" r:id="rId6"/>
    <sheet name="Seguridad Militar" sheetId="29" r:id="rId7"/>
    <sheet name="Agropecuaria" sheetId="30" r:id="rId8"/>
    <sheet name="Logística" sheetId="32" r:id="rId9"/>
    <sheet name="Comercialización" sheetId="33" r:id="rId10"/>
    <sheet name="Programas" sheetId="34" r:id="rId11"/>
    <sheet name="D.E." sheetId="35" r:id="rId12"/>
    <sheet name="S.E." sheetId="36" r:id="rId13"/>
    <sheet name="Comunicaciones" sheetId="37" r:id="rId14"/>
    <sheet name="NSSS" sheetId="38" r:id="rId15"/>
    <sheet name="P&amp;D" sheetId="39" r:id="rId16"/>
    <sheet name="TIC" sheetId="40" r:id="rId17"/>
    <sheet name="Jurídica" sheetId="41" r:id="rId18"/>
    <sheet name="DAF" sheetId="42" r:id="rId19"/>
    <sheet name="RRHH" sheetId="43" r:id="rId20"/>
    <sheet name="OAI" sheetId="44" r:id="rId21"/>
  </sheets>
  <definedNames>
    <definedName name="_xlnm._FilterDatabase" localSheetId="3" hidden="1">Ejecución!$A$1:$S$169</definedName>
    <definedName name="_xlnm._FilterDatabase" localSheetId="2" hidden="1">General!$A$1:$S$169</definedName>
    <definedName name="_xlnm.Print_Area" localSheetId="7">Agropecuaria!$B$5:$Z$35</definedName>
    <definedName name="_xlnm.Print_Area" localSheetId="9">Comercialización!$B$5:$Z$20</definedName>
    <definedName name="_xlnm.Print_Area" localSheetId="13">Comunicaciones!$B$5:$Z$33</definedName>
    <definedName name="_xlnm.Print_Area" localSheetId="11">D.E.!$B$5:$Z$18</definedName>
    <definedName name="_xlnm.Print_Area" localSheetId="18">DAF!$B$5:$Z$25</definedName>
    <definedName name="_xlnm.Print_Area" localSheetId="17">Jurídica!$B$5:$Z$19</definedName>
    <definedName name="_xlnm.Print_Area" localSheetId="8">Logística!$B$5:$Z$16</definedName>
    <definedName name="_xlnm.Print_Area" localSheetId="14">NSSS!$B$5:$Z$36</definedName>
    <definedName name="_xlnm.Print_Area" localSheetId="20">OAI!$B$5:$Z$41</definedName>
    <definedName name="_xlnm.Print_Area" localSheetId="15">'P&amp;D'!$B$5:$Z$39</definedName>
    <definedName name="_xlnm.Print_Area" localSheetId="0">Presentación!$A$3:$J$68</definedName>
    <definedName name="_xlnm.Print_Area" localSheetId="10">Programas!$B$5:$Z$19</definedName>
    <definedName name="_xlnm.Print_Area" localSheetId="19">RRHH!$B$5:$Z$35</definedName>
    <definedName name="_xlnm.Print_Area" localSheetId="12">S.E.!$B$5:$Z$16</definedName>
    <definedName name="_xlnm.Print_Area" localSheetId="6">'Seguridad Militar'!$B$5:$Z$19</definedName>
    <definedName name="_xlnm.Print_Area" localSheetId="16">TIC!$B$5:$Z$29</definedName>
    <definedName name="_xlnm.Print_Titles" localSheetId="7">Agropecuaria!$13:$14</definedName>
    <definedName name="_xlnm.Print_Titles" localSheetId="13">Comunicaciones!$13:$14</definedName>
    <definedName name="_xlnm.Print_Titles" localSheetId="18">DAF!$13:$14</definedName>
    <definedName name="_xlnm.Print_Titles" localSheetId="14">NSSS!$13:$14</definedName>
    <definedName name="_xlnm.Print_Titles" localSheetId="15">'P&amp;D'!$13:$14</definedName>
    <definedName name="_xlnm.Print_Titles" localSheetId="19">RRHH!$13:$14</definedName>
    <definedName name="_xlnm.Print_Titles" localSheetId="16">TIC!$13:$14</definedName>
  </definedNames>
  <calcPr calcId="124519"/>
</workbook>
</file>

<file path=xl/calcChain.xml><?xml version="1.0" encoding="utf-8"?>
<calcChain xmlns="http://schemas.openxmlformats.org/spreadsheetml/2006/main">
  <c r="I16" i="30"/>
  <c r="I17"/>
  <c r="I18"/>
  <c r="I19"/>
  <c r="I20"/>
  <c r="I21"/>
  <c r="I22"/>
  <c r="I23"/>
  <c r="I24"/>
  <c r="I25"/>
  <c r="I26"/>
  <c r="I27"/>
  <c r="I28"/>
  <c r="I29"/>
  <c r="I30"/>
  <c r="I31"/>
  <c r="I32"/>
  <c r="I33"/>
  <c r="I34"/>
  <c r="I35"/>
  <c r="I15"/>
  <c r="F19" i="44" l="1"/>
  <c r="F18"/>
  <c r="F17"/>
  <c r="F16"/>
  <c r="F15"/>
  <c r="F16" i="43"/>
  <c r="F17"/>
  <c r="F18"/>
  <c r="F19"/>
  <c r="F20"/>
  <c r="F21"/>
  <c r="F22"/>
  <c r="F23"/>
  <c r="F24"/>
  <c r="F25"/>
  <c r="F26"/>
  <c r="F27"/>
  <c r="F28"/>
  <c r="F29"/>
  <c r="F30"/>
  <c r="F31"/>
  <c r="F32"/>
  <c r="F33"/>
  <c r="F34"/>
  <c r="F35"/>
  <c r="F15"/>
  <c r="F25" i="42"/>
  <c r="F24"/>
  <c r="F23"/>
  <c r="F22"/>
  <c r="F21"/>
  <c r="F20"/>
  <c r="F19"/>
  <c r="F18"/>
  <c r="F17"/>
  <c r="F16"/>
  <c r="F15"/>
  <c r="F19" i="41"/>
  <c r="F18"/>
  <c r="F17"/>
  <c r="F16"/>
  <c r="F15"/>
  <c r="F39" i="39"/>
  <c r="F38"/>
  <c r="F37"/>
  <c r="F36"/>
  <c r="F35"/>
  <c r="F34"/>
  <c r="F33"/>
  <c r="F32"/>
  <c r="F31"/>
  <c r="F30"/>
  <c r="F29"/>
  <c r="F28"/>
  <c r="F27"/>
  <c r="F26"/>
  <c r="F25"/>
  <c r="F24"/>
  <c r="F23"/>
  <c r="F22"/>
  <c r="F21"/>
  <c r="F20"/>
  <c r="F19"/>
  <c r="F18"/>
  <c r="F17"/>
  <c r="F16"/>
  <c r="F15"/>
  <c r="F36" i="38"/>
  <c r="F35"/>
  <c r="F34"/>
  <c r="F33"/>
  <c r="F32"/>
  <c r="F31"/>
  <c r="F30"/>
  <c r="F29"/>
  <c r="F28"/>
  <c r="F27"/>
  <c r="F26"/>
  <c r="F25"/>
  <c r="F24"/>
  <c r="F23"/>
  <c r="F22"/>
  <c r="F21"/>
  <c r="F20"/>
  <c r="F19"/>
  <c r="F18"/>
  <c r="F17"/>
  <c r="F16"/>
  <c r="F15"/>
  <c r="F33" i="37"/>
  <c r="F32"/>
  <c r="F31"/>
  <c r="F30"/>
  <c r="F29"/>
  <c r="F28"/>
  <c r="F27"/>
  <c r="F26"/>
  <c r="F25"/>
  <c r="F24"/>
  <c r="F23"/>
  <c r="F22"/>
  <c r="F21"/>
  <c r="F20"/>
  <c r="F19"/>
  <c r="F18"/>
  <c r="F17"/>
  <c r="F16"/>
  <c r="F15"/>
  <c r="F16" i="36"/>
  <c r="F15"/>
  <c r="F18" i="35"/>
  <c r="F17"/>
  <c r="F16"/>
  <c r="F15"/>
  <c r="F19" i="34"/>
  <c r="F18"/>
  <c r="F17"/>
  <c r="F16"/>
  <c r="F15"/>
  <c r="F20" i="33"/>
  <c r="F19"/>
  <c r="F18"/>
  <c r="F17"/>
  <c r="F16"/>
  <c r="F15"/>
  <c r="F16" i="32"/>
  <c r="F15"/>
  <c r="F35" i="30"/>
  <c r="F34"/>
  <c r="F33"/>
  <c r="F32"/>
  <c r="F31"/>
  <c r="F30"/>
  <c r="F29"/>
  <c r="F28"/>
  <c r="F27"/>
  <c r="F26"/>
  <c r="F25"/>
  <c r="F24"/>
  <c r="F23"/>
  <c r="F22"/>
  <c r="F21"/>
  <c r="F20"/>
  <c r="F19"/>
  <c r="F18"/>
  <c r="F17"/>
  <c r="F16"/>
  <c r="F15"/>
  <c r="F16" i="29"/>
  <c r="F17"/>
  <c r="F18"/>
  <c r="F19"/>
  <c r="F15"/>
  <c r="A9" i="22"/>
  <c r="T19" i="44"/>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I26" i="43"/>
  <c r="J26"/>
  <c r="K26"/>
  <c r="L26"/>
  <c r="M26"/>
  <c r="N26"/>
  <c r="O26"/>
  <c r="P26"/>
  <c r="Q26"/>
  <c r="R26"/>
  <c r="S26"/>
  <c r="T26"/>
  <c r="I27"/>
  <c r="J27"/>
  <c r="K27"/>
  <c r="L27"/>
  <c r="M27"/>
  <c r="N27"/>
  <c r="O27"/>
  <c r="P27"/>
  <c r="Q27"/>
  <c r="R27"/>
  <c r="S27"/>
  <c r="T27"/>
  <c r="I28"/>
  <c r="J28"/>
  <c r="K28"/>
  <c r="L28"/>
  <c r="M28"/>
  <c r="N28"/>
  <c r="O28"/>
  <c r="P28"/>
  <c r="Q28"/>
  <c r="R28"/>
  <c r="S28"/>
  <c r="T28"/>
  <c r="I29"/>
  <c r="J29"/>
  <c r="K29"/>
  <c r="L29"/>
  <c r="M29"/>
  <c r="N29"/>
  <c r="O29"/>
  <c r="P29"/>
  <c r="Q29"/>
  <c r="R29"/>
  <c r="S29"/>
  <c r="T29"/>
  <c r="I30"/>
  <c r="J30"/>
  <c r="K30"/>
  <c r="L30"/>
  <c r="M30"/>
  <c r="N30"/>
  <c r="O30"/>
  <c r="P30"/>
  <c r="Q30"/>
  <c r="R30"/>
  <c r="S30"/>
  <c r="T30"/>
  <c r="I31"/>
  <c r="J31"/>
  <c r="K31"/>
  <c r="L31"/>
  <c r="M31"/>
  <c r="N31"/>
  <c r="O31"/>
  <c r="P31"/>
  <c r="Q31"/>
  <c r="R31"/>
  <c r="S31"/>
  <c r="T31"/>
  <c r="I32"/>
  <c r="J32"/>
  <c r="K32"/>
  <c r="L32"/>
  <c r="M32"/>
  <c r="N32"/>
  <c r="O32"/>
  <c r="P32"/>
  <c r="Q32"/>
  <c r="R32"/>
  <c r="S32"/>
  <c r="T32"/>
  <c r="I33"/>
  <c r="J33"/>
  <c r="K33"/>
  <c r="L33"/>
  <c r="M33"/>
  <c r="N33"/>
  <c r="O33"/>
  <c r="P33"/>
  <c r="Q33"/>
  <c r="R33"/>
  <c r="S33"/>
  <c r="T33"/>
  <c r="I34"/>
  <c r="J34"/>
  <c r="K34"/>
  <c r="L34"/>
  <c r="M34"/>
  <c r="N34"/>
  <c r="O34"/>
  <c r="P34"/>
  <c r="Q34"/>
  <c r="R34"/>
  <c r="S34"/>
  <c r="T34"/>
  <c r="I35"/>
  <c r="J35"/>
  <c r="K35"/>
  <c r="L35"/>
  <c r="M35"/>
  <c r="N35"/>
  <c r="O35"/>
  <c r="P35"/>
  <c r="Q35"/>
  <c r="R35"/>
  <c r="S35"/>
  <c r="T35"/>
  <c r="T25"/>
  <c r="S25"/>
  <c r="R25"/>
  <c r="Q25"/>
  <c r="P25"/>
  <c r="O25"/>
  <c r="N25"/>
  <c r="M25"/>
  <c r="L25"/>
  <c r="K25"/>
  <c r="J25"/>
  <c r="I25"/>
  <c r="T24"/>
  <c r="S24"/>
  <c r="R24"/>
  <c r="Q24"/>
  <c r="P24"/>
  <c r="O24"/>
  <c r="N24"/>
  <c r="M24"/>
  <c r="L24"/>
  <c r="K24"/>
  <c r="J24"/>
  <c r="I24"/>
  <c r="T23"/>
  <c r="S23"/>
  <c r="R23"/>
  <c r="Q23"/>
  <c r="P23"/>
  <c r="O23"/>
  <c r="N23"/>
  <c r="M23"/>
  <c r="L23"/>
  <c r="K23"/>
  <c r="J23"/>
  <c r="I23"/>
  <c r="T22"/>
  <c r="S22"/>
  <c r="R22"/>
  <c r="Q22"/>
  <c r="P22"/>
  <c r="O22"/>
  <c r="N22"/>
  <c r="M22"/>
  <c r="L22"/>
  <c r="K22"/>
  <c r="J22"/>
  <c r="I22"/>
  <c r="T21"/>
  <c r="S21"/>
  <c r="R21"/>
  <c r="Q21"/>
  <c r="P21"/>
  <c r="O21"/>
  <c r="N21"/>
  <c r="M21"/>
  <c r="L21"/>
  <c r="K21"/>
  <c r="J21"/>
  <c r="I21"/>
  <c r="T20"/>
  <c r="S20"/>
  <c r="R20"/>
  <c r="Q20"/>
  <c r="P20"/>
  <c r="O20"/>
  <c r="N20"/>
  <c r="M20"/>
  <c r="L20"/>
  <c r="K20"/>
  <c r="J20"/>
  <c r="I20"/>
  <c r="T19"/>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I20" i="42"/>
  <c r="J20"/>
  <c r="K20"/>
  <c r="L20"/>
  <c r="M20"/>
  <c r="N20"/>
  <c r="O20"/>
  <c r="P20"/>
  <c r="Q20"/>
  <c r="R20"/>
  <c r="S20"/>
  <c r="T20"/>
  <c r="I21"/>
  <c r="J21"/>
  <c r="K21"/>
  <c r="L21"/>
  <c r="M21"/>
  <c r="N21"/>
  <c r="O21"/>
  <c r="P21"/>
  <c r="Q21"/>
  <c r="R21"/>
  <c r="S21"/>
  <c r="T21"/>
  <c r="I22"/>
  <c r="J22"/>
  <c r="K22"/>
  <c r="L22"/>
  <c r="M22"/>
  <c r="N22"/>
  <c r="O22"/>
  <c r="P22"/>
  <c r="Q22"/>
  <c r="R22"/>
  <c r="S22"/>
  <c r="T22"/>
  <c r="I23"/>
  <c r="J23"/>
  <c r="K23"/>
  <c r="L23"/>
  <c r="M23"/>
  <c r="N23"/>
  <c r="O23"/>
  <c r="P23"/>
  <c r="Q23"/>
  <c r="R23"/>
  <c r="S23"/>
  <c r="T23"/>
  <c r="I24"/>
  <c r="J24"/>
  <c r="K24"/>
  <c r="L24"/>
  <c r="M24"/>
  <c r="N24"/>
  <c r="O24"/>
  <c r="P24"/>
  <c r="Q24"/>
  <c r="R24"/>
  <c r="S24"/>
  <c r="T24"/>
  <c r="I25"/>
  <c r="J25"/>
  <c r="K25"/>
  <c r="L25"/>
  <c r="M25"/>
  <c r="N25"/>
  <c r="O25"/>
  <c r="P25"/>
  <c r="Q25"/>
  <c r="R25"/>
  <c r="S25"/>
  <c r="T25"/>
  <c r="T19"/>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T19" i="41"/>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T29" i="40"/>
  <c r="S29"/>
  <c r="R29"/>
  <c r="Q29"/>
  <c r="P29"/>
  <c r="O29"/>
  <c r="N29"/>
  <c r="M29"/>
  <c r="L29"/>
  <c r="K29"/>
  <c r="J29"/>
  <c r="I29"/>
  <c r="T28"/>
  <c r="S28"/>
  <c r="R28"/>
  <c r="Q28"/>
  <c r="P28"/>
  <c r="O28"/>
  <c r="N28"/>
  <c r="M28"/>
  <c r="L28"/>
  <c r="K28"/>
  <c r="J28"/>
  <c r="I28"/>
  <c r="T27"/>
  <c r="S27"/>
  <c r="R27"/>
  <c r="Q27"/>
  <c r="P27"/>
  <c r="O27"/>
  <c r="N27"/>
  <c r="M27"/>
  <c r="L27"/>
  <c r="K27"/>
  <c r="J27"/>
  <c r="I27"/>
  <c r="T26"/>
  <c r="S26"/>
  <c r="R26"/>
  <c r="Q26"/>
  <c r="P26"/>
  <c r="O26"/>
  <c r="N26"/>
  <c r="M26"/>
  <c r="L26"/>
  <c r="K26"/>
  <c r="J26"/>
  <c r="I26"/>
  <c r="T25"/>
  <c r="S25"/>
  <c r="R25"/>
  <c r="Q25"/>
  <c r="P25"/>
  <c r="O25"/>
  <c r="N25"/>
  <c r="M25"/>
  <c r="L25"/>
  <c r="K25"/>
  <c r="J25"/>
  <c r="I25"/>
  <c r="T24"/>
  <c r="S24"/>
  <c r="R24"/>
  <c r="Q24"/>
  <c r="P24"/>
  <c r="O24"/>
  <c r="N24"/>
  <c r="M24"/>
  <c r="L24"/>
  <c r="K24"/>
  <c r="J24"/>
  <c r="I24"/>
  <c r="T23"/>
  <c r="S23"/>
  <c r="R23"/>
  <c r="Q23"/>
  <c r="P23"/>
  <c r="O23"/>
  <c r="N23"/>
  <c r="M23"/>
  <c r="L23"/>
  <c r="K23"/>
  <c r="J23"/>
  <c r="I23"/>
  <c r="T22"/>
  <c r="S22"/>
  <c r="R22"/>
  <c r="Q22"/>
  <c r="P22"/>
  <c r="O22"/>
  <c r="N22"/>
  <c r="M22"/>
  <c r="L22"/>
  <c r="K22"/>
  <c r="J22"/>
  <c r="I22"/>
  <c r="T21"/>
  <c r="S21"/>
  <c r="R21"/>
  <c r="Q21"/>
  <c r="P21"/>
  <c r="O21"/>
  <c r="N21"/>
  <c r="M21"/>
  <c r="L21"/>
  <c r="K21"/>
  <c r="J21"/>
  <c r="I21"/>
  <c r="T20"/>
  <c r="S20"/>
  <c r="R20"/>
  <c r="Q20"/>
  <c r="P20"/>
  <c r="O20"/>
  <c r="N20"/>
  <c r="M20"/>
  <c r="L20"/>
  <c r="K20"/>
  <c r="J20"/>
  <c r="I20"/>
  <c r="T19"/>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I37" i="39"/>
  <c r="J37"/>
  <c r="K37"/>
  <c r="L37"/>
  <c r="M37"/>
  <c r="N37"/>
  <c r="O37"/>
  <c r="P37"/>
  <c r="Q37"/>
  <c r="R37"/>
  <c r="S37"/>
  <c r="T37"/>
  <c r="I38"/>
  <c r="J38"/>
  <c r="K38"/>
  <c r="L38"/>
  <c r="M38"/>
  <c r="N38"/>
  <c r="O38"/>
  <c r="P38"/>
  <c r="Q38"/>
  <c r="R38"/>
  <c r="S38"/>
  <c r="T38"/>
  <c r="I39"/>
  <c r="J39"/>
  <c r="K39"/>
  <c r="L39"/>
  <c r="M39"/>
  <c r="N39"/>
  <c r="O39"/>
  <c r="P39"/>
  <c r="Q39"/>
  <c r="R39"/>
  <c r="S39"/>
  <c r="T39"/>
  <c r="T36"/>
  <c r="S36"/>
  <c r="R36"/>
  <c r="Q36"/>
  <c r="P36"/>
  <c r="O36"/>
  <c r="N36"/>
  <c r="M36"/>
  <c r="L36"/>
  <c r="K36"/>
  <c r="J36"/>
  <c r="I36"/>
  <c r="T35"/>
  <c r="S35"/>
  <c r="R35"/>
  <c r="Q35"/>
  <c r="P35"/>
  <c r="O35"/>
  <c r="N35"/>
  <c r="M35"/>
  <c r="L35"/>
  <c r="K35"/>
  <c r="J35"/>
  <c r="I35"/>
  <c r="T34"/>
  <c r="S34"/>
  <c r="R34"/>
  <c r="Q34"/>
  <c r="P34"/>
  <c r="O34"/>
  <c r="N34"/>
  <c r="M34"/>
  <c r="L34"/>
  <c r="K34"/>
  <c r="J34"/>
  <c r="I34"/>
  <c r="T33"/>
  <c r="S33"/>
  <c r="R33"/>
  <c r="Q33"/>
  <c r="P33"/>
  <c r="O33"/>
  <c r="N33"/>
  <c r="M33"/>
  <c r="L33"/>
  <c r="K33"/>
  <c r="J33"/>
  <c r="I33"/>
  <c r="T32"/>
  <c r="S32"/>
  <c r="R32"/>
  <c r="Q32"/>
  <c r="P32"/>
  <c r="O32"/>
  <c r="N32"/>
  <c r="M32"/>
  <c r="L32"/>
  <c r="K32"/>
  <c r="J32"/>
  <c r="I32"/>
  <c r="T31"/>
  <c r="S31"/>
  <c r="R31"/>
  <c r="Q31"/>
  <c r="P31"/>
  <c r="O31"/>
  <c r="N31"/>
  <c r="M31"/>
  <c r="L31"/>
  <c r="K31"/>
  <c r="J31"/>
  <c r="I31"/>
  <c r="T30"/>
  <c r="S30"/>
  <c r="R30"/>
  <c r="Q30"/>
  <c r="P30"/>
  <c r="O30"/>
  <c r="N30"/>
  <c r="M30"/>
  <c r="L30"/>
  <c r="K30"/>
  <c r="J30"/>
  <c r="I30"/>
  <c r="T29"/>
  <c r="S29"/>
  <c r="R29"/>
  <c r="Q29"/>
  <c r="P29"/>
  <c r="O29"/>
  <c r="N29"/>
  <c r="M29"/>
  <c r="L29"/>
  <c r="K29"/>
  <c r="J29"/>
  <c r="I29"/>
  <c r="T28"/>
  <c r="S28"/>
  <c r="R28"/>
  <c r="Q28"/>
  <c r="P28"/>
  <c r="O28"/>
  <c r="N28"/>
  <c r="M28"/>
  <c r="L28"/>
  <c r="K28"/>
  <c r="J28"/>
  <c r="I28"/>
  <c r="T27"/>
  <c r="S27"/>
  <c r="R27"/>
  <c r="Q27"/>
  <c r="P27"/>
  <c r="O27"/>
  <c r="N27"/>
  <c r="M27"/>
  <c r="L27"/>
  <c r="K27"/>
  <c r="J27"/>
  <c r="I27"/>
  <c r="T26"/>
  <c r="S26"/>
  <c r="R26"/>
  <c r="Q26"/>
  <c r="P26"/>
  <c r="O26"/>
  <c r="N26"/>
  <c r="M26"/>
  <c r="L26"/>
  <c r="K26"/>
  <c r="J26"/>
  <c r="I26"/>
  <c r="T25"/>
  <c r="S25"/>
  <c r="R25"/>
  <c r="Q25"/>
  <c r="P25"/>
  <c r="O25"/>
  <c r="N25"/>
  <c r="M25"/>
  <c r="L25"/>
  <c r="K25"/>
  <c r="J25"/>
  <c r="I25"/>
  <c r="T24"/>
  <c r="S24"/>
  <c r="R24"/>
  <c r="Q24"/>
  <c r="P24"/>
  <c r="O24"/>
  <c r="N24"/>
  <c r="M24"/>
  <c r="L24"/>
  <c r="K24"/>
  <c r="J24"/>
  <c r="I24"/>
  <c r="T23"/>
  <c r="S23"/>
  <c r="R23"/>
  <c r="Q23"/>
  <c r="P23"/>
  <c r="O23"/>
  <c r="N23"/>
  <c r="M23"/>
  <c r="L23"/>
  <c r="K23"/>
  <c r="J23"/>
  <c r="I23"/>
  <c r="T22"/>
  <c r="S22"/>
  <c r="R22"/>
  <c r="Q22"/>
  <c r="P22"/>
  <c r="O22"/>
  <c r="N22"/>
  <c r="M22"/>
  <c r="L22"/>
  <c r="K22"/>
  <c r="J22"/>
  <c r="I22"/>
  <c r="T21"/>
  <c r="S21"/>
  <c r="R21"/>
  <c r="Q21"/>
  <c r="P21"/>
  <c r="O21"/>
  <c r="N21"/>
  <c r="M21"/>
  <c r="L21"/>
  <c r="K21"/>
  <c r="J21"/>
  <c r="I21"/>
  <c r="T20"/>
  <c r="S20"/>
  <c r="R20"/>
  <c r="Q20"/>
  <c r="P20"/>
  <c r="O20"/>
  <c r="N20"/>
  <c r="M20"/>
  <c r="L20"/>
  <c r="K20"/>
  <c r="J20"/>
  <c r="I20"/>
  <c r="T19"/>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I34" i="38"/>
  <c r="J34"/>
  <c r="K34"/>
  <c r="L34"/>
  <c r="M34"/>
  <c r="N34"/>
  <c r="O34"/>
  <c r="P34"/>
  <c r="Q34"/>
  <c r="R34"/>
  <c r="S34"/>
  <c r="T34"/>
  <c r="I35"/>
  <c r="J35"/>
  <c r="K35"/>
  <c r="L35"/>
  <c r="M35"/>
  <c r="N35"/>
  <c r="O35"/>
  <c r="P35"/>
  <c r="Q35"/>
  <c r="R35"/>
  <c r="S35"/>
  <c r="T35"/>
  <c r="I36"/>
  <c r="J36"/>
  <c r="K36"/>
  <c r="L36"/>
  <c r="M36"/>
  <c r="N36"/>
  <c r="O36"/>
  <c r="P36"/>
  <c r="Q36"/>
  <c r="R36"/>
  <c r="S36"/>
  <c r="T36"/>
  <c r="T33"/>
  <c r="S33"/>
  <c r="R33"/>
  <c r="Q33"/>
  <c r="P33"/>
  <c r="O33"/>
  <c r="N33"/>
  <c r="M33"/>
  <c r="L33"/>
  <c r="K33"/>
  <c r="J33"/>
  <c r="I33"/>
  <c r="T32"/>
  <c r="S32"/>
  <c r="R32"/>
  <c r="Q32"/>
  <c r="P32"/>
  <c r="O32"/>
  <c r="N32"/>
  <c r="M32"/>
  <c r="L32"/>
  <c r="K32"/>
  <c r="J32"/>
  <c r="I32"/>
  <c r="T31"/>
  <c r="S31"/>
  <c r="R31"/>
  <c r="Q31"/>
  <c r="P31"/>
  <c r="O31"/>
  <c r="N31"/>
  <c r="M31"/>
  <c r="L31"/>
  <c r="K31"/>
  <c r="J31"/>
  <c r="I31"/>
  <c r="T30"/>
  <c r="S30"/>
  <c r="R30"/>
  <c r="Q30"/>
  <c r="P30"/>
  <c r="O30"/>
  <c r="N30"/>
  <c r="M30"/>
  <c r="L30"/>
  <c r="K30"/>
  <c r="J30"/>
  <c r="I30"/>
  <c r="T29"/>
  <c r="S29"/>
  <c r="R29"/>
  <c r="Q29"/>
  <c r="P29"/>
  <c r="O29"/>
  <c r="N29"/>
  <c r="M29"/>
  <c r="L29"/>
  <c r="K29"/>
  <c r="J29"/>
  <c r="I29"/>
  <c r="T28"/>
  <c r="S28"/>
  <c r="R28"/>
  <c r="Q28"/>
  <c r="P28"/>
  <c r="O28"/>
  <c r="N28"/>
  <c r="M28"/>
  <c r="L28"/>
  <c r="K28"/>
  <c r="J28"/>
  <c r="I28"/>
  <c r="T27"/>
  <c r="S27"/>
  <c r="R27"/>
  <c r="Q27"/>
  <c r="P27"/>
  <c r="O27"/>
  <c r="N27"/>
  <c r="M27"/>
  <c r="L27"/>
  <c r="K27"/>
  <c r="J27"/>
  <c r="I27"/>
  <c r="T26"/>
  <c r="S26"/>
  <c r="R26"/>
  <c r="Q26"/>
  <c r="P26"/>
  <c r="O26"/>
  <c r="N26"/>
  <c r="M26"/>
  <c r="L26"/>
  <c r="K26"/>
  <c r="J26"/>
  <c r="I26"/>
  <c r="T25"/>
  <c r="S25"/>
  <c r="R25"/>
  <c r="Q25"/>
  <c r="P25"/>
  <c r="O25"/>
  <c r="N25"/>
  <c r="M25"/>
  <c r="L25"/>
  <c r="K25"/>
  <c r="J25"/>
  <c r="I25"/>
  <c r="T24"/>
  <c r="S24"/>
  <c r="R24"/>
  <c r="Q24"/>
  <c r="P24"/>
  <c r="O24"/>
  <c r="N24"/>
  <c r="M24"/>
  <c r="L24"/>
  <c r="K24"/>
  <c r="J24"/>
  <c r="I24"/>
  <c r="T23"/>
  <c r="S23"/>
  <c r="R23"/>
  <c r="Q23"/>
  <c r="P23"/>
  <c r="O23"/>
  <c r="N23"/>
  <c r="M23"/>
  <c r="L23"/>
  <c r="K23"/>
  <c r="J23"/>
  <c r="I23"/>
  <c r="T22"/>
  <c r="S22"/>
  <c r="R22"/>
  <c r="Q22"/>
  <c r="P22"/>
  <c r="O22"/>
  <c r="N22"/>
  <c r="M22"/>
  <c r="L22"/>
  <c r="K22"/>
  <c r="J22"/>
  <c r="I22"/>
  <c r="T21"/>
  <c r="S21"/>
  <c r="R21"/>
  <c r="Q21"/>
  <c r="P21"/>
  <c r="O21"/>
  <c r="N21"/>
  <c r="M21"/>
  <c r="L21"/>
  <c r="K21"/>
  <c r="J21"/>
  <c r="I21"/>
  <c r="T20"/>
  <c r="S20"/>
  <c r="R20"/>
  <c r="Q20"/>
  <c r="P20"/>
  <c r="O20"/>
  <c r="N20"/>
  <c r="M20"/>
  <c r="L20"/>
  <c r="K20"/>
  <c r="J20"/>
  <c r="I20"/>
  <c r="T19"/>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I17" i="37"/>
  <c r="J17"/>
  <c r="K17"/>
  <c r="L17"/>
  <c r="M17"/>
  <c r="N17"/>
  <c r="O17"/>
  <c r="P17"/>
  <c r="Q17"/>
  <c r="R17"/>
  <c r="S17"/>
  <c r="T17"/>
  <c r="I18"/>
  <c r="J18"/>
  <c r="K18"/>
  <c r="L18"/>
  <c r="M18"/>
  <c r="N18"/>
  <c r="O18"/>
  <c r="P18"/>
  <c r="Q18"/>
  <c r="R18"/>
  <c r="S18"/>
  <c r="T18"/>
  <c r="I19"/>
  <c r="J19"/>
  <c r="K19"/>
  <c r="L19"/>
  <c r="M19"/>
  <c r="N19"/>
  <c r="O19"/>
  <c r="P19"/>
  <c r="Q19"/>
  <c r="R19"/>
  <c r="S19"/>
  <c r="T19"/>
  <c r="I20"/>
  <c r="J20"/>
  <c r="K20"/>
  <c r="L20"/>
  <c r="M20"/>
  <c r="N20"/>
  <c r="O20"/>
  <c r="P20"/>
  <c r="Q20"/>
  <c r="R20"/>
  <c r="S20"/>
  <c r="T20"/>
  <c r="I21"/>
  <c r="J21"/>
  <c r="K21"/>
  <c r="L21"/>
  <c r="M21"/>
  <c r="N21"/>
  <c r="O21"/>
  <c r="P21"/>
  <c r="Q21"/>
  <c r="R21"/>
  <c r="S21"/>
  <c r="T21"/>
  <c r="I22"/>
  <c r="J22"/>
  <c r="K22"/>
  <c r="L22"/>
  <c r="M22"/>
  <c r="N22"/>
  <c r="O22"/>
  <c r="P22"/>
  <c r="Q22"/>
  <c r="R22"/>
  <c r="S22"/>
  <c r="T22"/>
  <c r="I23"/>
  <c r="J23"/>
  <c r="K23"/>
  <c r="L23"/>
  <c r="M23"/>
  <c r="N23"/>
  <c r="O23"/>
  <c r="P23"/>
  <c r="Q23"/>
  <c r="R23"/>
  <c r="S23"/>
  <c r="T23"/>
  <c r="I24"/>
  <c r="J24"/>
  <c r="K24"/>
  <c r="L24"/>
  <c r="M24"/>
  <c r="N24"/>
  <c r="O24"/>
  <c r="P24"/>
  <c r="Q24"/>
  <c r="R24"/>
  <c r="S24"/>
  <c r="T24"/>
  <c r="I25"/>
  <c r="J25"/>
  <c r="K25"/>
  <c r="L25"/>
  <c r="M25"/>
  <c r="N25"/>
  <c r="O25"/>
  <c r="P25"/>
  <c r="Q25"/>
  <c r="R25"/>
  <c r="S25"/>
  <c r="T25"/>
  <c r="I26"/>
  <c r="J26"/>
  <c r="K26"/>
  <c r="L26"/>
  <c r="M26"/>
  <c r="N26"/>
  <c r="O26"/>
  <c r="P26"/>
  <c r="Q26"/>
  <c r="R26"/>
  <c r="S26"/>
  <c r="T26"/>
  <c r="I27"/>
  <c r="J27"/>
  <c r="K27"/>
  <c r="L27"/>
  <c r="M27"/>
  <c r="N27"/>
  <c r="O27"/>
  <c r="P27"/>
  <c r="Q27"/>
  <c r="R27"/>
  <c r="S27"/>
  <c r="T27"/>
  <c r="I28"/>
  <c r="J28"/>
  <c r="K28"/>
  <c r="L28"/>
  <c r="M28"/>
  <c r="N28"/>
  <c r="O28"/>
  <c r="P28"/>
  <c r="Q28"/>
  <c r="R28"/>
  <c r="S28"/>
  <c r="T28"/>
  <c r="I29"/>
  <c r="J29"/>
  <c r="K29"/>
  <c r="L29"/>
  <c r="M29"/>
  <c r="N29"/>
  <c r="O29"/>
  <c r="P29"/>
  <c r="Q29"/>
  <c r="R29"/>
  <c r="S29"/>
  <c r="T29"/>
  <c r="I30"/>
  <c r="J30"/>
  <c r="K30"/>
  <c r="L30"/>
  <c r="M30"/>
  <c r="N30"/>
  <c r="O30"/>
  <c r="P30"/>
  <c r="Q30"/>
  <c r="R30"/>
  <c r="S30"/>
  <c r="T30"/>
  <c r="I31"/>
  <c r="J31"/>
  <c r="K31"/>
  <c r="L31"/>
  <c r="M31"/>
  <c r="N31"/>
  <c r="O31"/>
  <c r="P31"/>
  <c r="Q31"/>
  <c r="R31"/>
  <c r="S31"/>
  <c r="T31"/>
  <c r="I32"/>
  <c r="J32"/>
  <c r="K32"/>
  <c r="L32"/>
  <c r="M32"/>
  <c r="N32"/>
  <c r="O32"/>
  <c r="P32"/>
  <c r="Q32"/>
  <c r="R32"/>
  <c r="S32"/>
  <c r="T32"/>
  <c r="I33"/>
  <c r="J33"/>
  <c r="K33"/>
  <c r="L33"/>
  <c r="M33"/>
  <c r="N33"/>
  <c r="O33"/>
  <c r="P33"/>
  <c r="Q33"/>
  <c r="R33"/>
  <c r="S33"/>
  <c r="T33"/>
  <c r="T16"/>
  <c r="S16"/>
  <c r="R16"/>
  <c r="Q16"/>
  <c r="P16"/>
  <c r="O16"/>
  <c r="N16"/>
  <c r="M16"/>
  <c r="L16"/>
  <c r="K16"/>
  <c r="J16"/>
  <c r="I16"/>
  <c r="T15"/>
  <c r="S15"/>
  <c r="R15"/>
  <c r="Q15"/>
  <c r="P15"/>
  <c r="O15"/>
  <c r="N15"/>
  <c r="M15"/>
  <c r="L15"/>
  <c r="K15"/>
  <c r="J15"/>
  <c r="I15"/>
  <c r="I13"/>
  <c r="B7"/>
  <c r="T16" i="36"/>
  <c r="S16"/>
  <c r="R16"/>
  <c r="Q16"/>
  <c r="P16"/>
  <c r="O16"/>
  <c r="N16"/>
  <c r="M16"/>
  <c r="L16"/>
  <c r="K16"/>
  <c r="J16"/>
  <c r="I16"/>
  <c r="T15"/>
  <c r="S15"/>
  <c r="R15"/>
  <c r="Q15"/>
  <c r="P15"/>
  <c r="O15"/>
  <c r="N15"/>
  <c r="M15"/>
  <c r="L15"/>
  <c r="K15"/>
  <c r="J15"/>
  <c r="I15"/>
  <c r="I13"/>
  <c r="B7"/>
  <c r="T18" i="35"/>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T19" i="34"/>
  <c r="S19"/>
  <c r="R19"/>
  <c r="Q19"/>
  <c r="P19"/>
  <c r="O19"/>
  <c r="N19"/>
  <c r="M19"/>
  <c r="L19"/>
  <c r="K19"/>
  <c r="J19"/>
  <c r="I19"/>
  <c r="T18"/>
  <c r="S18"/>
  <c r="R18"/>
  <c r="Q18"/>
  <c r="P18"/>
  <c r="O18"/>
  <c r="N18"/>
  <c r="M18"/>
  <c r="L18"/>
  <c r="K18"/>
  <c r="J18"/>
  <c r="I18"/>
  <c r="T17"/>
  <c r="S17"/>
  <c r="R17"/>
  <c r="Q17"/>
  <c r="P17"/>
  <c r="O17"/>
  <c r="N17"/>
  <c r="M17"/>
  <c r="L17"/>
  <c r="K17"/>
  <c r="J17"/>
  <c r="I17"/>
  <c r="T16"/>
  <c r="S16"/>
  <c r="R16"/>
  <c r="Q16"/>
  <c r="P16"/>
  <c r="O16"/>
  <c r="N16"/>
  <c r="M16"/>
  <c r="L16"/>
  <c r="K16"/>
  <c r="J16"/>
  <c r="I16"/>
  <c r="T15"/>
  <c r="S15"/>
  <c r="R15"/>
  <c r="Q15"/>
  <c r="P15"/>
  <c r="O15"/>
  <c r="N15"/>
  <c r="M15"/>
  <c r="L15"/>
  <c r="K15"/>
  <c r="J15"/>
  <c r="I15"/>
  <c r="I13"/>
  <c r="B7"/>
  <c r="I17" i="33" l="1"/>
  <c r="J17"/>
  <c r="K17"/>
  <c r="L17"/>
  <c r="M17"/>
  <c r="N17"/>
  <c r="O17"/>
  <c r="P17"/>
  <c r="Q17"/>
  <c r="R17"/>
  <c r="S17"/>
  <c r="T17"/>
  <c r="I18"/>
  <c r="J18"/>
  <c r="K18"/>
  <c r="L18"/>
  <c r="M18"/>
  <c r="N18"/>
  <c r="O18"/>
  <c r="P18"/>
  <c r="Q18"/>
  <c r="R18"/>
  <c r="S18"/>
  <c r="T18"/>
  <c r="I19"/>
  <c r="J19"/>
  <c r="K19"/>
  <c r="L19"/>
  <c r="M19"/>
  <c r="N19"/>
  <c r="O19"/>
  <c r="P19"/>
  <c r="Q19"/>
  <c r="R19"/>
  <c r="S19"/>
  <c r="T19"/>
  <c r="I20"/>
  <c r="J20"/>
  <c r="K20"/>
  <c r="L20"/>
  <c r="M20"/>
  <c r="N20"/>
  <c r="O20"/>
  <c r="P20"/>
  <c r="Q20"/>
  <c r="R20"/>
  <c r="S20"/>
  <c r="T20"/>
  <c r="T16"/>
  <c r="S16"/>
  <c r="R16"/>
  <c r="Q16"/>
  <c r="P16"/>
  <c r="O16"/>
  <c r="N16"/>
  <c r="M16"/>
  <c r="L16"/>
  <c r="K16"/>
  <c r="J16"/>
  <c r="I16"/>
  <c r="T15"/>
  <c r="S15"/>
  <c r="R15"/>
  <c r="Q15"/>
  <c r="P15"/>
  <c r="O15"/>
  <c r="N15"/>
  <c r="M15"/>
  <c r="L15"/>
  <c r="K15"/>
  <c r="J15"/>
  <c r="I15"/>
  <c r="I13"/>
  <c r="B7"/>
  <c r="T16" i="32"/>
  <c r="S16"/>
  <c r="R16"/>
  <c r="Q16"/>
  <c r="P16"/>
  <c r="O16"/>
  <c r="N16"/>
  <c r="M16"/>
  <c r="L16"/>
  <c r="K16"/>
  <c r="J16"/>
  <c r="I16"/>
  <c r="T15"/>
  <c r="S15"/>
  <c r="R15"/>
  <c r="Q15"/>
  <c r="P15"/>
  <c r="O15"/>
  <c r="N15"/>
  <c r="M15"/>
  <c r="L15"/>
  <c r="K15"/>
  <c r="J15"/>
  <c r="I15"/>
  <c r="I13"/>
  <c r="B7"/>
  <c r="I13" i="30"/>
  <c r="B7"/>
  <c r="I13" i="29"/>
  <c r="B7"/>
  <c r="J20" i="30" l="1"/>
  <c r="K20"/>
  <c r="L20"/>
  <c r="M20"/>
  <c r="N20"/>
  <c r="O20"/>
  <c r="P20"/>
  <c r="Q20"/>
  <c r="R20"/>
  <c r="S20"/>
  <c r="T20"/>
  <c r="J21"/>
  <c r="K21"/>
  <c r="L21"/>
  <c r="M21"/>
  <c r="N21"/>
  <c r="O21"/>
  <c r="P21"/>
  <c r="Q21"/>
  <c r="R21"/>
  <c r="S21"/>
  <c r="T21"/>
  <c r="J22"/>
  <c r="K22"/>
  <c r="L22"/>
  <c r="M22"/>
  <c r="N22"/>
  <c r="O22"/>
  <c r="P22"/>
  <c r="Q22"/>
  <c r="R22"/>
  <c r="S22"/>
  <c r="T22"/>
  <c r="J23"/>
  <c r="K23"/>
  <c r="L23"/>
  <c r="M23"/>
  <c r="N23"/>
  <c r="O23"/>
  <c r="P23"/>
  <c r="Q23"/>
  <c r="R23"/>
  <c r="S23"/>
  <c r="T23"/>
  <c r="J24"/>
  <c r="K24"/>
  <c r="L24"/>
  <c r="M24"/>
  <c r="N24"/>
  <c r="O24"/>
  <c r="P24"/>
  <c r="Q24"/>
  <c r="R24"/>
  <c r="S24"/>
  <c r="T24"/>
  <c r="J25"/>
  <c r="K25"/>
  <c r="L25"/>
  <c r="M25"/>
  <c r="N25"/>
  <c r="O25"/>
  <c r="P25"/>
  <c r="Q25"/>
  <c r="R25"/>
  <c r="S25"/>
  <c r="T25"/>
  <c r="J26"/>
  <c r="K26"/>
  <c r="L26"/>
  <c r="M26"/>
  <c r="N26"/>
  <c r="O26"/>
  <c r="P26"/>
  <c r="Q26"/>
  <c r="R26"/>
  <c r="S26"/>
  <c r="T26"/>
  <c r="J27"/>
  <c r="K27"/>
  <c r="L27"/>
  <c r="M27"/>
  <c r="N27"/>
  <c r="O27"/>
  <c r="P27"/>
  <c r="Q27"/>
  <c r="R27"/>
  <c r="S27"/>
  <c r="T27"/>
  <c r="J28"/>
  <c r="K28"/>
  <c r="L28"/>
  <c r="M28"/>
  <c r="N28"/>
  <c r="O28"/>
  <c r="P28"/>
  <c r="Q28"/>
  <c r="R28"/>
  <c r="S28"/>
  <c r="T28"/>
  <c r="J29"/>
  <c r="K29"/>
  <c r="L29"/>
  <c r="M29"/>
  <c r="N29"/>
  <c r="O29"/>
  <c r="P29"/>
  <c r="Q29"/>
  <c r="R29"/>
  <c r="S29"/>
  <c r="T29"/>
  <c r="J30"/>
  <c r="K30"/>
  <c r="L30"/>
  <c r="M30"/>
  <c r="N30"/>
  <c r="O30"/>
  <c r="P30"/>
  <c r="Q30"/>
  <c r="R30"/>
  <c r="S30"/>
  <c r="T30"/>
  <c r="J31"/>
  <c r="K31"/>
  <c r="L31"/>
  <c r="M31"/>
  <c r="N31"/>
  <c r="O31"/>
  <c r="P31"/>
  <c r="Q31"/>
  <c r="R31"/>
  <c r="S31"/>
  <c r="T31"/>
  <c r="J32"/>
  <c r="K32"/>
  <c r="L32"/>
  <c r="M32"/>
  <c r="N32"/>
  <c r="O32"/>
  <c r="P32"/>
  <c r="Q32"/>
  <c r="R32"/>
  <c r="S32"/>
  <c r="T32"/>
  <c r="J33"/>
  <c r="K33"/>
  <c r="L33"/>
  <c r="M33"/>
  <c r="N33"/>
  <c r="O33"/>
  <c r="P33"/>
  <c r="Q33"/>
  <c r="R33"/>
  <c r="S33"/>
  <c r="T33"/>
  <c r="J34"/>
  <c r="K34"/>
  <c r="L34"/>
  <c r="M34"/>
  <c r="N34"/>
  <c r="O34"/>
  <c r="P34"/>
  <c r="Q34"/>
  <c r="R34"/>
  <c r="S34"/>
  <c r="T34"/>
  <c r="J35"/>
  <c r="K35"/>
  <c r="L35"/>
  <c r="M35"/>
  <c r="N35"/>
  <c r="O35"/>
  <c r="P35"/>
  <c r="Q35"/>
  <c r="R35"/>
  <c r="S35"/>
  <c r="T35"/>
  <c r="T19"/>
  <c r="S19"/>
  <c r="R19"/>
  <c r="Q19"/>
  <c r="P19"/>
  <c r="O19"/>
  <c r="N19"/>
  <c r="M19"/>
  <c r="L19"/>
  <c r="K19"/>
  <c r="J19"/>
  <c r="T18"/>
  <c r="S18"/>
  <c r="R18"/>
  <c r="Q18"/>
  <c r="P18"/>
  <c r="O18"/>
  <c r="N18"/>
  <c r="M18"/>
  <c r="L18"/>
  <c r="K18"/>
  <c r="J18"/>
  <c r="T17"/>
  <c r="S17"/>
  <c r="R17"/>
  <c r="Q17"/>
  <c r="P17"/>
  <c r="O17"/>
  <c r="N17"/>
  <c r="M17"/>
  <c r="L17"/>
  <c r="K17"/>
  <c r="J17"/>
  <c r="T16"/>
  <c r="S16"/>
  <c r="R16"/>
  <c r="Q16"/>
  <c r="P16"/>
  <c r="O16"/>
  <c r="N16"/>
  <c r="M16"/>
  <c r="L16"/>
  <c r="K16"/>
  <c r="J16"/>
  <c r="T15"/>
  <c r="S15"/>
  <c r="R15"/>
  <c r="Q15"/>
  <c r="P15"/>
  <c r="O15"/>
  <c r="N15"/>
  <c r="M15"/>
  <c r="L15"/>
  <c r="K15"/>
  <c r="J15"/>
  <c r="I16" i="29" l="1"/>
  <c r="J16"/>
  <c r="K16"/>
  <c r="L16"/>
  <c r="M16"/>
  <c r="N16"/>
  <c r="O16"/>
  <c r="P16"/>
  <c r="Q16"/>
  <c r="R16"/>
  <c r="S16"/>
  <c r="T16"/>
  <c r="I17"/>
  <c r="J17"/>
  <c r="K17"/>
  <c r="L17"/>
  <c r="M17"/>
  <c r="N17"/>
  <c r="O17"/>
  <c r="P17"/>
  <c r="Q17"/>
  <c r="R17"/>
  <c r="S17"/>
  <c r="T17"/>
  <c r="I18"/>
  <c r="J18"/>
  <c r="K18"/>
  <c r="L18"/>
  <c r="M18"/>
  <c r="N18"/>
  <c r="O18"/>
  <c r="P18"/>
  <c r="Q18"/>
  <c r="R18"/>
  <c r="S18"/>
  <c r="T18"/>
  <c r="I19"/>
  <c r="J19"/>
  <c r="K19"/>
  <c r="L19"/>
  <c r="M19"/>
  <c r="N19"/>
  <c r="O19"/>
  <c r="P19"/>
  <c r="Q19"/>
  <c r="R19"/>
  <c r="S19"/>
  <c r="T19"/>
  <c r="J15"/>
  <c r="K15"/>
  <c r="L15"/>
  <c r="M15"/>
  <c r="N15"/>
  <c r="O15"/>
  <c r="P15"/>
  <c r="Q15"/>
  <c r="R15"/>
  <c r="S15"/>
  <c r="T15"/>
  <c r="I15"/>
  <c r="F169" i="28" l="1"/>
  <c r="U19" i="44" s="1"/>
  <c r="V19" s="1"/>
  <c r="F168" i="28"/>
  <c r="U18" i="44" s="1"/>
  <c r="V18" s="1"/>
  <c r="F167" i="28"/>
  <c r="U17" i="44" s="1"/>
  <c r="V17" s="1"/>
  <c r="F166" i="28"/>
  <c r="U16" i="44" s="1"/>
  <c r="V16" s="1"/>
  <c r="F165" i="28"/>
  <c r="U15" i="44" s="1"/>
  <c r="V15" s="1"/>
  <c r="F164" i="28"/>
  <c r="U16" i="36" s="1"/>
  <c r="V16" s="1"/>
  <c r="F163" i="28"/>
  <c r="U15" i="36" s="1"/>
  <c r="V15" s="1"/>
  <c r="F162" i="28"/>
  <c r="U18" i="35" s="1"/>
  <c r="V18" s="1"/>
  <c r="F161" i="28"/>
  <c r="U17" i="35" s="1"/>
  <c r="V17" s="1"/>
  <c r="F160" i="28"/>
  <c r="U16" i="35" s="1"/>
  <c r="V16" s="1"/>
  <c r="F159" i="28"/>
  <c r="U15" i="35" s="1"/>
  <c r="V15" s="1"/>
  <c r="F158" i="28"/>
  <c r="U35" i="43" s="1"/>
  <c r="V35" s="1"/>
  <c r="F157" i="28"/>
  <c r="U34" i="43" s="1"/>
  <c r="V34" s="1"/>
  <c r="F156" i="28"/>
  <c r="U33" i="43" s="1"/>
  <c r="V33" s="1"/>
  <c r="F155" i="28"/>
  <c r="U32" i="43" s="1"/>
  <c r="V32" s="1"/>
  <c r="F154" i="28"/>
  <c r="U31" i="43" s="1"/>
  <c r="V31" s="1"/>
  <c r="F153" i="28"/>
  <c r="U30" i="43" s="1"/>
  <c r="V30" s="1"/>
  <c r="F152" i="28"/>
  <c r="U29" i="43" s="1"/>
  <c r="V29" s="1"/>
  <c r="F151" i="28"/>
  <c r="U28" i="43" s="1"/>
  <c r="V28" s="1"/>
  <c r="F150" i="28"/>
  <c r="U27" i="43" s="1"/>
  <c r="V27" s="1"/>
  <c r="F149" i="28"/>
  <c r="U26" i="43" s="1"/>
  <c r="V26" s="1"/>
  <c r="F148" i="28"/>
  <c r="U25" i="43" s="1"/>
  <c r="V25" s="1"/>
  <c r="F147" i="28"/>
  <c r="U24" i="43" s="1"/>
  <c r="V24" s="1"/>
  <c r="F146" i="28"/>
  <c r="U23" i="43" s="1"/>
  <c r="V23" s="1"/>
  <c r="F145" i="28"/>
  <c r="U22" i="43" s="1"/>
  <c r="V22" s="1"/>
  <c r="F144" i="28"/>
  <c r="U21" i="43" s="1"/>
  <c r="V21" s="1"/>
  <c r="F143" i="28"/>
  <c r="U20" i="43" s="1"/>
  <c r="V20" s="1"/>
  <c r="F142" i="28"/>
  <c r="U19" i="43" s="1"/>
  <c r="V19" s="1"/>
  <c r="F141" i="28"/>
  <c r="U18" i="43" s="1"/>
  <c r="V18" s="1"/>
  <c r="F140" i="28"/>
  <c r="U17" i="43" s="1"/>
  <c r="V17" s="1"/>
  <c r="F139" i="28"/>
  <c r="U16" i="43" s="1"/>
  <c r="V16" s="1"/>
  <c r="F138" i="28"/>
  <c r="U15" i="43" s="1"/>
  <c r="V15" s="1"/>
  <c r="F137" i="28"/>
  <c r="U19" i="34" s="1"/>
  <c r="V19" s="1"/>
  <c r="F136" i="28"/>
  <c r="U18" i="34" s="1"/>
  <c r="V18" s="1"/>
  <c r="F135" i="28"/>
  <c r="U17" i="34" s="1"/>
  <c r="V17" s="1"/>
  <c r="F134" i="28"/>
  <c r="U16" i="34" s="1"/>
  <c r="V16" s="1"/>
  <c r="F133" i="28"/>
  <c r="U15" i="34" s="1"/>
  <c r="V15" s="1"/>
  <c r="F132" i="28"/>
  <c r="U20" i="33" s="1"/>
  <c r="V20" s="1"/>
  <c r="F131" i="28"/>
  <c r="U19" i="33" s="1"/>
  <c r="V19" s="1"/>
  <c r="F130" i="28"/>
  <c r="U18" i="33" s="1"/>
  <c r="V18" s="1"/>
  <c r="F129" i="28"/>
  <c r="U17" i="33" s="1"/>
  <c r="V17" s="1"/>
  <c r="F128" i="28"/>
  <c r="U16" i="33" s="1"/>
  <c r="V16" s="1"/>
  <c r="F127" i="28"/>
  <c r="U15" i="33" s="1"/>
  <c r="V15" s="1"/>
  <c r="F126" i="28"/>
  <c r="U16" i="32" s="1"/>
  <c r="V16" s="1"/>
  <c r="F125" i="28"/>
  <c r="U15" i="32" s="1"/>
  <c r="V15" s="1"/>
  <c r="F124" i="28"/>
  <c r="U35" i="30" s="1"/>
  <c r="V35" s="1"/>
  <c r="F123" i="28"/>
  <c r="U34" i="30" s="1"/>
  <c r="V34" s="1"/>
  <c r="F122" i="28"/>
  <c r="U33" i="30" s="1"/>
  <c r="V33" s="1"/>
  <c r="F121" i="28"/>
  <c r="U32" i="30" s="1"/>
  <c r="V32" s="1"/>
  <c r="F120" i="28"/>
  <c r="U31" i="30" s="1"/>
  <c r="V31" s="1"/>
  <c r="F119" i="28"/>
  <c r="U30" i="30" s="1"/>
  <c r="V30" s="1"/>
  <c r="F118" i="28"/>
  <c r="U29" i="30" s="1"/>
  <c r="V29" s="1"/>
  <c r="F117" i="28"/>
  <c r="U28" i="30" s="1"/>
  <c r="V28" s="1"/>
  <c r="F116" i="28"/>
  <c r="U27" i="30" s="1"/>
  <c r="V27" s="1"/>
  <c r="F115" i="28"/>
  <c r="U26" i="30" s="1"/>
  <c r="V26" s="1"/>
  <c r="F114" i="28"/>
  <c r="U25" i="30" s="1"/>
  <c r="V25" s="1"/>
  <c r="F113" i="28"/>
  <c r="U24" i="30" s="1"/>
  <c r="V24" s="1"/>
  <c r="F112" i="28"/>
  <c r="U23" i="30" s="1"/>
  <c r="V23" s="1"/>
  <c r="F111" i="28"/>
  <c r="U22" i="30" s="1"/>
  <c r="V22" s="1"/>
  <c r="F110" i="28"/>
  <c r="U21" i="30" s="1"/>
  <c r="V21" s="1"/>
  <c r="F109" i="28"/>
  <c r="U20" i="30" s="1"/>
  <c r="V20" s="1"/>
  <c r="F108" i="28"/>
  <c r="U19" i="30" s="1"/>
  <c r="V19" s="1"/>
  <c r="F107" i="28"/>
  <c r="U18" i="30" s="1"/>
  <c r="V18" s="1"/>
  <c r="F106" i="28"/>
  <c r="U17" i="30" s="1"/>
  <c r="V17" s="1"/>
  <c r="F105" i="28"/>
  <c r="U16" i="30" s="1"/>
  <c r="V16" s="1"/>
  <c r="F104" i="28"/>
  <c r="U15" i="30" s="1"/>
  <c r="V15" s="1"/>
  <c r="F103" i="28"/>
  <c r="U25" i="42" s="1"/>
  <c r="V25" s="1"/>
  <c r="F102" i="28"/>
  <c r="U24" i="42" s="1"/>
  <c r="V24" s="1"/>
  <c r="F101" i="28"/>
  <c r="U23" i="42" s="1"/>
  <c r="V23" s="1"/>
  <c r="F100" i="28"/>
  <c r="U22" i="42" s="1"/>
  <c r="V22" s="1"/>
  <c r="F99" i="28"/>
  <c r="U21" i="42" s="1"/>
  <c r="V21" s="1"/>
  <c r="F98" i="28"/>
  <c r="U20" i="42" s="1"/>
  <c r="V20" s="1"/>
  <c r="F97" i="28"/>
  <c r="U19" i="42" s="1"/>
  <c r="V19" s="1"/>
  <c r="F96" i="28"/>
  <c r="U18" i="42" s="1"/>
  <c r="V18" s="1"/>
  <c r="F95" i="28"/>
  <c r="U17" i="42" s="1"/>
  <c r="V17" s="1"/>
  <c r="F94" i="28"/>
  <c r="U16" i="42" s="1"/>
  <c r="V16" s="1"/>
  <c r="F93" i="28"/>
  <c r="U15" i="42" s="1"/>
  <c r="V15" s="1"/>
  <c r="F92" i="28"/>
  <c r="U19" i="41" s="1"/>
  <c r="V19" s="1"/>
  <c r="F91" i="28"/>
  <c r="U18" i="41" s="1"/>
  <c r="V18" s="1"/>
  <c r="F90" i="28"/>
  <c r="U17" i="41" s="1"/>
  <c r="V17" s="1"/>
  <c r="F89" i="28"/>
  <c r="U16" i="41" s="1"/>
  <c r="V16" s="1"/>
  <c r="F88" i="28"/>
  <c r="U15" i="41" s="1"/>
  <c r="V15" s="1"/>
  <c r="F87" i="28"/>
  <c r="F86"/>
  <c r="F85"/>
  <c r="F84"/>
  <c r="F83"/>
  <c r="F82"/>
  <c r="F81"/>
  <c r="F80"/>
  <c r="F79"/>
  <c r="F78"/>
  <c r="F77"/>
  <c r="F76"/>
  <c r="F75"/>
  <c r="F74"/>
  <c r="F73"/>
  <c r="F72"/>
  <c r="S72" s="1"/>
  <c r="F71"/>
  <c r="S71" s="1"/>
  <c r="F70"/>
  <c r="S70" s="1"/>
  <c r="F69"/>
  <c r="S69" s="1"/>
  <c r="F68"/>
  <c r="U15" i="29" s="1"/>
  <c r="V15" s="1"/>
  <c r="F67" i="28"/>
  <c r="U39" i="39" s="1"/>
  <c r="V39" s="1"/>
  <c r="F66" i="28"/>
  <c r="U38" i="39" s="1"/>
  <c r="V38" s="1"/>
  <c r="F65" i="28"/>
  <c r="U37" i="39" s="1"/>
  <c r="V37" s="1"/>
  <c r="F64" i="28"/>
  <c r="U36" i="39" s="1"/>
  <c r="V36" s="1"/>
  <c r="F63" i="28"/>
  <c r="U35" i="39" s="1"/>
  <c r="V35" s="1"/>
  <c r="F62" i="28"/>
  <c r="U34" i="39" s="1"/>
  <c r="V34" s="1"/>
  <c r="F61" i="28"/>
  <c r="U33" i="39" s="1"/>
  <c r="V33" s="1"/>
  <c r="F60" i="28"/>
  <c r="U32" i="39" s="1"/>
  <c r="V32" s="1"/>
  <c r="F59" i="28"/>
  <c r="U31" i="39" s="1"/>
  <c r="V31" s="1"/>
  <c r="F58" i="28"/>
  <c r="U30" i="39" s="1"/>
  <c r="V30" s="1"/>
  <c r="F57" i="28"/>
  <c r="U29" i="39" s="1"/>
  <c r="V29" s="1"/>
  <c r="F56" i="28"/>
  <c r="U28" i="39" s="1"/>
  <c r="V28" s="1"/>
  <c r="F55" i="28"/>
  <c r="U27" i="39" s="1"/>
  <c r="V27" s="1"/>
  <c r="F54" i="28"/>
  <c r="U26" i="39" s="1"/>
  <c r="V26" s="1"/>
  <c r="F53" i="28"/>
  <c r="U25" i="39" s="1"/>
  <c r="V25" s="1"/>
  <c r="F52" i="28"/>
  <c r="U24" i="39" s="1"/>
  <c r="V24" s="1"/>
  <c r="F51" i="28"/>
  <c r="U23" i="39" s="1"/>
  <c r="V23" s="1"/>
  <c r="F50" i="28"/>
  <c r="U22" i="39" s="1"/>
  <c r="V22" s="1"/>
  <c r="F49" i="28"/>
  <c r="U21" i="39" s="1"/>
  <c r="V21" s="1"/>
  <c r="F48" i="28"/>
  <c r="U20" i="39" s="1"/>
  <c r="V20" s="1"/>
  <c r="F47" i="28"/>
  <c r="U19" i="39" s="1"/>
  <c r="V19" s="1"/>
  <c r="F46" i="28"/>
  <c r="U18" i="39" s="1"/>
  <c r="V18" s="1"/>
  <c r="F45" i="28"/>
  <c r="U17" i="39" s="1"/>
  <c r="V17" s="1"/>
  <c r="F44" i="28"/>
  <c r="U16" i="39" s="1"/>
  <c r="V16" s="1"/>
  <c r="F43" i="28"/>
  <c r="U15" i="39" s="1"/>
  <c r="V15" s="1"/>
  <c r="F42" i="28"/>
  <c r="U36" i="38" s="1"/>
  <c r="V36" s="1"/>
  <c r="F41" i="28"/>
  <c r="U35" i="38" s="1"/>
  <c r="V35" s="1"/>
  <c r="F40" i="28"/>
  <c r="U34" i="38" s="1"/>
  <c r="V34" s="1"/>
  <c r="F39" i="28"/>
  <c r="U33" i="38" s="1"/>
  <c r="V33" s="1"/>
  <c r="F38" i="28"/>
  <c r="U32" i="38" s="1"/>
  <c r="V32" s="1"/>
  <c r="F37" i="28"/>
  <c r="U31" i="38" s="1"/>
  <c r="V31" s="1"/>
  <c r="F36" i="28"/>
  <c r="U30" i="38" s="1"/>
  <c r="V30" s="1"/>
  <c r="F35" i="28"/>
  <c r="U29" i="38" s="1"/>
  <c r="V29" s="1"/>
  <c r="F34" i="28"/>
  <c r="U28" i="38" s="1"/>
  <c r="V28" s="1"/>
  <c r="F33" i="28"/>
  <c r="U27" i="38" s="1"/>
  <c r="V27" s="1"/>
  <c r="F32" i="28"/>
  <c r="U26" i="38" s="1"/>
  <c r="V26" s="1"/>
  <c r="F31" i="28"/>
  <c r="U25" i="38" s="1"/>
  <c r="V25" s="1"/>
  <c r="F30" i="28"/>
  <c r="U24" i="38" s="1"/>
  <c r="V24" s="1"/>
  <c r="F29" i="28"/>
  <c r="U23" i="38" s="1"/>
  <c r="V23" s="1"/>
  <c r="F28" i="28"/>
  <c r="U22" i="38" s="1"/>
  <c r="V22" s="1"/>
  <c r="F27" i="28"/>
  <c r="U21" i="38" s="1"/>
  <c r="V21" s="1"/>
  <c r="F26" i="28"/>
  <c r="U20" i="38" s="1"/>
  <c r="V20" s="1"/>
  <c r="F25" i="28"/>
  <c r="U19" i="38" s="1"/>
  <c r="V19" s="1"/>
  <c r="F24" i="28"/>
  <c r="U18" i="38" s="1"/>
  <c r="V18" s="1"/>
  <c r="F23" i="28"/>
  <c r="U17" i="38" s="1"/>
  <c r="V17" s="1"/>
  <c r="F22" i="28"/>
  <c r="U16" i="38" s="1"/>
  <c r="V16" s="1"/>
  <c r="F21" i="28"/>
  <c r="U15" i="38" s="1"/>
  <c r="V15" s="1"/>
  <c r="F20" i="28"/>
  <c r="U33" i="37" s="1"/>
  <c r="V33" s="1"/>
  <c r="F19" i="28"/>
  <c r="U32" i="37" s="1"/>
  <c r="V32" s="1"/>
  <c r="F18" i="28"/>
  <c r="U31" i="37" s="1"/>
  <c r="V31" s="1"/>
  <c r="F17" i="28"/>
  <c r="U30" i="37" s="1"/>
  <c r="V30" s="1"/>
  <c r="F16" i="28"/>
  <c r="U29" i="37" s="1"/>
  <c r="V29" s="1"/>
  <c r="F15" i="28"/>
  <c r="U28" i="37" s="1"/>
  <c r="V28" s="1"/>
  <c r="F14" i="28"/>
  <c r="U27" i="37" s="1"/>
  <c r="V27" s="1"/>
  <c r="F13" i="28"/>
  <c r="U26" i="37" s="1"/>
  <c r="V26" s="1"/>
  <c r="F12" i="28"/>
  <c r="U25" i="37" s="1"/>
  <c r="V25" s="1"/>
  <c r="F11" i="28"/>
  <c r="U24" i="37" s="1"/>
  <c r="V24" s="1"/>
  <c r="F10" i="28"/>
  <c r="U23" i="37" s="1"/>
  <c r="V23" s="1"/>
  <c r="F9" i="28"/>
  <c r="U22" i="37" s="1"/>
  <c r="V22" s="1"/>
  <c r="F8" i="28"/>
  <c r="U21" i="37" s="1"/>
  <c r="V21" s="1"/>
  <c r="F7" i="28"/>
  <c r="U20" i="37" s="1"/>
  <c r="V20" s="1"/>
  <c r="F6" i="28"/>
  <c r="U19" i="37" s="1"/>
  <c r="V19" s="1"/>
  <c r="F5" i="28"/>
  <c r="U18" i="37" s="1"/>
  <c r="V18" s="1"/>
  <c r="F4" i="28"/>
  <c r="U17" i="37" s="1"/>
  <c r="V17" s="1"/>
  <c r="F3" i="28"/>
  <c r="U16" i="37" s="1"/>
  <c r="V16" s="1"/>
  <c r="F2" i="28"/>
  <c r="U15" i="37" s="1"/>
  <c r="V15" s="1"/>
  <c r="F165" i="25"/>
  <c r="F166"/>
  <c r="F167"/>
  <c r="F168"/>
  <c r="F169"/>
  <c r="F163"/>
  <c r="F164"/>
  <c r="F159"/>
  <c r="F160"/>
  <c r="F161"/>
  <c r="F162"/>
  <c r="F138"/>
  <c r="F139"/>
  <c r="F140"/>
  <c r="F141"/>
  <c r="F142"/>
  <c r="F143"/>
  <c r="F144"/>
  <c r="F145"/>
  <c r="F146"/>
  <c r="F147"/>
  <c r="F148"/>
  <c r="F149"/>
  <c r="F150"/>
  <c r="F151"/>
  <c r="F152"/>
  <c r="F153"/>
  <c r="F154"/>
  <c r="F155"/>
  <c r="F156"/>
  <c r="F157"/>
  <c r="F158"/>
  <c r="F133"/>
  <c r="F134"/>
  <c r="F135"/>
  <c r="F136"/>
  <c r="F137"/>
  <c r="F127"/>
  <c r="F128"/>
  <c r="F129"/>
  <c r="F130"/>
  <c r="F131"/>
  <c r="F132"/>
  <c r="F125"/>
  <c r="S125" s="1"/>
  <c r="F126"/>
  <c r="S126" s="1"/>
  <c r="F104"/>
  <c r="F105"/>
  <c r="F106"/>
  <c r="F107"/>
  <c r="F108"/>
  <c r="F109"/>
  <c r="F110"/>
  <c r="F111"/>
  <c r="F112"/>
  <c r="F113"/>
  <c r="F114"/>
  <c r="F115"/>
  <c r="F116"/>
  <c r="F117"/>
  <c r="F118"/>
  <c r="F119"/>
  <c r="F120"/>
  <c r="F121"/>
  <c r="F122"/>
  <c r="F123"/>
  <c r="F124"/>
  <c r="F93"/>
  <c r="F94"/>
  <c r="F95"/>
  <c r="F96"/>
  <c r="F97"/>
  <c r="F98"/>
  <c r="F99"/>
  <c r="F100"/>
  <c r="F101"/>
  <c r="F102"/>
  <c r="F103"/>
  <c r="F88"/>
  <c r="F89"/>
  <c r="F90"/>
  <c r="F91"/>
  <c r="F92"/>
  <c r="F73"/>
  <c r="F15" i="40" s="1"/>
  <c r="F74" i="25"/>
  <c r="F16" i="40" s="1"/>
  <c r="F75" i="25"/>
  <c r="F17" i="40" s="1"/>
  <c r="F76" i="25"/>
  <c r="F18" i="40" s="1"/>
  <c r="F77" i="25"/>
  <c r="F19" i="40" s="1"/>
  <c r="F78" i="25"/>
  <c r="F20" i="40" s="1"/>
  <c r="F79" i="25"/>
  <c r="F21" i="40" s="1"/>
  <c r="F80" i="25"/>
  <c r="F22" i="40" s="1"/>
  <c r="F81" i="25"/>
  <c r="F23" i="40" s="1"/>
  <c r="F82" i="25"/>
  <c r="F24" i="40" s="1"/>
  <c r="F83" i="25"/>
  <c r="F25" i="40" s="1"/>
  <c r="F84" i="25"/>
  <c r="F26" i="40" s="1"/>
  <c r="F85" i="25"/>
  <c r="F27" i="40" s="1"/>
  <c r="F86" i="25"/>
  <c r="F28" i="40" s="1"/>
  <c r="F87" i="25"/>
  <c r="F29" i="40" s="1"/>
  <c r="F68" i="25"/>
  <c r="F69"/>
  <c r="F70"/>
  <c r="F71"/>
  <c r="F72"/>
  <c r="F43"/>
  <c r="F44"/>
  <c r="F45"/>
  <c r="F46"/>
  <c r="F47"/>
  <c r="F48"/>
  <c r="F49"/>
  <c r="F50"/>
  <c r="F51"/>
  <c r="F52"/>
  <c r="F53"/>
  <c r="F54"/>
  <c r="F55"/>
  <c r="F56"/>
  <c r="F57"/>
  <c r="F58"/>
  <c r="F59"/>
  <c r="F60"/>
  <c r="F61"/>
  <c r="F62"/>
  <c r="F63"/>
  <c r="F64"/>
  <c r="F65"/>
  <c r="F66"/>
  <c r="F67"/>
  <c r="F21"/>
  <c r="F22"/>
  <c r="F23"/>
  <c r="F24"/>
  <c r="F25"/>
  <c r="F26"/>
  <c r="F27"/>
  <c r="F28"/>
  <c r="F29"/>
  <c r="F30"/>
  <c r="F31"/>
  <c r="F32"/>
  <c r="F33"/>
  <c r="F34"/>
  <c r="F35"/>
  <c r="F36"/>
  <c r="F37"/>
  <c r="F38"/>
  <c r="F39"/>
  <c r="F40"/>
  <c r="F41"/>
  <c r="F42"/>
  <c r="U19" i="29" l="1"/>
  <c r="V19" s="1"/>
  <c r="U18"/>
  <c r="V18" s="1"/>
  <c r="U17"/>
  <c r="V17" s="1"/>
  <c r="U16"/>
  <c r="V16" s="1"/>
  <c r="S6" i="28"/>
  <c r="S18"/>
  <c r="S30"/>
  <c r="S42"/>
  <c r="S54"/>
  <c r="S66"/>
  <c r="S74"/>
  <c r="U16" i="40"/>
  <c r="V16" s="1"/>
  <c r="S78" i="28"/>
  <c r="U20" i="40"/>
  <c r="V20" s="1"/>
  <c r="S82" i="28"/>
  <c r="U24" i="40"/>
  <c r="V24" s="1"/>
  <c r="S86" i="28"/>
  <c r="U28" i="40"/>
  <c r="V28" s="1"/>
  <c r="S90" i="28"/>
  <c r="S94"/>
  <c r="S98"/>
  <c r="S102"/>
  <c r="S150"/>
  <c r="S5"/>
  <c r="S9"/>
  <c r="S13"/>
  <c r="S17"/>
  <c r="S21"/>
  <c r="S25"/>
  <c r="S29"/>
  <c r="S33"/>
  <c r="S37"/>
  <c r="S41"/>
  <c r="S45"/>
  <c r="S49"/>
  <c r="S53"/>
  <c r="S57"/>
  <c r="S61"/>
  <c r="S65"/>
  <c r="S73"/>
  <c r="U15" i="40"/>
  <c r="V15" s="1"/>
  <c r="S77" i="28"/>
  <c r="U19" i="40"/>
  <c r="V19" s="1"/>
  <c r="S81" i="28"/>
  <c r="U23" i="40"/>
  <c r="V23" s="1"/>
  <c r="S85" i="28"/>
  <c r="U27" i="40"/>
  <c r="V27" s="1"/>
  <c r="S89" i="28"/>
  <c r="S93"/>
  <c r="S97"/>
  <c r="S101"/>
  <c r="S141"/>
  <c r="S145"/>
  <c r="S149"/>
  <c r="S153"/>
  <c r="S157"/>
  <c r="S161"/>
  <c r="S165"/>
  <c r="S169"/>
  <c r="S10"/>
  <c r="S26"/>
  <c r="S38"/>
  <c r="S50"/>
  <c r="S58"/>
  <c r="S138"/>
  <c r="S142"/>
  <c r="S146"/>
  <c r="S154"/>
  <c r="S158"/>
  <c r="S162"/>
  <c r="S166"/>
  <c r="S4"/>
  <c r="S8"/>
  <c r="S12"/>
  <c r="S16"/>
  <c r="S20"/>
  <c r="S24"/>
  <c r="S28"/>
  <c r="S32"/>
  <c r="S36"/>
  <c r="S40"/>
  <c r="S44"/>
  <c r="S48"/>
  <c r="S52"/>
  <c r="S56"/>
  <c r="S60"/>
  <c r="S64"/>
  <c r="S76"/>
  <c r="U18" i="40"/>
  <c r="V18" s="1"/>
  <c r="S80" i="28"/>
  <c r="U22" i="40"/>
  <c r="V22" s="1"/>
  <c r="S84" i="28"/>
  <c r="U26" i="40"/>
  <c r="V26" s="1"/>
  <c r="S88" i="28"/>
  <c r="S92"/>
  <c r="S96"/>
  <c r="S100"/>
  <c r="S140"/>
  <c r="S144"/>
  <c r="S148"/>
  <c r="S152"/>
  <c r="S156"/>
  <c r="S160"/>
  <c r="S164"/>
  <c r="S168"/>
  <c r="S2"/>
  <c r="S14"/>
  <c r="S22"/>
  <c r="S34"/>
  <c r="S46"/>
  <c r="S62"/>
  <c r="S3"/>
  <c r="S7"/>
  <c r="S11"/>
  <c r="S15"/>
  <c r="S19"/>
  <c r="S23"/>
  <c r="S27"/>
  <c r="S31"/>
  <c r="S35"/>
  <c r="S39"/>
  <c r="S43"/>
  <c r="S47"/>
  <c r="S51"/>
  <c r="S55"/>
  <c r="S59"/>
  <c r="S63"/>
  <c r="S67"/>
  <c r="S75"/>
  <c r="U17" i="40"/>
  <c r="V17" s="1"/>
  <c r="S79" i="28"/>
  <c r="U21" i="40"/>
  <c r="V21" s="1"/>
  <c r="S83" i="28"/>
  <c r="U25" i="40"/>
  <c r="V25" s="1"/>
  <c r="S87" i="28"/>
  <c r="U29" i="40"/>
  <c r="V29" s="1"/>
  <c r="S91" i="28"/>
  <c r="S95"/>
  <c r="S99"/>
  <c r="S103"/>
  <c r="S139"/>
  <c r="S143"/>
  <c r="S147"/>
  <c r="S151"/>
  <c r="S155"/>
  <c r="S159"/>
  <c r="S163"/>
  <c r="S167"/>
  <c r="S169" i="25"/>
  <c r="S165"/>
  <c r="S166"/>
  <c r="S168"/>
  <c r="S167"/>
  <c r="S155"/>
  <c r="S151"/>
  <c r="S147"/>
  <c r="S143"/>
  <c r="S139"/>
  <c r="S158"/>
  <c r="S154"/>
  <c r="S150"/>
  <c r="S146"/>
  <c r="S142"/>
  <c r="S138"/>
  <c r="S156"/>
  <c r="S152"/>
  <c r="S148"/>
  <c r="S144"/>
  <c r="S140"/>
  <c r="S157"/>
  <c r="S153"/>
  <c r="S149"/>
  <c r="S145"/>
  <c r="S141"/>
  <c r="S97"/>
  <c r="S102"/>
  <c r="S98"/>
  <c r="S94"/>
  <c r="S93"/>
  <c r="S103"/>
  <c r="S99"/>
  <c r="S95"/>
  <c r="S101"/>
  <c r="S100"/>
  <c r="S96"/>
  <c r="S90"/>
  <c r="S91"/>
  <c r="S92"/>
  <c r="S88"/>
  <c r="S89"/>
  <c r="S86"/>
  <c r="S87"/>
  <c r="S83"/>
  <c r="S79"/>
  <c r="S75"/>
  <c r="S82"/>
  <c r="S78"/>
  <c r="S74"/>
  <c r="S84"/>
  <c r="S80"/>
  <c r="S76"/>
  <c r="S85"/>
  <c r="S81"/>
  <c r="S77"/>
  <c r="S73"/>
  <c r="S65"/>
  <c r="S61"/>
  <c r="S57"/>
  <c r="S53"/>
  <c r="S49"/>
  <c r="S45"/>
  <c r="S64"/>
  <c r="S56"/>
  <c r="S48"/>
  <c r="S66"/>
  <c r="S62"/>
  <c r="S58"/>
  <c r="S54"/>
  <c r="S50"/>
  <c r="S46"/>
  <c r="S60"/>
  <c r="S52"/>
  <c r="S44"/>
  <c r="S67"/>
  <c r="S63"/>
  <c r="S59"/>
  <c r="S55"/>
  <c r="S51"/>
  <c r="S47"/>
  <c r="S43"/>
  <c r="S41"/>
  <c r="S34"/>
  <c r="S22"/>
  <c r="S38"/>
  <c r="S26"/>
  <c r="S37"/>
  <c r="S33"/>
  <c r="S29"/>
  <c r="S25"/>
  <c r="S21"/>
  <c r="S42"/>
  <c r="S30"/>
  <c r="S39"/>
  <c r="S35"/>
  <c r="S31"/>
  <c r="S27"/>
  <c r="S23"/>
  <c r="S40"/>
  <c r="S36"/>
  <c r="S32"/>
  <c r="S28"/>
  <c r="S24"/>
  <c r="S163"/>
  <c r="S164"/>
  <c r="S159"/>
  <c r="S160"/>
  <c r="S161"/>
  <c r="S162"/>
  <c r="S136"/>
  <c r="S137"/>
  <c r="S133"/>
  <c r="S134"/>
  <c r="S135"/>
  <c r="S109" i="28"/>
  <c r="S113"/>
  <c r="S117"/>
  <c r="S121"/>
  <c r="S125"/>
  <c r="S129"/>
  <c r="S133"/>
  <c r="S137"/>
  <c r="S104"/>
  <c r="S108"/>
  <c r="S112"/>
  <c r="S116"/>
  <c r="S120"/>
  <c r="S124"/>
  <c r="S128"/>
  <c r="S132"/>
  <c r="S136"/>
  <c r="S106"/>
  <c r="S110"/>
  <c r="S114"/>
  <c r="S118"/>
  <c r="S122"/>
  <c r="S126"/>
  <c r="S130"/>
  <c r="S134"/>
  <c r="S105"/>
  <c r="S107"/>
  <c r="S111"/>
  <c r="S115"/>
  <c r="S119"/>
  <c r="S123"/>
  <c r="S127"/>
  <c r="S131"/>
  <c r="S135"/>
  <c r="S130" i="25"/>
  <c r="S131"/>
  <c r="S127"/>
  <c r="S129"/>
  <c r="S132"/>
  <c r="S128"/>
  <c r="S110"/>
  <c r="S123"/>
  <c r="S119"/>
  <c r="S115"/>
  <c r="S111"/>
  <c r="S107"/>
  <c r="S122"/>
  <c r="S114"/>
  <c r="S106"/>
  <c r="S124"/>
  <c r="S120"/>
  <c r="S116"/>
  <c r="S112"/>
  <c r="S108"/>
  <c r="S104"/>
  <c r="S118"/>
  <c r="S121"/>
  <c r="S117"/>
  <c r="S113"/>
  <c r="S109"/>
  <c r="S105"/>
  <c r="S71"/>
  <c r="S72"/>
  <c r="S68"/>
  <c r="S69"/>
  <c r="S70"/>
  <c r="S68" i="28"/>
  <c r="F3" i="25"/>
  <c r="F4"/>
  <c r="F5"/>
  <c r="F6"/>
  <c r="F7"/>
  <c r="F8"/>
  <c r="F9"/>
  <c r="F10"/>
  <c r="F11"/>
  <c r="F12"/>
  <c r="F13"/>
  <c r="F14"/>
  <c r="F15"/>
  <c r="F16"/>
  <c r="F17"/>
  <c r="F18"/>
  <c r="F19"/>
  <c r="F20"/>
  <c r="F2"/>
  <c r="S20" l="1"/>
  <c r="S16"/>
  <c r="S12"/>
  <c r="S8"/>
  <c r="S4"/>
  <c r="S2"/>
  <c r="S17"/>
  <c r="S13"/>
  <c r="S9"/>
  <c r="S5"/>
  <c r="S18"/>
  <c r="S14"/>
  <c r="S10"/>
  <c r="S6"/>
  <c r="S19"/>
  <c r="S15"/>
  <c r="S11"/>
  <c r="S7"/>
  <c r="S3"/>
</calcChain>
</file>

<file path=xl/sharedStrings.xml><?xml version="1.0" encoding="utf-8"?>
<sst xmlns="http://schemas.openxmlformats.org/spreadsheetml/2006/main" count="3173" uniqueCount="871">
  <si>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</si>
  <si>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</si>
  <si>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</si>
  <si>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</si>
  <si>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</si>
  <si>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</si>
  <si>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</si>
  <si>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</si>
  <si>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</si>
  <si>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</si>
  <si>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Ing. Richard Mercedes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</si>
  <si>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</si>
  <si>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Equipo Técnico
</t>
    </r>
    <r>
      <rPr>
        <sz val="14"/>
        <color indexed="8"/>
        <rFont val="Times New Roman"/>
        <family val="1"/>
      </rPr>
      <t>-----------------------------------------------------------------------------------------------------------------------------------------------------------------------------------------------------------------------------------------------</t>
    </r>
  </si>
  <si>
    <r>
      <t xml:space="preserve">Lic. Ranci Danis
</t>
    </r>
    <r>
      <rPr>
        <sz val="11"/>
        <color indexed="8"/>
        <rFont val="Times New Roman"/>
        <family val="1"/>
      </rPr>
      <t>Analista</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</si>
  <si>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</si>
  <si>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</si>
  <si>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</si>
  <si>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</si>
  <si>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</si>
  <si>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</si>
  <si>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</si>
  <si>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</si>
  <si>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</si>
  <si>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</si>
  <si>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</si>
  <si>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</si>
  <si>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</si>
  <si>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</si>
  <si>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Yohabel Mañón
</t>
    </r>
    <r>
      <rPr>
        <sz val="11"/>
        <color indexed="8"/>
        <rFont val="Times New Roman"/>
        <family val="1"/>
      </rPr>
      <t>Encargada de Oficina de Libre Acceso a la Información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</si>
  <si>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</si>
  <si>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</si>
  <si>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</si>
  <si>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Teresa Mota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</si>
  <si>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</si>
  <si>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</si>
  <si>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</si>
  <si>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</si>
  <si>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Obispo de los Santos
</t>
    </r>
    <r>
      <rPr>
        <sz val="11"/>
        <color indexed="8"/>
        <rFont val="Times New Roman"/>
        <family val="1"/>
      </rPr>
      <t xml:space="preserve">Sub-Director </t>
    </r>
  </si>
  <si>
    <r>
      <t xml:space="preserve">Ing. Erick Sánchez 
</t>
    </r>
    <r>
      <rPr>
        <sz val="11"/>
        <color indexed="8"/>
        <rFont val="Times New Roman"/>
        <family val="1"/>
      </rPr>
      <t>Analista</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</si>
  <si>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</si>
  <si>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</si>
  <si>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Lic. Ibelka Curiel
</t>
    </r>
    <r>
      <rPr>
        <sz val="11"/>
        <color indexed="8"/>
        <rFont val="Times New Roman"/>
        <family val="1"/>
      </rPr>
      <t>Analista</t>
    </r>
    <r>
      <rPr>
        <b/>
        <sz val="11"/>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</si>
  <si>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</si>
  <si>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</si>
  <si>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</si>
  <si>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</si>
  <si>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</si>
  <si>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</si>
  <si>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</si>
  <si>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</si>
  <si>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</si>
  <si>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</si>
  <si>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</si>
  <si>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</si>
  <si>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</si>
  <si>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</si>
  <si>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</si>
  <si>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</si>
  <si>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</si>
  <si>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</si>
  <si>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</si>
  <si>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</si>
  <si>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Realización de Ruedas de Prensa.</t>
  </si>
  <si>
    <t>No. ruedas de prensa realizadas.</t>
  </si>
  <si>
    <t>Difusión de Informaciones Institucionales a Medios de Comunicación.</t>
  </si>
  <si>
    <t>No. informaciones institucionales enviadas a medios de comunicación.</t>
  </si>
  <si>
    <t>Colocación de Publicidad Institucional.</t>
  </si>
  <si>
    <t>No. de contratos de publicidad realizados.</t>
  </si>
  <si>
    <t>Creación y difusión de Campañas Especiales.</t>
  </si>
  <si>
    <t>No. de campañas especiales.</t>
  </si>
  <si>
    <t>Coordinación de Visitas del Director Ejecutivo a medios de comunicación.</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</si>
  <si>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</si>
  <si>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</si>
  <si>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</si>
  <si>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</si>
  <si>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</si>
  <si>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</si>
  <si>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</si>
  <si>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</si>
  <si>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</si>
  <si>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</si>
  <si>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</si>
  <si>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Montaje, catering, soporte y asistencia a los invitados del Directorio Ejecutivo.</t>
  </si>
  <si>
    <t>No. de solicitudes de reuniones del Directorio.</t>
  </si>
  <si>
    <t>Celebración de las efemérides, Misa de aniversario y fiesta navideña.</t>
  </si>
  <si>
    <t>No. de efemérides del año y actividades institucionales.</t>
  </si>
  <si>
    <t>Decoración floral de la Dirección Ejecutiva.</t>
  </si>
  <si>
    <t>No. de solicitudes requeridas.</t>
  </si>
  <si>
    <t>Decoración Navideña.</t>
  </si>
  <si>
    <t>No. de solicitudes de la Dirección Ejecutiva.</t>
  </si>
  <si>
    <t>Departamento de Comunicaciones</t>
  </si>
  <si>
    <t>Renglon</t>
  </si>
  <si>
    <t>Area</t>
  </si>
  <si>
    <t>Producto</t>
  </si>
  <si>
    <t>Indicador</t>
  </si>
  <si>
    <t>Tipo de indicador</t>
  </si>
  <si>
    <t>Tipo de operación</t>
  </si>
  <si>
    <t>Unidad</t>
  </si>
  <si>
    <t>Porcentaje</t>
  </si>
  <si>
    <t>Enero</t>
  </si>
  <si>
    <t>Febrero</t>
  </si>
  <si>
    <t>Marzo</t>
  </si>
  <si>
    <t>Abril</t>
  </si>
  <si>
    <t>Mayo</t>
  </si>
  <si>
    <t>Junio</t>
  </si>
  <si>
    <t>Julio</t>
  </si>
  <si>
    <t>Agosto</t>
  </si>
  <si>
    <t>Septiembre</t>
  </si>
  <si>
    <t>Octubre</t>
  </si>
  <si>
    <t>Noviembre</t>
  </si>
  <si>
    <t>Diciembre</t>
  </si>
  <si>
    <t>Total</t>
  </si>
  <si>
    <t>Mes</t>
  </si>
  <si>
    <t>Evaluaciones de Seguimiento, Medidas Correctivas y Optimización.</t>
  </si>
  <si>
    <t>No. de Informes de evaluación.</t>
  </si>
  <si>
    <t>Evaluación de procedimientos institucionales.</t>
  </si>
  <si>
    <t>No. de Informes sobre incidencias encontradas.</t>
  </si>
  <si>
    <t>Resumen Ejecutivo de la Implementación de los Controles Internos de la MAE.</t>
  </si>
  <si>
    <t>No. de Informes.</t>
  </si>
  <si>
    <t>Informe de Validación y Cumplimiento Normativo.</t>
  </si>
  <si>
    <t xml:space="preserve">Validación, evaluación y control de documentos de ejecución, administración y de operaciones. </t>
  </si>
  <si>
    <t>Revisión de contratos.</t>
  </si>
  <si>
    <t>Análisis y revisión de nómina.</t>
  </si>
  <si>
    <t>Revisión de expedientes administrativos financieros.</t>
  </si>
  <si>
    <t>Informe Fiscalización de operaciones institucionales.</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</si>
  <si>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</si>
  <si>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</si>
  <si>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</si>
  <si>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</si>
  <si>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</si>
  <si>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</si>
  <si>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</si>
  <si>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</si>
  <si>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</si>
  <si>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</si>
  <si>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</si>
  <si>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</si>
  <si>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</si>
  <si>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</si>
  <si>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</si>
  <si>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</si>
  <si>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</si>
  <si>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</si>
  <si>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Fiscalización de Expedientes para Fines de Pagos.</t>
  </si>
  <si>
    <t>No. de Informes de expedientes revisados.</t>
  </si>
  <si>
    <t>Fiscalización de Nómina Electrónica.</t>
  </si>
  <si>
    <t>No. de Informes de expedientes de nómina revisados.</t>
  </si>
  <si>
    <t>Verificación y Validación de Activos Fijos.</t>
  </si>
  <si>
    <t>No. de Verificaciones de Inventario de Activos Fijos.</t>
  </si>
  <si>
    <t>Departamento Normas, Sistemas, Supervisión y Seguimiento</t>
  </si>
  <si>
    <t>Formulación del Plan Anual de Compras 2023.</t>
  </si>
  <si>
    <t>% de Avance de la Formulación del Plan Anual de Compras.</t>
  </si>
  <si>
    <t>Formulación del Plan Operativo Anual 2023.</t>
  </si>
  <si>
    <t>% de Avance de la Formulación del Plan Operativo Anual.</t>
  </si>
  <si>
    <t>Formulación del Proyecto de Presupuesto 2023.</t>
  </si>
  <si>
    <t>% de Avance de la Formulación del Proyecto de Presupuesto.</t>
  </si>
  <si>
    <t>Informe de evaluación de los planes institucionales.</t>
  </si>
  <si>
    <t>No. de Informes Semestrales de Seguimiento.</t>
  </si>
  <si>
    <t>Informes de Ejecución del POA.</t>
  </si>
  <si>
    <t>Informe Anual del Plan Estratégico Institucional (PEI) 2021-2024.</t>
  </si>
  <si>
    <t>Informe anual del PEI entregado.</t>
  </si>
  <si>
    <t>Elaboración de la Memoria Anual.</t>
  </si>
  <si>
    <t>Documento de la Memoria entregado.</t>
  </si>
  <si>
    <t>Informe Anual del POA 2022.</t>
  </si>
  <si>
    <t>Informe anual del POA entregado.</t>
  </si>
  <si>
    <t>Seguimiento a los avances del Plan de Mejora 2022 y Autoevaluación CAF 2021.</t>
  </si>
  <si>
    <t>No. de informes de la autoevaluación CAF.</t>
  </si>
  <si>
    <t>Elaboración del Autodiagnóstico CAF 2022.</t>
  </si>
  <si>
    <t xml:space="preserve"> Informe del Autodiagnóstico CAF.</t>
  </si>
  <si>
    <t>Elaboración del Plan de Mejora 2023.</t>
  </si>
  <si>
    <t>Documento del Plan de Mejora.</t>
  </si>
  <si>
    <t>Encuesta institucional de satisfacción ciudadana.</t>
  </si>
  <si>
    <t>Informe de encuesta institucional de satisfacción ciudadana.</t>
  </si>
  <si>
    <t>Informe evaluación de la Carta Compromiso al Ciudadano 2021-2023.</t>
  </si>
  <si>
    <t>Informe de evaluación de la Carta Compromiso al Ciudadano.</t>
  </si>
  <si>
    <t xml:space="preserve"> Revisión y mejora de los procedimientos de las Áreas Misionales.</t>
  </si>
  <si>
    <t>% de avance en la edición del Manual.</t>
  </si>
  <si>
    <t>Estructura organizativa de la Institución.</t>
  </si>
  <si>
    <t>% de avance en la edición del Documento del organigrama institucional.</t>
  </si>
  <si>
    <t xml:space="preserve"> Revisión y mejora de los procedimientos del Departamento de Normas, Sistemas, Supervisión y Seguimiento.</t>
  </si>
  <si>
    <t>% de avance en la edición del Documento.</t>
  </si>
  <si>
    <t>Elaboración del Manual de Procesos de Comunicaciones.</t>
  </si>
  <si>
    <t>Supervisión y evaluación de la ejecución de los procesos.</t>
  </si>
  <si>
    <t>No. de procesos supervisados.</t>
  </si>
  <si>
    <t>Elaboración del Plan de Mejora del Control Interno.</t>
  </si>
  <si>
    <t>Documento del Plan de Mejora del Control Interno.</t>
  </si>
  <si>
    <t>Informe de seguimiento sobre las recomendaciones de los Planes de Mejoras del Control Interno.</t>
  </si>
  <si>
    <t>No. de informes elaborados.</t>
  </si>
  <si>
    <t>Coordinación de capacitación y sensibilización a los servidores públicos del INESPRE en los temas de igualdad de género.</t>
  </si>
  <si>
    <t>No. de capacitaciones coordinadas.</t>
  </si>
  <si>
    <t>Conversión Sala de Lactancia en Sala Amiga de la Familia Lactante.</t>
  </si>
  <si>
    <t>% de avance de la conversión de la Sala de Lactancia Amiga.</t>
  </si>
  <si>
    <t>Conmemoración fechas relevantes.</t>
  </si>
  <si>
    <t>No. de conmemoraciones.</t>
  </si>
  <si>
    <t>Resolución para la creación del Comité de Transversalización de Género del INESPRE.</t>
  </si>
  <si>
    <t>% de avance de la aprobación de la resolución.</t>
  </si>
  <si>
    <t>Política de Licencia de Paternidad.</t>
  </si>
  <si>
    <t>% de avance de la aprobación de la política.</t>
  </si>
  <si>
    <t>Departamento de Planificación y Desarrollo</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</si>
  <si>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</si>
  <si>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</si>
  <si>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</si>
  <si>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</si>
  <si>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</si>
  <si>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</si>
  <si>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</si>
  <si>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INTRANET (Portal del empleado).</t>
  </si>
  <si>
    <t>% de avance de la segunda etapa de INTRANET.</t>
  </si>
  <si>
    <t>Aplicaciones/Servicios Web.</t>
  </si>
  <si>
    <t>No. de Aplicaciones.</t>
  </si>
  <si>
    <t>Plan de Continuidad de Operaciones para servicios de TI.</t>
  </si>
  <si>
    <t>Implementación del sistema de prevención y control de incendios y de monitoreo del cuarto de servidores.</t>
  </si>
  <si>
    <t>Implementación del área de monitoreo de servidores, redes y otros servicios TIC.</t>
  </si>
  <si>
    <t>Ampliación del alcance del SOC (Security Operation Center – Centro de monitoreo y prevención de aspectos relativos a la seguridad de la información).</t>
  </si>
  <si>
    <t>% de avance del Plan de Continuidad de Operaciones para servicios de TI (Respaldo Off-Site).</t>
  </si>
  <si>
    <t>Red WIFI Institucional.</t>
  </si>
  <si>
    <t>Optimización Infraestructura TIC.</t>
  </si>
  <si>
    <t>% de Implementación de la nueva infraestructura de servidores hiper-convergentes.</t>
  </si>
  <si>
    <t>% de Implementación de redundancia del Internet.</t>
  </si>
  <si>
    <t>Recursos Compartidos (Expansión FileServer).</t>
  </si>
  <si>
    <t>Optimización Redes LAN/WAN (Continuación, Incluye Herrera y Los Silos).</t>
  </si>
  <si>
    <t>Instalación de computadoras modernas para mejorar y optimizar las funciones  diarias de los usuarios de la Institución.</t>
  </si>
  <si>
    <t>Adquirir licencias para el sistema operativo de las  computadoras y servidores.</t>
  </si>
  <si>
    <t>Implementación nuevo Dial-Plan.</t>
  </si>
  <si>
    <t>Actualización seguridad equipos usuarios finales (EndPoints).</t>
  </si>
  <si>
    <t>Departamento de Tecnologías de la Información y Comunicación</t>
  </si>
  <si>
    <t>Contratos Varios.</t>
  </si>
  <si>
    <t>No. de Contratos Ejecutados.</t>
  </si>
  <si>
    <t>Demandas Varias.</t>
  </si>
  <si>
    <t>No. de Demandas Ejecutadas.</t>
  </si>
  <si>
    <t>Redacción de Acuerdos de Pago de Prestaciones Laborales.</t>
  </si>
  <si>
    <t>No. de Acuerdos de Pago Ejecutados.</t>
  </si>
  <si>
    <t>Redacción Actas de Reunión de Directorio.</t>
  </si>
  <si>
    <t xml:space="preserve">No. de Actas Redactadas. </t>
  </si>
  <si>
    <t>Redacción de Recibo de Descargos por Beneficios Laborales.</t>
  </si>
  <si>
    <t>No. de Recibos de Descargos Redactados.</t>
  </si>
  <si>
    <t>Departamento Jurídico</t>
  </si>
  <si>
    <t>Informes de Ejecución del Plan de Compras 2022.</t>
  </si>
  <si>
    <t>No. de informes ejecutados.</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</si>
  <si>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</si>
  <si>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</si>
  <si>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</si>
  <si>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</si>
  <si>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</si>
  <si>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</si>
  <si>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</si>
  <si>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</si>
  <si>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</si>
  <si>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</si>
  <si>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</si>
  <si>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</si>
  <si>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Informes Trimestrales de Ejecución Presupuestaria 2022.</t>
  </si>
  <si>
    <t>Reporte mensual de uso de camiones.</t>
  </si>
  <si>
    <t>Limpieza de la Institución.</t>
  </si>
  <si>
    <t>% de limpieza de las áreas de la Institución.</t>
  </si>
  <si>
    <t>Inspección y mantenimiento de la infraestructura de la Institución.</t>
  </si>
  <si>
    <t>% de funcionalidad de la infraestructura de las áreas de la Institución.</t>
  </si>
  <si>
    <t>Dirección Administrativa Financiera</t>
  </si>
  <si>
    <t>Capacitación a Asociaciones de Productores y a Cooperativas en Normas Técnicas de Calidad e Inocuidad.</t>
  </si>
  <si>
    <t>No. de Talleres realizados.</t>
  </si>
  <si>
    <t>No. de Productores capacitados.</t>
  </si>
  <si>
    <t>Capacitación a Asociaciones y Cooperativas de Pequeños y Medianos Productores en Estándares de Calidad y Comercialización Agropecuaria.</t>
  </si>
  <si>
    <t>Capacitación de Productores en Buenas Prácticas Agrícolas y Manejo de Post-Cosecha.</t>
  </si>
  <si>
    <t>Capacitación de Productores en Higiene y Manipulación de Cárnicos y Productos Cárnicos.</t>
  </si>
  <si>
    <t>Capacitación a Productores en Buenas Prácticas de Manipulación de Productos Agropecuarios.</t>
  </si>
  <si>
    <t>Capacitación de Técnicos en Recepción y Buenas Prácticas de Almacenamiento de Productos Agropecuarios.</t>
  </si>
  <si>
    <t>No. de Técnicos capacitados.</t>
  </si>
  <si>
    <t>Validación y Verificación de Limpiezas y Desinfección en Áreas de Comercialización y de Productos.</t>
  </si>
  <si>
    <t>No. de Validaciones.</t>
  </si>
  <si>
    <t>Encuentro con Asociaciones y Cooperativas de Productores Agropecuarios para la Afiliación a los Programas de Comercialización Agropecuaria.</t>
  </si>
  <si>
    <t>No. de Encuentros.</t>
  </si>
  <si>
    <t>No. de Asociaciones y Cooperativas Afiliadas.</t>
  </si>
  <si>
    <t>No. de Hombres entrenados.</t>
  </si>
  <si>
    <t>No. de Mujeres entrenadas.</t>
  </si>
  <si>
    <t>No. de jóvenes entrenados entre 18 y 24 años.</t>
  </si>
  <si>
    <t>Programación de Control y Seguimiento de Aplicación de Normas de Plaguicidas.</t>
  </si>
  <si>
    <t>No. de Controles de Aplicación de Plaguicidas a realizar.</t>
  </si>
  <si>
    <t>Certificación de calidad e inocuidad (MP-1)  de los productos agropecuarios.</t>
  </si>
  <si>
    <t xml:space="preserve">No. de Certificaciones (MP-1) Análisis de Laboratorio de Productos Agropecuarios expedidos.                          </t>
  </si>
  <si>
    <t>Expedición de Certificaciones de calidad e inocuidad de sus productos agropecuarios a otras instituciones.</t>
  </si>
  <si>
    <t xml:space="preserve">No. de Certificaciones de calidad e inocuidad (externa).                        </t>
  </si>
  <si>
    <t>Dirección Agropecuaria, Normas y Tecnología Alimentaria</t>
  </si>
  <si>
    <t>Abastecimiento de Bodegas Móviles.</t>
  </si>
  <si>
    <t>No. de Bodegas Móviles Abastecidas.</t>
  </si>
  <si>
    <t>Abastecimiento de Mercados de Productores.</t>
  </si>
  <si>
    <t>No. de Mercados de Productores Abastecidos.</t>
  </si>
  <si>
    <t>Dirección de Abastecimiento, Distribución y Logística</t>
  </si>
  <si>
    <t>Requerimientos de Compras de Productos en el 2022.</t>
  </si>
  <si>
    <t>No. de Requerimientos de Compras de Productos en el 2022 entregados a la División de Compras y Contrataciones.</t>
  </si>
  <si>
    <t>Fijación de Precios.</t>
  </si>
  <si>
    <t>No. de Informes de los precios establecidos a cada rubro agropecuario entregados a la Dirección Ejecutiva.</t>
  </si>
  <si>
    <t>Gestión de Proveedores.</t>
  </si>
  <si>
    <t>No. de invitaciones a productores agropecuarios para su participación en los Mercados de Productores.</t>
  </si>
  <si>
    <t>Boletín Estadístico de la Comercialización Agropecuaria.</t>
  </si>
  <si>
    <t>No. de Boletines emitidos.</t>
  </si>
  <si>
    <t>Desarrollo y capacitación de productores agropecuarios para la exportación.</t>
  </si>
  <si>
    <t>No. de productores capacitados.</t>
  </si>
  <si>
    <t>Programa de venta a instituciones del Gobierno.</t>
  </si>
  <si>
    <t>Monto en Ventas.</t>
  </si>
  <si>
    <t>Monetario</t>
  </si>
  <si>
    <t>Dirección de Comercialización</t>
  </si>
  <si>
    <t>Bodegas Móviles.</t>
  </si>
  <si>
    <t>No. de Bodegas Móviles Ejecutadas.</t>
  </si>
  <si>
    <t>No. de Ciudadanos Beneficiados.</t>
  </si>
  <si>
    <t>Mercados de Productores.</t>
  </si>
  <si>
    <t>No. de Mercados de Productores Ejecutados.</t>
  </si>
  <si>
    <t>No. de Productores Beneficiados.</t>
  </si>
  <si>
    <t>Dirección de Gestión de Programas</t>
  </si>
  <si>
    <t>Evaluación del Desempeño del Personal 2022.</t>
  </si>
  <si>
    <t>No. de acuerdos de desempeño realizados.</t>
  </si>
  <si>
    <t>No. de informes de resultados Evaluación del Desempeño.</t>
  </si>
  <si>
    <t>Plan de Capacitación 2022.</t>
  </si>
  <si>
    <t>No. de plantillas de capacitación.</t>
  </si>
  <si>
    <t>Inducción de personal de nuevo ingreso a la Institución en las localidades regionales.</t>
  </si>
  <si>
    <t>No. de formularios de inducción completados.</t>
  </si>
  <si>
    <t>Implementación del Sistema de Administración de Servidores Públicos (SASP) 2022.</t>
  </si>
  <si>
    <t>% de Implementación del SASP.</t>
  </si>
  <si>
    <t>Programa anual de vacaciones 2022-2023.</t>
  </si>
  <si>
    <t>No. de informes de programación anual de vacaciones.</t>
  </si>
  <si>
    <t>Nómina mensual.</t>
  </si>
  <si>
    <t>No. de reportes de acciones de personal de nómina.</t>
  </si>
  <si>
    <t>Actualización de las rotaciones y absentismo del personal.</t>
  </si>
  <si>
    <t>No. de informes de absentismo y rotación de personal.</t>
  </si>
  <si>
    <t>Actualización de los expedientes activos y desvinculados.</t>
  </si>
  <si>
    <t>No. de movimientos de personal.</t>
  </si>
  <si>
    <t>Planificación y organización de los concursos para cargos de carrera.</t>
  </si>
  <si>
    <t>No. de concursos realizados.</t>
  </si>
  <si>
    <t>Cobertura de vacantes con personal necesario.</t>
  </si>
  <si>
    <t>% de cobertura de vacantes.</t>
  </si>
  <si>
    <t>Inducción de personal a la Institución.</t>
  </si>
  <si>
    <t>No. de actividades de inducción realizadas.</t>
  </si>
  <si>
    <t>Aplicación de las Políticas de Compensación y Beneficios (PCB).</t>
  </si>
  <si>
    <t>Informe de ejecución de las Políticas de Compensación y Beneficios.</t>
  </si>
  <si>
    <t>Actualización del Comité de la Salud y Seguridad en el Trabajo (SISTAP).</t>
  </si>
  <si>
    <t>% de implementación del SISTAP.</t>
  </si>
  <si>
    <t>Encuesta de Clima Organizacional.</t>
  </si>
  <si>
    <t>Informe de resultados.</t>
  </si>
  <si>
    <t>Solicitud de pagos de prestaciones laborales y derechos adquiridos.</t>
  </si>
  <si>
    <t>No. de informes de las prestaciones laborales y derechos adquiridos.</t>
  </si>
  <si>
    <t>Automatización y control de pacientes mediante el sistema informático correspondiente para asegurar mejor control y rapidez en la búsqueda de informaciones de los mismos.</t>
  </si>
  <si>
    <t>% de Implementación.</t>
  </si>
  <si>
    <t>Charlas diversas.</t>
  </si>
  <si>
    <t>No. de charlas.</t>
  </si>
  <si>
    <t>Jornada de consulta y toma de presión a los servidores de la Institución.</t>
  </si>
  <si>
    <t>No. de jornadas.</t>
  </si>
  <si>
    <t>Levantamiento del procedimiento de las licencias médicas.</t>
  </si>
  <si>
    <t>% de implementación.</t>
  </si>
  <si>
    <t>Proceso de evaluación y auditoría médica del personal de licencia recurrente y permanente.</t>
  </si>
  <si>
    <t>No. de Implementaciones de la evaluación del personal de licencia permanente y recurrente.</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</si>
  <si>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</si>
  <si>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</si>
  <si>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</si>
  <si>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</si>
  <si>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</si>
  <si>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</si>
  <si>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</si>
  <si>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</si>
  <si>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No. de encuentros.</t>
  </si>
  <si>
    <t>Dirección Ejecutiva</t>
  </si>
  <si>
    <t>Soporte en la oferta de los programas de comercialización.</t>
  </si>
  <si>
    <t>No. de combos alimenticios desarrollados.</t>
  </si>
  <si>
    <t>Apoyo a la estrategia de comunicación de todos los programas, ofertas o mercados.</t>
  </si>
  <si>
    <t>No. de estrategias de comunicación implementadas.</t>
  </si>
  <si>
    <t>Subdirección Ejecutiva</t>
  </si>
  <si>
    <t>Informaciones del Portal de Transparencia.</t>
  </si>
  <si>
    <t>No. de Informaciones Publicadas.</t>
  </si>
  <si>
    <t>Gestión del Comité de Compras y Contrataciones.</t>
  </si>
  <si>
    <t>No. de Participación en Reuniones.</t>
  </si>
  <si>
    <t>Reportes Estadísticos de las Solicitudes Recibidas.</t>
  </si>
  <si>
    <t>No. de Estadísticas Trimestrales de la OAI.</t>
  </si>
  <si>
    <t>Evaluación Mensual de la DIGEIG al Portal de Transparencia.</t>
  </si>
  <si>
    <t>No. de Publicaciones Mensuales.</t>
  </si>
  <si>
    <t>Evaluaciones Semestrales del Plan de Trabajo de la CEP.</t>
  </si>
  <si>
    <t>No. de Evaluaciones Semestrales del Plan de Trabajo de la CEP.</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</si>
  <si>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</si>
  <si>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</si>
  <si>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</si>
  <si>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</si>
  <si>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</si>
  <si>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1 - Planificar la seguridad que se brindará a las plantas.         
2 - Organizar los militares que llevarán a cabo los servicios.
3 - Ejecutar los servicios programados.</t>
  </si>
  <si>
    <t>1 - Planificar la seguridad que se brindará a las Bodegas Móviles.
2 - Organizar los militares que llevarán a cabo los servicios.
3 - Ejecutar los servicios programados.</t>
  </si>
  <si>
    <t>1 - Planificar la seguridad que se brindará a los Mercados de Productores.
2 - Organizar los militares que llevarán a cabo los servicios.
3 - Ejecutar los servicios programados.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</si>
  <si>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</si>
  <si>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</si>
  <si>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</si>
  <si>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</si>
  <si>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</si>
  <si>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</si>
  <si>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</si>
  <si>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</si>
  <si>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</si>
  <si>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</si>
  <si>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</si>
  <si>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Mes Inicial</t>
  </si>
  <si>
    <t>Mes Final</t>
  </si>
  <si>
    <t>Nombre del área: Departamento de Seguridad Militar.</t>
  </si>
  <si>
    <t>Eje Estratégico del PEI: 1. Establecimiento de esquemas de comercialización eficiente de productos agropecuarios.</t>
  </si>
  <si>
    <t>Adiestrar tanto a Productores como Técnicos Agropecuarios para que estos sean más eficientes en sus labores de Comercialización.</t>
  </si>
  <si>
    <t>Tener la garantía de que las Áreas cumplen con los Estándares de Inocuidad para la Comercialización en el Sector Agrícola.</t>
  </si>
  <si>
    <t>Mejorar la competencia de los productores agropecuarios afiliados.</t>
  </si>
  <si>
    <t>Preservar la Calidad de Vida de los diferentes Colaboradores del INESPRE, así como del Medio Ambiente.</t>
  </si>
  <si>
    <t>Certificar las Condiciones Óptimas de los Productos Agropecuarios y Agroindustriales.</t>
  </si>
  <si>
    <t>1 - Solicitud de capacitación.
2 - Aprobación de capacitación.
3 - Notificación a asociaciones y cooperativas de pequeños y medianos productores.
4 - Llevar a cabo la capacitación.</t>
  </si>
  <si>
    <t>1 - Solicitud de capacitación.
2 - Aprobación de capacitación.
3 - Notificación a productores.
4 - Llevar a cabo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</si>
  <si>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</si>
  <si>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</si>
  <si>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t>
  </si>
  <si>
    <t>1 - Inspección de productos almacenados.
2 - Coordinar con todas las instancias y dependencias las actividades de control de plagas.
3 - Validación de la actividad.</t>
  </si>
  <si>
    <t xml:space="preserve">1 - Recepción de productos agropecuarios.
2 - Análisis de productos agropecuarios.
3 - Decomisos de productos agropecuarios.    </t>
  </si>
  <si>
    <t xml:space="preserve">1 - Recepción de muestras.
2 - Análisis de laboratorio.
3 - Entrega de la certificación.  </t>
  </si>
  <si>
    <t>-Dirección Agropecuaria, Normas y Tecnología Alimentaria.
-Departamento de Normas Técnicas y Estándares de Calidad.
-Departamento de Inocuidad Agroalimentaria.</t>
  </si>
  <si>
    <t>-Sección de Protocolo.
-Departamento Administrativo.
-División de Compras y Contrataciones.
-Departamento de Comunicaciones.</t>
  </si>
  <si>
    <t>1 - Programar las capacitaciones.
2 - Calendario de actividades.
3 - Comunicación formal.
4 - Informe, listado de participantes y fotos.</t>
  </si>
  <si>
    <t>Dadas las características de estos talleres, deben ser regionales.</t>
  </si>
  <si>
    <t>-Dirección Agropecuaria, Normas y Tecnología Alimentaria.
-Departamento de Formación en Comercialización Agropecuaria.
-Departamento de Servicios Agropecuarios.</t>
  </si>
  <si>
    <t>-Dirección Agropecuaria, Normas y Tecnología Alimentaria.
-Departamento de Formación en Comercialización Agropecuaria.</t>
  </si>
  <si>
    <t>1 - Programar las capacitaciones.
2 - Calendario de actividades.
3 - Comunicación formal.
4 - Informe, listado de participantes y fotos. Certificación de diploma.</t>
  </si>
  <si>
    <t>-Dirección de Abastecimiento, Distribución y Logística.
-Dirección de Comercialización.</t>
  </si>
  <si>
    <t>-Dirección Agropecuaria, Normas y Tecnología Alimentaria.
-Departamento de Servicios Agropecuarios.
-Departamento de Normas Técnicas y Estándares de Calidad.</t>
  </si>
  <si>
    <t>-Dirección Agropecuaria, Normas y Tecnología Alimentaria.
-Departamento de Formación en Comercialización Agropecuaria.
-Departamento de Operaciones.</t>
  </si>
  <si>
    <t>-Dirección Agropecuaria, Normas y Tecnología Alimentaria.
-Departamento de Inocuidad Agroalimentaria.</t>
  </si>
  <si>
    <t>-Departamento de Normas Técnicas y Estándares de Calidad.
-Departamento de Formación en Comercialización Agropecuaria.
-Departamento de Servicios Agropecuarios.</t>
  </si>
  <si>
    <t>1 - Informes y fotos de la inspección.
2 - Informes de los procedimientos validados.
3,4 - Informes finales del proceso.</t>
  </si>
  <si>
    <t>-Dirección Agropecuaria, Normas y Tecnología Alimentaria.
-Departamento de Formación en Comercialización Agropecuaria.
-Departamento de Servicios Agropecuarios (División de Afiliación).</t>
  </si>
  <si>
    <t>-Departamento Administrativo.
-Departamento de Planificación y Desarrollo.
-Protocolo.</t>
  </si>
  <si>
    <t>1 - Informe Relación de participantes y fotos.</t>
  </si>
  <si>
    <t>-Dirección Agropecuaria, Normas y Tecnología Alimentaria.
-Departamento de Operaciones.</t>
  </si>
  <si>
    <t>-Departamento de Normas Técnicas y Estándares de Calidad.
-Departamento de Inocuidad Agroalimentaria.
-Departamento Administrativo.</t>
  </si>
  <si>
    <t>1 - Ficha sobre control de almacenamiento.
2 - Calendario de actividades.
3 - Ficha de comprobación.</t>
  </si>
  <si>
    <t>-Dirección Agropecuaria, Normas y Tecnología Alimentaria.
-Departamento de Normas Técnicas y Estándares de Calidad.</t>
  </si>
  <si>
    <t>-Departamento de Inocuidad Agroalimentaria.
-Departamento de Servicios Agropecuarios.
-Departamento de Operaciones.</t>
  </si>
  <si>
    <t>1,2,3 - Formulario MP-1 para la certificación del producto.</t>
  </si>
  <si>
    <t>Según cronograma de requisición de productos de la Dirección de Comercialización.</t>
  </si>
  <si>
    <t>-Departamento de Inocuidad Agroalimentaria.
-Departamento de Servicios Agropecuarios.</t>
  </si>
  <si>
    <t>Nombre del área: Dirección Agropecuaria, Normas y Tecnología Alimentaria.</t>
  </si>
  <si>
    <t>Abastecer los canales de comercialización y almacenes regionales con productos agropecuarios en las comunidades de escasos recursos en el tiempo requerido.</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</si>
  <si>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</si>
  <si>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</si>
  <si>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-Dirección de Abastecimiento, Distribución y Logística.</t>
  </si>
  <si>
    <t>-Dirección de Comercialización.
-Dirección de Gestión de Programas.
-Dirección Agropecuaria, Normas y Tecnología Alimentaria.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</si>
  <si>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</si>
  <si>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</si>
  <si>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Nombre del área: Dirección de Abastecimiento, Distribución y Logística.</t>
  </si>
  <si>
    <t>Concretar el cumplimiento de las políticas de requerimientos de compras de los rubros agropecuarios para su venta y distribución en los canales de comercialización de acuerdo con lo establecido en los manuales de procedimientos.</t>
  </si>
  <si>
    <t>Estabilizar los precios de los rubros agropecuarios comercializados en el mercado nacional.</t>
  </si>
  <si>
    <t xml:space="preserve">Ofertar a la población productos aptos e inocuos a precios asequibles, además de facilitar la comercialización directa entre el productor y el consumidor final. </t>
  </si>
  <si>
    <t>Informar sobre la ventas de los productos agropecuarios comercializados en los diferentes programas que realiza la Institución.</t>
  </si>
  <si>
    <t>Aumentar el volumen de comercialización de los productores agropecuarios.</t>
  </si>
  <si>
    <t>Ofertar a las Instituciones del Gobierno productos agropecuarios nutritivos y de alta calidad.</t>
  </si>
  <si>
    <t>1 - Investigar los componentes de la Canasta Básica Familiar.
2 - Seleccionar los rubros agropecuarios y la cantidad que se va a comprar de acuerdo a la programación.
3 - Investigación y fijación de precios.</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</si>
  <si>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</si>
  <si>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t>
  </si>
  <si>
    <t>1 - Reportar los productos y sus respectivas cantidades comercializadas en el mes.</t>
  </si>
  <si>
    <t>1 - Crear una Base de Datos de los principales productores agropecuarios con capacidad para exportar.
2 - Coordinar con entidades externas para capacitar a productores con capacidad productiva de exportación.</t>
  </si>
  <si>
    <r>
      <t xml:space="preserve">1 - Abastecer las Instituciones del Gobierno con productos agropecuarios </t>
    </r>
    <r>
      <rPr>
        <sz val="12"/>
        <rFont val="Calibri"/>
        <family val="2"/>
      </rPr>
      <t>a través de las ventas directas.</t>
    </r>
  </si>
  <si>
    <t>-Dirección de Comercialización.</t>
  </si>
  <si>
    <t>-Departamento de Planificación y Desarrollo.
-Dirección de Abastecimiento, Distribución y Logística.
-Dirección Agropecuaria, Normas y Tecnología Alimentaria.
-Dirección de Gestión de Programas.
-División de Compras y Contrataciones.</t>
  </si>
  <si>
    <t>1 - Documento de requerimientos de compras de productos e informes realizados.
2 - Plan de Compras.
3 - Plantillas de levantamiento de precios e informes.</t>
  </si>
  <si>
    <t>-Dirección Agropecuaria, Normas y Tecnología Alimentaria.</t>
  </si>
  <si>
    <t>1 - Plantillas de levantamiento de precios e informes.
2 - Plantilla de Fijación de Precios, correo electrónico e informes.</t>
  </si>
  <si>
    <t xml:space="preserve">-Dirección de Gestión de Programas.
-Dirección Agropecuaria, Normas y Tecnología Alimentaria.
</t>
  </si>
  <si>
    <t>1 - Base de Datos de productores y documentos de invitación.
2 - Comunicación escrita, correo electrónico y Boletín de Mercados de Productores u Hoja de Programación de Mercados de Productores.</t>
  </si>
  <si>
    <t>-Dirección de Gestión de Programas.
-División de Fiscalización.
-Dirección Ejecutiva.
- Departamento de Planificación y Desarrollo.</t>
  </si>
  <si>
    <t>1 - Formulario M-P 5 e informes.</t>
  </si>
  <si>
    <t>-Dirección Ejecutiva.
-Departamento Jurídico.
-Dirección Agropecuaria, Normas y Tecnología Alimentaria.
- Entidades Externas.</t>
  </si>
  <si>
    <t>1 - Base de Datos de productores.
2 - Acuerdos interinstitucionales e informes.</t>
  </si>
  <si>
    <t>-Dirección Agropecuaria, Normas y Tecnología Alimentaria.
-Entidades Externas.</t>
  </si>
  <si>
    <t>1 - Facturas de venta.</t>
  </si>
  <si>
    <t>Nombre del área: Dirección de Comercialización.</t>
  </si>
  <si>
    <t>Contribuir con las zonas más vulnerables del país y la población de escasos recursos por medio de alimentos y productos agropecuarios de alta calidad a precios asequibles.</t>
  </si>
  <si>
    <t>1 - Programar y coordinar con la Dirección Ejecutiva y con las demás áreas de apoyo.
2 - Realizar las agendas semanales y las programaciones diarias.
3 - Elaborar los presupuestos y realizar las solicitudes al Departamento Financiero.
4 - Llevar a cabo la ejecución de las Bodegas Móviles.</t>
  </si>
  <si>
    <t>B</t>
  </si>
  <si>
    <t>1 - Programar y coordinar con la Dirección Ejecutiva y con las demás áreas de apoyo.
2 - Realizar las programaciones semanales.
3 - Elaborar los presupuestos y realizar las solicitudes al Departamento Financiero.
4 - Llevar a cabo la ejecución de los Mercados de Productores.</t>
  </si>
  <si>
    <t>-Dirección de Comercialización.
-Dirección de Abastecimiento, Distribución y Logística.
-Dirección Agropecuaria, Normas y Tecnología Alimentaria.
-Dirección Administrativa Financiera.</t>
  </si>
  <si>
    <t>1 - Reuniones de las Directivas.
2 - Agenda Semanal, Programaciones Diarias. 
3 - Expedientes de las Transferencias y Solicitudes de Presupuestos y Viáticos. 
4 - Ejecuciones de las Programaciones.</t>
  </si>
  <si>
    <t>1 - Reuniones de las Directivas.
2 - Programaciones Semanales.
3 - Expedientes de las Transferencias y Solicitudes de Presupuestos y Viáticos.
4 - Ejecuciones de las Programaciones.</t>
  </si>
  <si>
    <t>Nombre del área: Dirección de Gestión de Programas.</t>
  </si>
  <si>
    <t>Nombre del área: Dirección Ejecutiva.</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</si>
  <si>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</si>
  <si>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</si>
  <si>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</si>
  <si>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</si>
  <si>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</si>
  <si>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Solicitar cita con el Ministro.
2 - Presentar Resultados y nuevos proyectos/programas de la Institución.
3 - Presentar status y ejecución de los programas actuales.</t>
  </si>
  <si>
    <t>1 - Planificar los encuentros.
2 - Realizar agendas.
3 - Levantar minutas de tópicos relevantes.</t>
  </si>
  <si>
    <t>-Dirección Ejecutiva.</t>
  </si>
  <si>
    <t>-Sección de Protocolo.</t>
  </si>
  <si>
    <t>1 -  Correos electrónicos.
2 -Convocatoria                 
3 - Registro de participantes e Informe y Asamblea o Minuta del Directorio.</t>
  </si>
  <si>
    <t>Las fechas de las celebraciones de los consejos no son previamente establecidas.</t>
  </si>
  <si>
    <t>1 - Notificación vía chat grupal.
2 - Convocatoria.
3 - Registro de participantes e Informe y  Minuta del encuentro.</t>
  </si>
  <si>
    <t>Fechas no establecidas.</t>
  </si>
  <si>
    <t>-Dirección de Gestión de Programas.
-Dirección de Comercialización.
-Dirección de Abastecimiento, Distribución y Logística.
-Dirección Agropecuaria, Normas y Tecnología Alimentaria.</t>
  </si>
  <si>
    <t>1 - Registro de  mensajes convocando.
2 - Fotografías de las visitas.
3 -  Minuta de reunión.</t>
  </si>
  <si>
    <t>-Gerencias regionales.</t>
  </si>
  <si>
    <t>1 - Agenda del Director.
 2 - Convocatoria.
 3 - Fotografías de las visitas e Informes.</t>
  </si>
  <si>
    <t>Nombre del área: Subdirección Ejecutiva.</t>
  </si>
  <si>
    <t>Incrementar la cantidad de productos que conforman la canasta básica familiar que ofrece la Institución a los ciudadanos-clientes.</t>
  </si>
  <si>
    <t>Apoyar la estrategia de comunicación y promoción de los programas de comercialización.</t>
  </si>
  <si>
    <t>1 - Adquisición de productos por alguna coyuntura especial.
2 - Estudio de los productos que la población más demanda.
3 - Ubicar los productores de dichos productos.
4 - Negociar y cerrar el acuerdo de venta.
5 - Agregar los productos en nuestra oferta.</t>
  </si>
  <si>
    <t>1 - Trabajar el diseño de la estrategia o propuesta.
2 - Diseñar línea gráfica.
3 - Redacción de textos.
4 - Implementar la estrategia de comunicación.</t>
  </si>
  <si>
    <t>-Subdirección Ejecutiva.</t>
  </si>
  <si>
    <t>-Departamento de Tecnologías de la Información y Comunicación.
-Dirección de Comercialización.</t>
  </si>
  <si>
    <t>1 - Correos y comunicaciones internas sobre situación. Licitaciones.
2 - Cartas externas. Encuestas e informe de resultados.
3 - Contacto con productores y minutas de reuniones.
4 - Acuerdos o convenios concretados.
5 - Expansión de la oferta en los programas y publicación en redes sociales.</t>
  </si>
  <si>
    <t>-Departamento de Comunicaciones.</t>
  </si>
  <si>
    <t xml:space="preserve">1 - Propuesta o diseño aprobado.
2,3,4 - Diseño aprobado para implementación.                                     </t>
  </si>
  <si>
    <t>Nombre del área: Departamento de Comunicaciones.</t>
  </si>
  <si>
    <t>Eje Estratégico del PEI: 2. Organización interna y aumento de la capacidad institucional.</t>
  </si>
  <si>
    <t>Recopilar y analizar información, elaborar cotenido de calidad y difundir en medios internos o externos.</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</si>
  <si>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</si>
  <si>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</si>
  <si>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</si>
  <si>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</si>
  <si>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</si>
  <si>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</si>
  <si>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Asegurar que las actividades se lleven a cabo cumpliendo con todos los requisitos de las mismas.</t>
  </si>
  <si>
    <t>Mantener nuestra identidad nacional e institucional a través de la conmemoración de estas fechas.</t>
  </si>
  <si>
    <t>Cumplir con los requerimientos de decoración solicitada.</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</si>
  <si>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</si>
  <si>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</si>
  <si>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</si>
  <si>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</si>
  <si>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</si>
  <si>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Definir el tema o motivo.
2 - Realizar convocatoria a medios.
3 - Definir el lugar y coordinar el montaje.
4 - Redacción y entrega de nota de prensa.
5 - Realización de videos y fotos.
6 - Difusión de dichos materiales a medios de comunicación.
7 - Monitoreo del impacto.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</si>
  <si>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</si>
  <si>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</si>
  <si>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</si>
  <si>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</si>
  <si>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</si>
  <si>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sintesís.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</si>
  <si>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</si>
  <si>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</si>
  <si>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</si>
  <si>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Realizar la solicitud al departamento correspondiente ya sea la División de Compras y Contrataciones o la Dirección Administrativa Financiera.
2 - Ejecución de actividad.
3 - Recepción de servicios.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</si>
  <si>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</si>
  <si>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</si>
  <si>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</si>
  <si>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</si>
  <si>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</si>
  <si>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</si>
  <si>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-Dirección Ejecutiva.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</si>
  <si>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</si>
  <si>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</si>
  <si>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-Dirección Ejecutiva.
-Sección de Protocolo.
-Departamento de Seguridad Militar.
-Dirección Administrativa Financiera.</t>
  </si>
  <si>
    <t>1,2,3 - Convocatoria de prensa realizada.
4 - Nota de prensa redactada.
5 - Videos y fotos.
6,7 - Enlace de publicaciones en medios internos y externos.</t>
  </si>
  <si>
    <t>-Sección de Relaciones Públicas.</t>
  </si>
  <si>
    <t xml:space="preserve">1 - Información recolectada.
2 - Nota de prensa redactada.
3 - Fotos y videos a publicar.
4,5,6 - Enlace de publicaciones en medios externos.
7 - Archivo de publicaciones. </t>
  </si>
  <si>
    <t>-Dirección Ejecutiva.
-Asesora en Comunicación y Mercado.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</si>
  <si>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</si>
  <si>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</si>
  <si>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Fotos o videos realizados para coordinar los encuentros.
2,3,4,5,6,7 - Enlace de la entrevista..</t>
  </si>
  <si>
    <t>1,2 - Lista de publicaciones del contenido.
3,4 - Publicación en el mural.</t>
  </si>
  <si>
    <t>-Sección de Prensa.</t>
  </si>
  <si>
    <t>1,2,3,4,5 - Copia física y digital de la sintesís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</si>
  <si>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</si>
  <si>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</si>
  <si>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-Departamento de Planificación y Desarrollo. 
-Dirección de Comercialización.
-Asesora en Comunicación y Mercado.
-Dirección Administrativa Financiera.</t>
  </si>
  <si>
    <t>1,2,3 - Copia del modelo de la encuesta.
4,5 - Resultados de la encuesta.
6 - Informe final.</t>
  </si>
  <si>
    <t>-División de Compras y Contrataciones.
-Dirección Administrativa Financiera.</t>
  </si>
  <si>
    <t>1 - Solicitud de elaboración de la actividad.
2 - Comunicaciones enviadas a las áreas.
3 - Realización de la recepción del servicio.</t>
  </si>
  <si>
    <t>Nombre del área: Departamento de Normas, Sistemas, Supervisión y Seguimiento.</t>
  </si>
  <si>
    <t>Lograr el mejor funcionamiento de las actividades realizadas en las áreas.</t>
  </si>
  <si>
    <t>Garantizar la mejora continua de los procesos.</t>
  </si>
  <si>
    <t>Mantener vigilancia sobre los gastos operativos.</t>
  </si>
  <si>
    <t>Registrar todos los documentos y validar, evaluar y controlar la ejecución de las actividades institucionales.</t>
  </si>
  <si>
    <t>Fiscalizar las operaciones institucionales.</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</si>
  <si>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</si>
  <si>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</si>
  <si>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</si>
  <si>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</si>
  <si>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</si>
  <si>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</si>
  <si>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</si>
  <si>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</si>
  <si>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</si>
  <si>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</si>
  <si>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</si>
  <si>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</si>
  <si>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</si>
  <si>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</si>
  <si>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</si>
  <si>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</si>
  <si>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</si>
  <si>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</si>
  <si>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</si>
  <si>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</si>
  <si>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</si>
  <si>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-Departamento de Normas, Sistemas, Supervisión y Seguimiento.</t>
  </si>
  <si>
    <t>1,2 - Auditoria aprobada.
3 - Registro de participantes. Informe Final. Plan de Seguimiento.</t>
  </si>
  <si>
    <t>Comunicación formal con el propósito de solicitar la realización de la auditoría.</t>
  </si>
  <si>
    <t>1,2 - Auditoria aprobada.
3 - Registro de participantes. Informe de auditoria.</t>
  </si>
  <si>
    <t>1-Informes Recibidos de las dependencias de  Fiscalización, Revisión y Seguimientos.                                                  2- Informe del Seguimiento Normativo a la MAE.</t>
  </si>
  <si>
    <t>Informar a la MAE sobre la situación de las Normas.</t>
  </si>
  <si>
    <t>-Sección de Normativas, Seguimiento y Enlace.</t>
  </si>
  <si>
    <t>1.Informes de las áreas involucradas.                                                                                                                           2.Informe Final.
3. Plan de Seguimiento.</t>
  </si>
  <si>
    <t>-Sección de Revisión.</t>
  </si>
  <si>
    <t>1 - Registro en el libro de entrada.
2,3 - Informe de revisión.
4 - Registro en el libro de salida.</t>
  </si>
  <si>
    <t>-Departamento Jurídico.</t>
  </si>
  <si>
    <t>1. Formato de Recepción de contratos.                                                                                                                                      2 Informe de Revisión.</t>
  </si>
  <si>
    <t>-Departamento de Registro, Control y Nómina.</t>
  </si>
  <si>
    <t>1 - Libro de registro de entrada.
2 - Validación del fiscalizador.
3 - Libro de registro de salida.</t>
  </si>
  <si>
    <t>-Dirección Administrativa Financiera.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</si>
  <si>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</si>
  <si>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</si>
  <si>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</si>
  <si>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</si>
  <si>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</si>
  <si>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1,2 - Programación o cronograma de trabajo.
3 - Informe de auditoría.</t>
  </si>
  <si>
    <t>-Dirección Administrativa y Financiera.</t>
  </si>
  <si>
    <t>1,2,3 - Informe de Cheques revisados.</t>
  </si>
  <si>
    <t>Organizar y analizar con precaución.</t>
  </si>
  <si>
    <t>-Sección de Operaciones Externas.</t>
  </si>
  <si>
    <t>1,2 - Programación o cronograma de trabajo.
3 - Informe de fiscalización de las operaciones de Bodegas Móviles.</t>
  </si>
  <si>
    <t>1,2 - Programación o cronograma de trabajo.
3 - Informe de fiscalización de las operaciones de Mercados de Productores.</t>
  </si>
  <si>
    <t xml:space="preserve">Supervisar las Operaciones de los Mercados de Productores y Bodegas Móviles. </t>
  </si>
  <si>
    <t>1,2 - Programación o cronograma de trabajo.
3 - Informe de fiscalización de la validación de inventario de materiales y suministro.</t>
  </si>
  <si>
    <t>Comunicación formal con el propósito de solicitar la realización del Inventario.</t>
  </si>
  <si>
    <t>1,2 - Programación de trabajo.
3 - Informe de fiscalización de la validación del inventario de producto.</t>
  </si>
  <si>
    <t>1,2 - Informe de ingreso mensual.</t>
  </si>
  <si>
    <t>Solicitar información.</t>
  </si>
  <si>
    <t>1,2 - Informe de pagos electrónicos a empleados.</t>
  </si>
  <si>
    <t>Revisar pagos electrónicos a empleados.</t>
  </si>
  <si>
    <t>1,2 - Reporte de transferencias electrónicas.</t>
  </si>
  <si>
    <t>Revisar pagos de Transferencias Electrónicas.</t>
  </si>
  <si>
    <t>Recibir de Revisión los Expedientes.</t>
  </si>
  <si>
    <t>1. Recepción de la Nómina.                                                                                                                                                         2. Informe de Revisión.</t>
  </si>
  <si>
    <t>1 - Programación o cronograma de trabajo.
2 - Formato de verificación y validación de inventario de Activos Fijos.</t>
  </si>
  <si>
    <t>Verificar los Activos Fijos, Aleatorios.</t>
  </si>
  <si>
    <t>Nombre del área: Departamento de Planificación y Desarrollo.</t>
  </si>
  <si>
    <t>Eficientizar la planificación estratégica de la Institución.</t>
  </si>
  <si>
    <t>Alcanzar las metas establecidas en base a las programadas; proveer seguimiento oportuno a las variables e indicadores pertinentes y realizar los ajustes necesarios.</t>
  </si>
  <si>
    <t>Garantizar la implementación y la calidad de los servicios de la Institución hacia el ciudadano.</t>
  </si>
  <si>
    <t>Implementar y desarrollar el Sistema de Gestión de la Calidad en los diferentes procesos del INESPRE, garantizando su sostenibilidad para la mejora continua, por medio de los recursos, acciones y objetivos de la Institución.</t>
  </si>
  <si>
    <t>Promover la implementación de las Normas Básicas de Control Interno (NOBACI).</t>
  </si>
  <si>
    <t>Incorporar la perspectiva de igualdad de género en los planes, programas, proyectos, presupuestos, procedimientos, decisiones y políticas públicas de la Institución, con la finalidad de transversalizar el enfoque de género en las acciones y decisiones del INESPRE.</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</si>
  <si>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</si>
  <si>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</si>
  <si>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</si>
  <si>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Enviar Comunicaciones a las áreas.
2 - Reuniones con los Directores y Encargados.
3 - Realizar informes.
4 - Presentar al Encargado del área de Planificación y Desarrollo.
5 - Socializar con los directores y encargados departamentales.</t>
  </si>
  <si>
    <t>1 - Análisis de las ejecuciones mensuales.
2 - Reuniones con los Directores y Encargados.
3 - Realizar informes.
4 - Socializar con los directores y encargados departamentales.
5 - Presentar al Encargado del área de Planificación y Desarrollo.
6 - Enviar a la OAI para su difusión en la página institucional.</t>
  </si>
  <si>
    <t>1 - Solicitar a las áreas las ejecuciones de sus departamentos.
2 - Análisis de las ejecuciones.
3 - Reuniones con los Directores y Encargados.
4 - Realizar informe.
5 - Presentar al Encargado del área de Planificación y Desarrollo.
6 -  Socializar con los encargados departamentales.
7 - Enviar a la OAI para su difusión en el portal.</t>
  </si>
  <si>
    <t>1 - Solicitar a las áreas las informaciones relevantes de la gestión.
2 - Analizar y compilar los temas relevantes de acuerdo a las instrucciones gubernamentales.
3 - Elaboración de la Memoria.
4 - Subir informe a la página institucional.</t>
  </si>
  <si>
    <t>1 - Análisis de las ejecuciones trimestrales.
2 - Reuniones con los Directores y Encargados.
3 - Realizar informes.
4 - Presentar al Encargado del área de Planificación y Desarrollo.
5 - Socializar con los encargados departamentales.
6 - Enviar a la OAI para su difusión en el portal.</t>
  </si>
  <si>
    <t>1 - Coordinar las reuniones con el Comité de Calidad.
2 - Realizar mesas de trabajos con los involucrados.
3 - Enviar informe al MAP para cargar a la plataforma.</t>
  </si>
  <si>
    <t>1 - Realizar reuniones con el Comité de Calidad.
2 - Agotar mesas de trabajo con los involucrados.
3 - Completar la matriz con los insumos correspondientes.
4 - Enviar  Matriz de Autodiagnóstico e Informe de Autoevaluación CAF 2022 al MAP para cargar a la plataforma.</t>
  </si>
  <si>
    <t>1 - Determinar la muestra.
2 - Calendarizar el período a evaluar.
3 - Aplicar las encuestas.
4 - Tabulación de los datos.
5 - Realizar el informe de resultados.
6 - Determinación del plan de acción.</t>
  </si>
  <si>
    <t>1 - Recopilar la documentación corespondiente para la primera evaluación de la CCC 2021-2023.
2 - Plan de acción post-auditoría, si aplica.
3 - Comunicar los resultados obtenidos.</t>
  </si>
  <si>
    <t>1 - Elaboración del cronograma de trabajo.
2 - Levantamiento de información con la áreas.
3 - Realizar las modificaciones a los documentos.
4 - Gestionar aprobación de los procedimientos.
5 - Socializar los cambios con las áreas.</t>
  </si>
  <si>
    <t>1 - Levantamiento de información con las áreas sobre las prioridades de cambios relacionados con la estructura.
2 - Registrar y enviar los cambios al MAP.</t>
  </si>
  <si>
    <t>1 - Elaboración del cronograma de trabajo.
2 - Levantamiento de información con el área.
3 - Realizar las modificaciones a los documentos.
4 - Gestionar aprobación de los procedimientos.
5 - Socializar los cambios con las áreas.</t>
  </si>
  <si>
    <t>1 - Elaborar cronograma de trabajo.
2 - Levantamiento de información con el área.
3 - Realizar las modificaciones a los documentos.
4 - Gestionar aprobación de los procedimientos.
5 - Socializar los cambios con las áreas.</t>
  </si>
  <si>
    <t>1 - Analizar los informes enviados con errores o inconsistencia del Control Interno.
2 - Verificar la ejecución de los procesos.
3 - Evaluar la calidad de la supervisión y oportunidades de mejora.
4 - Elaborar informe de supervisión por procesos.</t>
  </si>
  <si>
    <t>1 - Reuniones periódicas con el Departamento de Normas, Sistemas, Supervisión y Seguimiento.
2 - Elaborar el Plan de Mejora.
3 - Enviar las mejoras identificadas a las áreas.
4 - Socializar las mejoras con los responsables de áreas.</t>
  </si>
  <si>
    <t>1 - Analizar los informes enviados con errores o inconsistencia del Control Interno.
2 - Evaluar las mejoras identificadas.
3 - Elaborar informe de seguimiento.</t>
  </si>
  <si>
    <t>1 - Coordinar con el Ministerio de la Mujer, el Ministerio Público, Ministerio de Salud Pública y Asistencia Social o profesionales independientes, las fechas y temas de las capacitaciones.           
2 - Coordinar con el Departamento de Evaluación de Desempeño y Capacitación del INESPRE.                            
3 - Coordinar con la Dirección Ejecutiva y la Sección de Protocolo.                                                                                                                                                                                                                                                                                                                                                                                                                                                                                                                                                4 -  Convocar al personal.</t>
  </si>
  <si>
    <t>1 - Coordinar con el Ministerio de Salud Pública y Asistencia Social.
2 - Redacción, aprobación y difusión del documento de Políticas.  
3 - Readecuación del espacio físico.
4 - Entrenamiento a las madres lactantes.</t>
  </si>
  <si>
    <t>1 - Enviar cápsula educativa masiva.               
2 - Difusión de volantes y material educativo.
3 - Boletín Digital.</t>
  </si>
  <si>
    <t>1 - Redacción de la Resolución.
2 - Revisión Ministerio de la Mujer.
3 - Revisión Departamento Jurídico.
4 - Aprobación del Director Ejecutivo.
5 - Difusión de la Resolución.</t>
  </si>
  <si>
    <t>1 - Redacción de la Política.
2 - Revisión Ministerio de la Mujer.
3 - Revisión División de Desarrollo Institucional y Calidad de la Gestión.
4 - Aprobación del Director Ejecutivo.
5 - Difusión de la Política.</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</si>
  <si>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</si>
  <si>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</si>
  <si>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</si>
  <si>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-Dirección de Comercialización.
-Dirección de Gestión de Programas.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</si>
  <si>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</si>
  <si>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Listado de asistencia de las reuniones.
3,4 - Informes realizados y revisados por el Encargado de Planificación y Desarrollo.
5 - Listado de asistencia de las socializaciones.</t>
  </si>
  <si>
    <t>1,2 - Listado de asistencia de las reuniones.
3 - Informes realizados.
4 - Listado de asistencia de las socializaciones.
5,6 - Informes aprobados y enviados al Portal de Transparencia.</t>
  </si>
  <si>
    <t>1 - Correos electrónicos solicitando la información.
2,3 - Lista de asistencia a las reuniones.
4,5 - Informe realizado y revisado.
5 - Listas de asistencia de las socializaciones.
6 - Informe enviado al Portal de Transparencia.</t>
  </si>
  <si>
    <t>1 - Correos electrónicos a las áreas solicitando información.
2,3 - Memoria realizada y revisada.
4 - Memoria enviada al Portal de Transparencia.</t>
  </si>
  <si>
    <t>1,2 - Lista de asistencia a las reuniones.
3,4 - Informe realizado y revisado.
5 - Listas de asistencia de las socializaciones.
6 - Informe enviado al Portal de Transparencia.</t>
  </si>
  <si>
    <t>-División de Desarrollo Institucional y Calidad en la Gestión.</t>
  </si>
  <si>
    <t>-Comité de Calidad.</t>
  </si>
  <si>
    <t>1 - Minutas de reuniones, correos y coordinaciones del proceso.
2 - Registro de participantes.
3 - Informe de Autoevaluación y comunicación con los miembros del Comité de Calidad.</t>
  </si>
  <si>
    <t>1 - Minutas de reuniones, correos y coordinaciones del proceso.
2 - Registro de participantes.
3 - Matriz completada.
4 - Informe de Autodiagnóstico y comunicación con los miembros del Comité de Calidad.</t>
  </si>
  <si>
    <t>1 - Minutas de reuniones, correos y coordinaciones del proceso.
2 - Registro de participantes.
3 - Documento del Plan de Mejora, comunicación con los miembros del Comité de Calidad.</t>
  </si>
  <si>
    <t>1 - Data suministrada por el área responsable.
2 - Metodología de trabajo. 
3 - Encuestas realizadas.
4 - Matriz de resultados.
5 - Informe de resultados de las  encuestas completadas.
6 - Plan de acción elaborado en base a los resultados de la encuesta e informe enviado al MAP y cargado a la plataforma.</t>
  </si>
  <si>
    <t>-Dirección de Gestión de Programas.
-Dirección Agropecuaria, Normas y Tecnología Alimentaria. 
-Departamento de Comunicaciones.</t>
  </si>
  <si>
    <t>1 - Informe de Evaluación de la CCC.
2 - Formulario de Evaluación.
3 - Envío de resultados a las áreas institucionales.</t>
  </si>
  <si>
    <t>-Dirección de Comercialización.
-Dirección de Gestión de Programas.
-Dirección de Abastecimiento, Distribución y Logística.
-Dirección de Agropecuaria, Normas y Tecnología Alimentaria.</t>
  </si>
  <si>
    <t>1 - Minutas de reuniones, correos y coordinaciones del proceso.
2 - Registro de participantes.
3 - Procesos documentados.
4 - Procedimientos aprobados.
5 - Documentos socializados con el área correspondiente.</t>
  </si>
  <si>
    <t>-Departamento de Planificación y Desarrollo.
-Dirección de Recursos Humanos.
-Dirección Ejecutiva.
-Otras áreas.</t>
  </si>
  <si>
    <t>1 - Actas de reunión, formularios de levantamiento de información. 
2 -Solicitud de aprobación, estructura cargada al SISMAP y socializada con las áreas del INESPRE.</t>
  </si>
  <si>
    <t>1 - Cuestionarios completados de la evaluación del Control Interno.
2 - Reporte de inconsistencias.
3 - Informe de gestión de calidad.
4 - Informe de procesos supervisados.</t>
  </si>
  <si>
    <t>1 - Minutas de reuniones, correos, coordinaciones del proceso y registro de participantes.
2 - Plan de mejora del Control Interno.
3 - Comunicaciones enviadas a las áreas.
4 - Plan de Mejora socializado.</t>
  </si>
  <si>
    <t>1 - Minutas de reuniones, correos y coordinaciones del proceso. 
2 - Registro de participantes.
3 - Informe de seguimiento del Control Interno socializado con las áreas.</t>
  </si>
  <si>
    <t>-Unidad de Igualdad de Género.</t>
  </si>
  <si>
    <t>-Dirección Ejecutiva.
-Departemento de Evaluación de Desempeño y Capacitación.   
-Sección de Protocolo.</t>
  </si>
  <si>
    <t>1 - Comunicaciones de solicitud a los ministerios y entidades.
2 - Comunicaciones al Departamento de Evaluación de Desempeño y Capacitación. 
3 - Comunicaciones a la Dirección Ejecutiva y Sección de Protocolo.
4 - Convocatoria, fotos, notas de prensa y videos.</t>
  </si>
  <si>
    <t>-Dirección Ejecutiva.
-Departamento de Evaluación de Desempeño y Capacitación.   
-Sección de Protocolo.
-Dirección Administrativa y Financiera.</t>
  </si>
  <si>
    <t>1 - Comunicaciones al Ministerio de Salud Pública y Asistencia Social.
2 - Documento de Políticas.
3 - Comunicaciones al Departamento Administrativo.
4 - Convocatoria, fotos, notas de prensa y videos.</t>
  </si>
  <si>
    <t>-Departamento de Tecnologías de la Información y Comunicación.
-Departamento de Comunicaciones.</t>
  </si>
  <si>
    <t>1 - Correo masivo a empleados.
2 - Fotos, videos y notas de prensa de visitas presenciales a Direcciones y Departamentos del INESPRE.
3 - Boletín Digital elaborado y difundido.</t>
  </si>
  <si>
    <t>-Dirección Ejecutiva.
-Departamento Jurídico.
-Ministerio de la Mujer.</t>
  </si>
  <si>
    <t>1,2,3,4,5 - Resolución aprobada por la Máxima Autoridad Ejecutiva del INESPRE y difundida.</t>
  </si>
  <si>
    <t>-Dirección Ejecutiva.
-División de Desarrollo Institucional y Calidad de la Gestión.
-Dirección de Recursos Humanos.
-Ministerio de la Mujer.</t>
  </si>
  <si>
    <t>1,2,3,4,5 - Política aprobada por la Máxima Autoridad Ejecutiva del INESPRE y difundida.</t>
  </si>
  <si>
    <t>Nombre del área: Departamento de Tecnologías de la Información y Comunicación.</t>
  </si>
  <si>
    <t>Proveer a la Institución una solución integral moderna para la gestión de sus operaciones con eficiencia y transparencia.</t>
  </si>
  <si>
    <t>Mejorar la seguridad de los equipos por medio de nuestro sistema de seguridad.</t>
  </si>
  <si>
    <t>Gestión de solicitudes de servicios para colaboradores:
1 - Configurar la sección de solicitudes de certificaciones de trabajo (carta de trabajo).
2 - Configurar la sección de solicitudes de certificaciones de ingresos (constancia de trabajo para fines bancarios y/o consulares).
3 - Configurar la sección de solicitudes de tramitación de permisos.
4 - Configurar la sección de solicitudes de tramitación de vacaciones.</t>
  </si>
  <si>
    <t>1 - Levantamiento de requerimientos de las aplicaciones.
2 - Desarrollo de las aplicaciones.
3 - Prueba de las aplicaciones.
4 - Puesta en marcha de la aplicación.</t>
  </si>
  <si>
    <t>1- Levantamiento requerimientos (33%).
 * Dimensionamiento de la solución (Alcance, etapas de implementación).
Insumos: Inventario de Activos TIC en el cuarto de servidores para ser protegido (Estimación de consumo de energía, generación de calor, inspecciones eléctricas etc.).
2- Revisión de propuestas y adjudicación del proyecto (33%).
 * Acorde a los procesos de compras definidos por la Ley de Compras y Contrataciones.
3- Instalación y puesta en marcha (34%).</t>
  </si>
  <si>
    <t>1- Levantamiento requerimientos.
 * Inventario de activos de TI, sujetos al plan de monitoreo.
 * Definición de variables a monitorear según el tipo de activo TIC y los umbrales de normalidad, advertencia y criticidad.
 * Establecimiento de responsables por servicio (personas a ser notificadas en caso de alertas) y la matriz de escalamiento.
 Insumos: Inventario de Activos TIC (equipos, servicios, etc.).
2- Instalación, configuración y puesta en marcha.</t>
  </si>
  <si>
    <t>1 - Agregar nuevos equipos y servidores a la solución de monitoreo de aspectos de seguridad (OSSIM).
2 - Instalación de Open VAS (Solución escaneo de vulnerabilidades).</t>
  </si>
  <si>
    <t>1 - Levantamiento requerimientos (33%).
 * Dimensionamiento del almacenamiento requerido para respaldar las informaciones del Site Principal, establecimiento de la retención por cada servicio.
Insumos: Inventario de servicios TIC priorizados acorde a la criticidad de los servicios para la Institución.
Propuesta de ubicación del sitio de contingencia (Los Silos, Herrera, La Nube --Cloud) con sus ventajas y desventajas, costos asociados a la comunicación (conectividad) entre la localidad escogida y nuestro sitio principal.
2 - Revisión de propuestas y adjudicación del proyecto (33%).
 * Acorde a los procesos de compras definidos por la Ley de Compras y Contrataciones.
3 - Instalación y puesta en marcha (34%).</t>
  </si>
  <si>
    <t>1 - Levantamiento de Campo (34%).
 * Delimitación de las áreas de cobertura WIFI Institucional para el área definida en el alcance del proyecto.
 * Establecimiento de la cantidad de equipos requeridos y las características de los mismos de acuerdo a cada ubicación.
(Este paso constituye un insumo para el proceso de adquisición de los equipos e implementación requerida por el proyecto).
2 - Implementar cableado y montar equipos en sus respectivos puntos o ubicación (33%).
3 - Configuración de las diferentes redes de servicio WIFI que se ofrecerán sobre la infraestructura instalada (33%).
 * Red WIFI empleados para estaciones de trabajo inalámbricas (Laptops, Tablets).
 * Red WIFI empleados dispositivos móviles.
 * Red WIFI para suplir Internet filtrado a invitados a través del portal cautivo de la Institución.</t>
  </si>
  <si>
    <t>1 - Instalación de la Nueva solución Hiperconvergente (34%).
 * Pruebas operativas de la solución.
 Insumos: Nuevos servidores adquiridos por licitación.
2 - Migración de servicios de la infraestructura actual a la nueva solución Hiper-convergente (33%).
Insumos: Solución Hiperconvergente instalada y full-operativa.
3 - Re-adecuación de los planes de contingencia y de respaldo acordes a la nueva infraestructura (33%).</t>
  </si>
  <si>
    <t>1 - Cotización de servicio de internet con proveedores distintos al actual (33%).
 * Dimensionamiento de la carga y consumo mínimo requerido (oficina principal).
Insumos: Métricas de consumo de internet últimos 3 a 6 meses.
2- Revisión de propuestas y adjudicación del proyecto (33%).
 * Acorde a los procesos de compras definidos por la Ley de Compras y Contrataciones.
3- Instalación y puesta en marcha (34%).</t>
  </si>
  <si>
    <t>1 - Plan de concientización sobre el uso del repositorio institucional de datos, en lugar del uso de los equipos de trabajo individuales de los usuarios.
Insumos: Política de información y comunicación (PO-DTI-001) y Política de Control de Acceso (PO-DTI-002).
2 - Calendario de auditorías selectivas a áreas y departamentos, para garantizar el apego a la política establecida. 
Opcional. Se sugiere el establecimiento de una política de incentivo y penalidad para las áreas o departamentos, según su adaptación a esta política.</t>
  </si>
  <si>
    <t>1 - Levantamiento requerimientos (33%).
 * Inventario de activos de TI relativo a las redes de comunicaciones.
 * Dimensionamiento de la solución (switches, routers, servicios de comunicaciones contratados, etc.).
Insumos: Inventario de Activos TIC (equipos, servicios, etc.).
2 - Licitación, revisión de propuestas y adjudicación del proyecto (34%).
 * Acorde a los procesos de licitación definidos por la Ley de Compras y Contrataciones.
3 - Instalación y puesta en marcha (33%).</t>
  </si>
  <si>
    <t>Continuación con el plan de sustitución de equipos iniciado el año pasado:
1 - Gestionar cotizaciones de los equipos a adquirir.
2 - Iniciar proceso en compras para las licitaciones de las mismas.
3 - Recibir equipos e instalar los equipos.</t>
  </si>
  <si>
    <t>1 - Cotizar licencias para computadoras y servidores. 
2 - Enviar propuestas a la División de Compras y Contrataciones y esperar el proceso de licitación.
3 - Instalar licencias de Windows 10 y Windows server 2019 en servidores y computadoras.</t>
  </si>
  <si>
    <t>1 - Elaboración de la propuesta de Dial-Plan indicando los rangos de número de extensión por área y/o localidad (40%).
 * Análisis de impacto tanto interno como externo de los cambios que implicaría el nuevo Dial Plan.
 * Plan de implementación por áreas y/o localidades.
2 - Aprobación de la propuesta por parte de la MAE (10%).
3 - Implementación, grabación del nuevo auto-attendant con el nuevo directorio y puesta en marcha (50%).</t>
  </si>
  <si>
    <t>1- Levantamiento requerimientos (33%).
 * Inventario de equipos (usuarios finales y servidores con Windows/WindowsServer).
Insumos: Inventario de Activos TIC (equipos y servidores).
2 - Licitación, revisión de propuestas y adjudicación del proyecto (34%).
 * Acorde a los procesos de licitación definidos por la Ley de Compras y Contrataciones.
3 - Registro de Licencias EndPoints adquiridas (33%).</t>
  </si>
  <si>
    <t>-Departamento de Tecnologías de la Información y Comunicación.
-División de Desarrollo e Implementación de Sistemas TIC.</t>
  </si>
  <si>
    <t>-Dirección de Recursos Humanos.</t>
  </si>
  <si>
    <t>1 - Certificación de trabajo creada.
2 - Certificación de ingresos creada.
3 - Tramitación de permisos realizada.
4 - Tramitación de vacaciones realizada.</t>
  </si>
  <si>
    <t>-Dirección de Recursos Humanos.
-Departamento de Planificación y Desarrollo.
-Dirección de Comercialización.
-Sección de Protocolo.
-Sección de Limpieza.</t>
  </si>
  <si>
    <t>1 - Documento con los requerimientos.
2,3 - Versión beta de la aplicación.
4 - Versión final de la aplicación.</t>
  </si>
  <si>
    <t>-Departamento de Tecnologías de la Información y Comunicación.
-División de Operaciones TIC.</t>
  </si>
  <si>
    <t>-División de Compras y Contrataciones.</t>
  </si>
  <si>
    <t>1 - Términos de referencia del proyecto (Especificaciones técnicas, objetivos y alcance del proyecto).
2 - Propuesta de oferentes.
3 - Constancia de recepción de los equipos y licencias (de los departamentos de Inventarios y Activos Fijos). Plan de implementación de la solución.</t>
  </si>
  <si>
    <t>-Departamento de Tecnologías de la Información y Comunicación.
-División de Operaciones TIC.
-División de Administración de Servicios TIC.</t>
  </si>
  <si>
    <t>-División de Desarrollo e Implementación de Sistemas TIC.</t>
  </si>
  <si>
    <t>1 - Inventario de equipos sujetos al monitoreo, las variables a monitorear y sus respectivos umbrales de servicio de cada indicador. Matriz de escalamiento  por cada equipo o servicio a monitorear.
2 - Constancia operativa de la solución, pruebas operativas del monitoreo, constancia de recepción de correos ante eventos registrados, reportes de status de los servicios monitoreados.</t>
  </si>
  <si>
    <t>1 - Reportes de status de las seguridad de nuestros equipos. Constancia operativa de la Consola de monitoreo (OSSIM).
2 - Implementación de la nueva solución Open VAS.</t>
  </si>
  <si>
    <t>1,2 - Reporte de estimación de espacio requerido para la solución de respaldo. Cotizaciones de servicios de comunicación (nuevo servicio o ampliación de algún servicio de conectividad ya existente).
3 - Solución de respaldo instalado en la localidad remota establecida. Inventario de respaldos alojados en dicha solución y calendarios establecidos para los mismos.</t>
  </si>
  <si>
    <t>1 - Informe de cobertura y requerimientos técnicos del proyecto. Plano de Cobertura WIFI Institucional para el área indicada en el alcance, que también indicará la cantidad y especificaciones técnicas de los Access Points a implementar.
2 - Acuse de recibo de la infraestructura requerida (Cableado) y de los Access Points debidamente instalados en las ubicaciones acordadas. Certificación de disponibilidad WIFI Institucional en el área de cobertura definida.
3 - Portal cautivo para el acceso a la red WIFI de nuestra Institución.</t>
  </si>
  <si>
    <t>1 - Nuevos servidores instalados, constancia de entrega en almacén, registro de activos fijos.
2 - Constancia de servicios migrados sin reportes de pérdida de datos, apagado de los antiguos servidores, constancia de cierre del proyecto de entrega de la solución Hiperconvergente por parte del proveedor de la solución.
3 - Calendarios de mantenimiento, de respaldos y de ejercicios de recuperación actualizados acorde a la nueva infraestructura.</t>
  </si>
  <si>
    <t>1,2 - Cotización realizada.
3 - Solución implementada en formato Activo-Activo (con balanceo de carga). Pruebas de contingencia en la que se compruebe la eficacia de la solución. Capturas de pantalla de la configuración que da constancia del nuevo servicio. Reporte de pruebas de la redundancia.</t>
  </si>
  <si>
    <t>1 - Circulares, memos y correos masivos.
2 - Estructura de carpetas compartidas por departamentos (Documento de acceso restringido).</t>
  </si>
  <si>
    <t>1,2 - Términos de referencia del proyecto (especificaciones técnicas, objetivos y alcance del proyecto). 
3 - Constancia de recepción de los equipos y licencias (de los departamentos de Inventarios y Activos Fijos). Plan de implementación de la solución.
* Nuevo Diseño LAN/WAN de las áreas bajo el alcance definido.
* Lista de Vlans definidas (Documento de acceso restringido).
* Contratos nuevos servicios de Conectividad (WAN Administrada).</t>
  </si>
  <si>
    <t>-Departamento de Tecnologías de la Información y Comunicación.
-División de Administración de Servicios TIC.</t>
  </si>
  <si>
    <t>1 - Relación de equipos a sustituir.
2 - Soporte de adquisiciones (cotizaciones, OC).
3 - Conduce de recepción de equipos desde el proveedor. Documento de entrega al usuario final con el debido registro de Activos Fijos.</t>
  </si>
  <si>
    <t>1 - Relación de equipos sin licenciamiento de SO.
2 - Soporte de adquisiciones (cotizaciones, OC).
3 - Conduce de recepción de las licencias desde el proveedor. Documento de entrega al usuario final.</t>
  </si>
  <si>
    <t>1 - Dial-Plan Propuesto.
2 - Cronograma de implementación.
3 - Plan de socialización del nuevo Dial-Plan para el público interno y externo.  Solución implementada.</t>
  </si>
  <si>
    <t>-Departamento de Tecnologías de la Información y Comunicación.
-División de Seguridad y Monitoreo TIC.
-División de Administración de Servicios TIC.</t>
  </si>
  <si>
    <t>1 - Inventario de Activos TIC (equipos y servidores).
2 - Cotización realizada.
3 - Constancia de registro de licencias Endpoints adquiridas.</t>
  </si>
  <si>
    <t>Nombre del área: Departamento Jurídico.</t>
  </si>
  <si>
    <t>Desarrollar los procesos descritos en la Ley No. 340-06 sobre Compras y Contrataciones Públicas y el Código de Trabajo (Ley 16-92), a fin de realizar los procedimientos legales correspondientes.</t>
  </si>
  <si>
    <t>Cumplir con todos los Acuerdos Pautados, trabajando a favor de lo establecido en los artículos 2044 y 2052 del Código Civil.</t>
  </si>
  <si>
    <t>Validar los procesos, actividades y acuerdos adoptados por la Institución en las reuniones del Directorio Ejecutivo.</t>
  </si>
  <si>
    <t>Cumplir con los pagos de beneficios laborales según desvinculaciones.</t>
  </si>
  <si>
    <t>1 - Recepción la solicitud del contrato.
2 - Verificación del cumplimiento de los requisitos.
3 - Redacción y remisión.</t>
  </si>
  <si>
    <t>1 - Recepción del acto.
2 - Asignación del abogado para el estudio del caso.
3 - Representación  y asistencia a la audiencia.</t>
  </si>
  <si>
    <t>1 - Recepción de la solicitud del acuerdo de pago.
2 - Redacción del documento.
3 - Obtención de firmas y legalización.</t>
  </si>
  <si>
    <t>1 - Verificación del cumplimiento de las normas.
2 - Redacción de documentos legales.</t>
  </si>
  <si>
    <t>1 - Recepción de la solicitud.
2 - Redacción y anexo del expediente correspondiente.</t>
  </si>
  <si>
    <t>-Unidad de Contratos.</t>
  </si>
  <si>
    <t xml:space="preserve">-Dirección de Recursos Humanos.
-Departamento de Comunicaciones. </t>
  </si>
  <si>
    <t>1 - Solicitud por escrito.
2 - Expediente remitido.
3 - Contrato redactado.</t>
  </si>
  <si>
    <t>-Unidad de Litigios.</t>
  </si>
  <si>
    <t>1 - Expediente notificado por Alguacil.
2 - Documento de apoderamiento al abogado.
3 - Actas de audiencias y documentos depositados en los tribunales.</t>
  </si>
  <si>
    <t>1 - Demandas laborales, sentencias definitivas, cartas de desvinculación o contratos incumplidos.
2 - Acuerdos redactados.
3 - Acuerdos firmados y legalizados por notario.</t>
  </si>
  <si>
    <t xml:space="preserve">1 - Documentos en físico.
2 - Documentos redactados. </t>
  </si>
  <si>
    <t>-Departamento Financiero.</t>
  </si>
  <si>
    <t xml:space="preserve">1 - Copia del cheque.
2 - Recibo de descargo redactado.                            </t>
  </si>
  <si>
    <t>Nombre del área: Dirección Administrativa Financiera.</t>
  </si>
  <si>
    <t>Transparentar los procesos de la adquisición de los bienes y servicios.</t>
  </si>
  <si>
    <t>Honrar los compromisos financieros de la Institución.</t>
  </si>
  <si>
    <t>Transparentar las operaciones de la Institución ante el Gobierno Central y la población.</t>
  </si>
  <si>
    <t>Monitorear y controlar el presupuesto anual aprobado para la Institución.</t>
  </si>
  <si>
    <t>Proporcionar transporte a los empleados y áreas operativas del INESPRE.</t>
  </si>
  <si>
    <t>Garantizar la higiene en todas las áreas de la Institución.</t>
  </si>
  <si>
    <t>Satisfacer las necesidades y requisitos de las diferentes áreas del INESPRE, garantizando la detección temprana de las fallas en equipos y servicios para el buen funcionamiento y permitiendo el desarrollo de las actividades operativas y administrativas.</t>
  </si>
  <si>
    <t>1 - Solicitar requerimientos de insumos a las áreas.
2 - Ajuste del Plan de Compras al presupuesto aprobado.
3 - Consolidación de requerimientos.
4 - Ejecución del proceso de compras.
5 - Actualizar y compartir Informe de Ejecución del Plan de Compras.</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</si>
  <si>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</si>
  <si>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</si>
  <si>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</si>
  <si>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</si>
  <si>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</si>
  <si>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</si>
  <si>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</si>
  <si>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</si>
  <si>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Recorrido anual de verificación de equipos e instalaciones.
2 - Ejecución del mantenimiento. Este puede ser con recursos internos o externos. 
3 - Entrega de informe de mantenimiento realizado.</t>
  </si>
  <si>
    <r>
      <t>-Departamento Administrativo</t>
    </r>
    <r>
      <rPr>
        <b/>
        <sz val="12"/>
        <color theme="1"/>
        <rFont val="Calibri"/>
        <family val="2"/>
        <scheme val="minor"/>
      </rPr>
      <t>.</t>
    </r>
    <r>
      <rPr>
        <sz val="12"/>
        <color theme="1"/>
        <rFont val="Calibri"/>
        <family val="2"/>
        <scheme val="minor"/>
      </rPr>
      <t xml:space="preserve">
-División de Compras y Contrataciones.</t>
    </r>
  </si>
  <si>
    <t>1 - Formularios de requerimientos de insumos a las áreas.
2 - Plan de Compras al presupuesto aprobado.
3 - Expedientes de requerimientos por área.
4 - Plataforma Dirección General de Compras y Contrataciones.
5 - Informe de Ejecución del Plan de Compras.</t>
  </si>
  <si>
    <t>-División de Tesorería.</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</si>
  <si>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</si>
  <si>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</si>
  <si>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</si>
  <si>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-Departamento Financiero.
-División de Activos Fijos.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</si>
  <si>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</si>
  <si>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</si>
  <si>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</si>
  <si>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</si>
  <si>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</si>
  <si>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</si>
  <si>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</si>
  <si>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</si>
  <si>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</si>
  <si>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-División de Servicios Generales.</t>
  </si>
  <si>
    <t>1 - Controles de limpieza.
2 - Experiencia de los usuarios de nuestras instalaciones.
3 - Formularios de controles de limpieza debidamente archivados.</t>
  </si>
  <si>
    <t>-Departamento de Ingeniería y Arquitectura.</t>
  </si>
  <si>
    <t>1 - Buen funcionamiento de las áreas y equipos.
2 - Facturas de compras y/o servicios relacionados a mantenimientos.
3 - Informes de mantenimiento.</t>
  </si>
  <si>
    <t>Nombre del área: Dirección de Recursos Humanos.</t>
  </si>
  <si>
    <t>Garantizar las oportunidades de mejora de los colaboradores para determinar su permanencia y promoción en la carrera, midiendo y evaluando la calidad de su trabajo con los mecanismos correspondientes.</t>
  </si>
  <si>
    <t>Fortalecer los subsistemas del área e innovar los planes estratégicos para el mejoramiento del departamento de gestión humana</t>
  </si>
  <si>
    <t>Identificar, atraer y captar candidatos que cumplan con los requisitos de las posiciones requeridas en la Institución, a través de un reclutamiento efectivo, utilizando las herramientas necesarias que garanticen una evaluación y selección objetiva.</t>
  </si>
  <si>
    <t>Impulsar el desempeño superior y ético alineado a las normativas vigentes, para el logro de los objetivos con el personal idóneo a través de la equidad interna sobre el pago y los beneficios coherentes, en función a las responsabilidades, posiciones y cargas de trabajo.</t>
  </si>
  <si>
    <t>Fomentar la colaboración y la participación de los colaboradores para construir un entorno agradable y seguro donde predomine el liderazgo efectivo.</t>
  </si>
  <si>
    <t>1 - Enviar formularios de Evaluación de Desempeño a Encargados y/o Supervisores inmediatos.
2 - Enviar al MAP las tabulaciones para los fines de lugar.</t>
  </si>
  <si>
    <t>1 - Detección de necesidades de capacitación por áreas.
2 - Realizar Plan de capacitación.
3 - Remitir plan al INAP.</t>
  </si>
  <si>
    <t>1 - Jornada de inducción en las localidades regionales al personal de nuevo ingreso de la Institución.
2 - Entrega de brochure de inducción institucional.</t>
  </si>
  <si>
    <t>1 - Entrenamientos.
2 - Pruebas del sistema en acompañamiento con el MAP.
3 - Ejecución.</t>
  </si>
  <si>
    <t>1 - Levantamiento de vacaciones del personal por área.
2 - Informe calendario de vacaciones por área.
3 - Remisión informe a las áreas.
4 - Solicitud por empleado.
5 - Verificación y aprobación.
6 - Seguimiento sobre reintegración a labores.</t>
  </si>
  <si>
    <t>1 - Identificar las novedades para nómina.
2 - Aplicar las novedades.
3 - Generar documento de nómina.
4 - Autorizar con firmas.
5 - Enviar al Departamento Financiero.</t>
  </si>
  <si>
    <t>1 - Generar el informe de asistencia a través del reloj biométrico.
2 - Enviar mensualmente el registro de asistencia a los encargados de áreas.
3 - Generar reporte de asistencias de las localidades regionales y demás dependencias.</t>
  </si>
  <si>
    <t>1 - Escanear expedientes activos y digitar los desvinculados.
2 - Aplicar las novedades.
3 - Completar los expedientes con los documentos requeridos.
4 - Generar listado actualizado de los expedientes.</t>
  </si>
  <si>
    <t>1 - Detección de necesidades de personal.
2 - Completar plantilla de Planificación de RRHH.
3 - Enviar al MAP la plantilla.
4 - Realización del concurso.
5 - Nombramiento del personal.</t>
  </si>
  <si>
    <t>1 - Detección de necesidades de personal.
2 - Completar plantilla de Planificación de RRHH.
3 - Nombramiento del personal.</t>
  </si>
  <si>
    <t>1 - Jornada de inducción a la Institución al personal de nuevo ingreso.
2 - Entrega de brochure de inducción institucional.</t>
  </si>
  <si>
    <t>1 - Socializar las PCB.
2 - Verificar al personal a reconocer.
3 - Identificar medios para el reconocimiento.
4 - Reconocer al personal.</t>
  </si>
  <si>
    <t>1 - Convocatoria para reunión destinada a las áreas determinadas en la guía.
2 - Determinar el comité.
3 - Acta constitutiva.
4 - Inducción al comité.
5 - Plan de trabajo.
6 - Socialización.</t>
  </si>
  <si>
    <t>1 - Solicitud al MAP.
2 - Determinación de la muestra.
3 - Periodo de aplicación de la encuesta.
4 - Informe de resultados.
5 - Socialización.
6 - Plan de acción.
7 - Informe de resultados del PA.</t>
  </si>
  <si>
    <t>1 - Carta de desvinculación del personal.
2 - Entrega a las personas correspondientes.
3 - Realización de cálculos de prestaciones laborales.
4 -Realización de solicitud de pago a la Dirección Administrativa Financiera.</t>
  </si>
  <si>
    <t>1 - Inicio de trabajos del sistema de automatización y control de pacientes del Dispensario Médico.</t>
  </si>
  <si>
    <t>1 - Solicitar a entidad correspondiente Charla.
2 - Reservar el salón.
3 - Convocar al personal.</t>
  </si>
  <si>
    <t>1 - Solicitar a entidad correspondiente Jornada.
2 - Reservar el salón.
3 - Convocar al personal.</t>
  </si>
  <si>
    <t>1 - Solicitud de levantamiento de procedimiento junto a la División de Desarrollo Institucional y Calidad en la Gestión.
2 - Creación y presentación del procedimiento.
3 - Socialización con las áreas involucradas.
4 - Ejecución.</t>
  </si>
  <si>
    <t>1 - Informe preliminar del estado de cada colaborador.
2 - Revisión y evaluación de cada expediente.
3 - Informe de la condición de salud.
4 - Realización de estudios médicos según informe anterior.
5 - Evaluación presencial e informe final.</t>
  </si>
  <si>
    <t>-Departamento de Evaluación de Desempeño y Capacitación.</t>
  </si>
  <si>
    <t>1 - Cantidad de acuerdos de desempeño firmados. Correos.
2 - Informes. Indicador SISMAP.</t>
  </si>
  <si>
    <t>1 - Comunicación.
2 - Registro de participantes.
3 - Informe trimestral de ejecución de capacitaciones. Certificados.</t>
  </si>
  <si>
    <t>1 - Comunicación, registro de participantes, formularios firmados.
2 - Brochure final escaneado.</t>
  </si>
  <si>
    <t>-Dirección Ejecutiva.
-Dirección Administrativa Financiera.
-Departamento de Tecnologías de la Información y Comunicación.</t>
  </si>
  <si>
    <t>1 - Correos.
2 - Comunicaciones.
3 - Indicador SISMAP.</t>
  </si>
  <si>
    <t>1,2 - Comunicaciones. Correos.
3 - Informe enviado a las áreas por correo.
4,5,6 - Formulario de solicitud de vacaciones aprobado.</t>
  </si>
  <si>
    <t>-Dirección Ejecutiva.
-Dirección Administrativa Financiera.</t>
  </si>
  <si>
    <t>1,2 - Informe de novedades.
3,4,5 - Nómina publicada en el portal web de la Institución.</t>
  </si>
  <si>
    <t>1,2,3 - Informe de registro y control. Indicador SISMAP.</t>
  </si>
  <si>
    <t>1,2 - Correos. Comunicaciones.
3,4 - Informes.</t>
  </si>
  <si>
    <t>-Departamento de Reclutamiento y Selección del Personal.</t>
  </si>
  <si>
    <t>1 - Concursos publicados en la página Concursa del MAP.</t>
  </si>
  <si>
    <t>1 - Comunicaciones.
2 - Designaciones.
3 - Acciones de personal.</t>
  </si>
  <si>
    <t>-Departamento de Organización del Trabajo y Compensación.</t>
  </si>
  <si>
    <t>-Departamento de Planificación y Desarrollo.
-Dirección Administrativa Financiera.</t>
  </si>
  <si>
    <t>1 - Reuniones para socializar el PCB.
2 - Listado de personas a reconocer.
3,4 - Certificado de reconocimiento al personal elegido.</t>
  </si>
  <si>
    <t>-División de Relaciones Laborales y Sociales.</t>
  </si>
  <si>
    <t xml:space="preserve">1 - Correos.
2 - Registro de participantes.
3 - Acta constitutiva.
4 - Fotos de la actividad de inducción.  5,6 – Listado de asistencia para la Socialización del Plan de Trabajo. Indicador SISMAP.
</t>
  </si>
  <si>
    <t>1,2,3 - Correos. Registro de participantes.
4 - Informe de resultados.
5 - Listado de Asistencia de la Socialización del Informe de Resultados.
6 - Plan de Acción redactado.
7 - Informe del Plan de Acción ejecutado.  Indicador SISMAP.</t>
  </si>
  <si>
    <t>-Dirección Administrativa y Financiera.
-Ministerio de Administración Pública (MAP).</t>
  </si>
  <si>
    <t>1,2 - Comunicaciones.
3,4 - Calculo de la prestación aprobada.</t>
  </si>
  <si>
    <t>-Dispensario Médico.</t>
  </si>
  <si>
    <t>1 - Implementación e informe final.</t>
  </si>
  <si>
    <t>1 - Informe final.
2 - Registro de participantes.</t>
  </si>
  <si>
    <t>-Dispensario Médico.
-Departamento de Registro, Control y Nómina.
-División de Desarrollo Institucional y Calidad en la Gestión.</t>
  </si>
  <si>
    <t>1 - Informe final.</t>
  </si>
  <si>
    <t>Nombre del área: Oficina de Libre Acceso a la Información.</t>
  </si>
  <si>
    <t>Garantizar a los ciudadanos el acceso a la información, transparentando la gestión del INESPRE al cumplir con lo establecido en la Ley 200-04 y la Resolución DIGEIG 002-2021.</t>
  </si>
  <si>
    <t>Participar en los procesos de Compras y Contrataciones que se ejecutan en la Institución a través del cumplimiento de la Ley 360-04.</t>
  </si>
  <si>
    <t>Responder todas las solicitudes de información cumpliendo con el plazo establecido por la Ley 200-04 de Libre Acceso a la Información Pública y su reglamento 130-05.</t>
  </si>
  <si>
    <t>Alcanzar una puntuación sobresaliente en las evaluaciones cumpliendo con lo establecido en la Resolución DIGEIG 002-2021.</t>
  </si>
  <si>
    <t>Cumplir con todas las actividades plasmadas por la DIGEIG en el Plan de Trabajo, con el fin de mantener una gestión libre de corrupción y apegada a la Transparencia.</t>
  </si>
  <si>
    <t>1 - Recepción y revisión de las informaciones.
2 - Publicación y/o actualización de las informaciones en el portal de Transparencia.</t>
  </si>
  <si>
    <t>1 - Participar en los procesos de Compras y Contrataciones que se llevan a cabo en la Institución.</t>
  </si>
  <si>
    <t>1 - Recepción de solicitud.
2 - Solicitud de respuesta al departamento interno correspondiente.
3 - Remisión de respuesta al solicitante de parte de la OAI.</t>
  </si>
  <si>
    <t>1 - Evaluación Preliminar.
2 - Corrección de observaciones.
3 - Evaluación final.</t>
  </si>
  <si>
    <t>1 - Evaluación por semestre y envío de evidencias a la DIGEIG.
2 - Subsanación.
3 - Puntuación final.</t>
  </si>
  <si>
    <t>-Oficina de Libre Acceso a la Información.</t>
  </si>
  <si>
    <t>1 - Correos electrónicos. 
2 - Portal de Transparencia.</t>
  </si>
  <si>
    <t>La Resolución DIGEIG 002-2021 revoca la 1-2018, establece la nueva política de estandarización de las informaciones de los portales de Transparencia y crea el Portal Único de Transparencia.</t>
  </si>
  <si>
    <t>1 - Convocatorias a reuniones del Comité de Compras.</t>
  </si>
  <si>
    <t>1 - Cuadro de estadísticas trimestrales de la OAI.
2 - Comunicaciones a los departamentos internos.
3 - Comunicaciones de respuesta al solicitante.</t>
  </si>
  <si>
    <t>El plazo otorgado por la Ley para responder las solicitudes corresponde a 15 días hábiles.</t>
  </si>
  <si>
    <t>1 - Informe de evaluación preliminar con observaciones.
2 - Captura envío formulario de subsanación.
3 - Índice de Transparencia Estandarizado proporcionado por la DIGEIG.</t>
  </si>
  <si>
    <t>Aunque el portal se actualiza mensualmente, es posible el retraso en la remisión de las evaluaciones debido a toda la reestructuración que está realizando la DIGEIG.</t>
  </si>
  <si>
    <t>-Comisión de Ética Pública (CEP).</t>
  </si>
  <si>
    <t xml:space="preserve">1 - Informe de evaluación preliminar.
2 - Correos electrónicos de informe con observaciones remitidos a la DIGEIG.
3 - Correo de Informe de evaluación final.                              </t>
  </si>
  <si>
    <t>Debido a que la DIGEIG se encuentra en una reestructuración de las CEP, es posible que se puedan ir modificando algunos procesos.</t>
  </si>
  <si>
    <t>Áreas Institucionales con el Eje 1</t>
  </si>
  <si>
    <t>Áreas Institucionales con el Eje 2</t>
  </si>
  <si>
    <r>
      <t xml:space="preserve">Lic. Albania Díaz
</t>
    </r>
    <r>
      <rPr>
        <sz val="11"/>
        <color indexed="8"/>
        <rFont val="Times New Roman"/>
        <family val="1"/>
      </rPr>
      <t>Encargada División de Formulación, Monitoreo y Evaluación de PPP</t>
    </r>
  </si>
</sst>
</file>

<file path=xl/styles.xml><?xml version="1.0" encoding="utf-8"?>
<styleSheet xmlns="http://schemas.openxmlformats.org/spreadsheetml/2006/main">
  <numFmts count="8">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 numFmtId="171" formatCode="[$-409]0.00"/>
  </numFmts>
  <fonts count="49">
    <font>
      <sz val="11"/>
      <color theme="1"/>
      <name val="Calibri"/>
      <family val="2"/>
      <scheme val="minor"/>
    </font>
    <font>
      <sz val="11"/>
      <color theme="1"/>
      <name val="Calibri"/>
      <family val="2"/>
      <scheme val="minor"/>
    </font>
    <font>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font>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b/>
      <sz val="11"/>
      <color theme="0"/>
      <name val="Calibri"/>
      <family val="2"/>
    </font>
  </fonts>
  <fills count="14">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2CC"/>
      </patternFill>
    </fill>
  </fills>
  <borders count="87">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8"/>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right/>
      <top style="medium">
        <color indexed="9"/>
      </top>
      <bottom/>
      <diagonal/>
    </border>
    <border>
      <left/>
      <right style="medium">
        <color indexed="9"/>
      </right>
      <top style="medium">
        <color indexed="9"/>
      </top>
      <bottom/>
      <diagonal/>
    </border>
    <border>
      <left style="medium">
        <color indexed="9"/>
      </left>
      <right/>
      <top style="medium">
        <color indexed="9"/>
      </top>
      <bottom/>
      <diagonal/>
    </border>
    <border>
      <left/>
      <right style="medium">
        <color indexed="8"/>
      </right>
      <top style="medium">
        <color indexed="9"/>
      </top>
      <bottom/>
      <diagonal/>
    </border>
    <border>
      <left/>
      <right style="medium">
        <color indexed="9"/>
      </right>
      <top/>
      <bottom/>
      <diagonal/>
    </border>
    <border>
      <left style="medium">
        <color indexed="9"/>
      </left>
      <right/>
      <top/>
      <bottom/>
      <diagonal/>
    </border>
    <border>
      <left/>
      <right style="medium">
        <color indexed="8"/>
      </right>
      <top/>
      <bottom/>
      <diagonal/>
    </border>
    <border>
      <left/>
      <right/>
      <top/>
      <bottom style="medium">
        <color indexed="9"/>
      </bottom>
      <diagonal/>
    </border>
    <border>
      <left/>
      <right style="medium">
        <color indexed="9"/>
      </right>
      <top/>
      <bottom style="medium">
        <color indexed="9"/>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9"/>
      </right>
      <top/>
      <bottom style="medium">
        <color indexed="8"/>
      </bottom>
      <diagonal/>
    </border>
    <border>
      <left style="medium">
        <color indexed="9"/>
      </left>
      <right/>
      <top/>
      <bottom style="medium">
        <color indexed="8"/>
      </bottom>
      <diagonal/>
    </border>
    <border>
      <left/>
      <right style="medium">
        <color indexed="8"/>
      </right>
      <top/>
      <bottom style="medium">
        <color indexed="8"/>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diagonal/>
    </border>
    <border>
      <left/>
      <right style="medium">
        <color rgb="FF000000"/>
      </right>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right/>
      <top style="medium">
        <color rgb="FF000000"/>
      </top>
      <bottom/>
      <diagonal/>
    </border>
    <border>
      <left style="medium">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rgb="FF000000"/>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diagonal/>
    </border>
  </borders>
  <cellStyleXfs count="59">
    <xf numFmtId="0" fontId="0" fillId="0" borderId="0"/>
    <xf numFmtId="0" fontId="2" fillId="0" borderId="0"/>
    <xf numFmtId="0" fontId="2" fillId="0" borderId="0"/>
    <xf numFmtId="164" fontId="2" fillId="0" borderId="0"/>
    <xf numFmtId="0" fontId="5" fillId="0" borderId="0"/>
    <xf numFmtId="0" fontId="5" fillId="0" borderId="0"/>
    <xf numFmtId="0" fontId="6" fillId="0" borderId="0"/>
    <xf numFmtId="164" fontId="10" fillId="0" borderId="0" applyBorder="0" applyProtection="0"/>
    <xf numFmtId="165" fontId="18" fillId="0" borderId="0" applyBorder="0" applyProtection="0"/>
    <xf numFmtId="166" fontId="19" fillId="0" borderId="0" applyBorder="0" applyProtection="0"/>
    <xf numFmtId="166" fontId="19" fillId="0" borderId="0" applyBorder="0" applyProtection="0"/>
    <xf numFmtId="166" fontId="19" fillId="0" borderId="0" applyBorder="0" applyProtection="0"/>
    <xf numFmtId="0" fontId="20" fillId="0" borderId="0" applyNumberFormat="0" applyBorder="0" applyProtection="0">
      <alignment horizontal="center"/>
    </xf>
    <xf numFmtId="0" fontId="21" fillId="0" borderId="0" applyBorder="0" applyProtection="0">
      <alignment horizontal="center"/>
    </xf>
    <xf numFmtId="0" fontId="20" fillId="0" borderId="0" applyNumberFormat="0" applyBorder="0" applyProtection="0">
      <alignment horizontal="center" textRotation="90"/>
    </xf>
    <xf numFmtId="166" fontId="22" fillId="0" borderId="0" applyBorder="0" applyProtection="0"/>
    <xf numFmtId="0" fontId="5" fillId="0" borderId="0"/>
    <xf numFmtId="166" fontId="22" fillId="0" borderId="0" applyBorder="0" applyProtection="0"/>
    <xf numFmtId="166" fontId="22" fillId="0" borderId="0" applyBorder="0" applyProtection="0"/>
    <xf numFmtId="166" fontId="22" fillId="0" borderId="0" applyBorder="0" applyProtection="0"/>
    <xf numFmtId="0" fontId="23" fillId="0" borderId="0"/>
    <xf numFmtId="0" fontId="1" fillId="0" borderId="0"/>
    <xf numFmtId="0" fontId="1" fillId="0" borderId="0"/>
    <xf numFmtId="0" fontId="1" fillId="0" borderId="0"/>
    <xf numFmtId="0" fontId="2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5" fillId="0" borderId="0" applyNumberFormat="0" applyBorder="0" applyProtection="0"/>
    <xf numFmtId="0" fontId="26" fillId="0" borderId="0" applyBorder="0" applyProtection="0"/>
    <xf numFmtId="167" fontId="25" fillId="0" borderId="0" applyBorder="0" applyProtection="0"/>
    <xf numFmtId="168" fontId="26" fillId="0" borderId="0" applyBorder="0" applyProtection="0"/>
    <xf numFmtId="9" fontId="1" fillId="0" borderId="0" applyFont="0" applyFill="0" applyBorder="0" applyAlignment="0" applyProtection="0"/>
    <xf numFmtId="165" fontId="22" fillId="0" borderId="0" applyBorder="0" applyProtection="0"/>
    <xf numFmtId="165" fontId="19" fillId="0" borderId="0" applyBorder="0" applyProtection="0"/>
    <xf numFmtId="164" fontId="10" fillId="0" borderId="0" applyBorder="0" applyProtection="0"/>
    <xf numFmtId="165" fontId="19" fillId="0" borderId="0" applyBorder="0" applyProtection="0"/>
    <xf numFmtId="166" fontId="19" fillId="0" borderId="0" applyBorder="0" applyProtection="0"/>
    <xf numFmtId="0" fontId="21" fillId="0" borderId="0" applyBorder="0" applyProtection="0">
      <alignment horizontal="center"/>
    </xf>
    <xf numFmtId="165" fontId="22" fillId="0" borderId="0" applyBorder="0" applyProtection="0"/>
    <xf numFmtId="166" fontId="22"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Border="0" applyProtection="0"/>
    <xf numFmtId="167" fontId="23" fillId="0" borderId="0" applyBorder="0" applyProtection="0"/>
    <xf numFmtId="0" fontId="26" fillId="0" borderId="0" applyBorder="0" applyProtection="0"/>
    <xf numFmtId="164" fontId="10" fillId="0" borderId="0" applyBorder="0" applyProtection="0"/>
    <xf numFmtId="0" fontId="32" fillId="0" borderId="0"/>
    <xf numFmtId="0" fontId="34" fillId="0" borderId="0" applyNumberFormat="0" applyFill="0" applyBorder="0" applyAlignment="0" applyProtection="0">
      <alignment vertical="top"/>
      <protection locked="0"/>
    </xf>
    <xf numFmtId="164" fontId="10" fillId="0" borderId="0" applyBorder="0" applyProtection="0"/>
    <xf numFmtId="164" fontId="39" fillId="0" borderId="0" applyBorder="0" applyProtection="0"/>
  </cellStyleXfs>
  <cellXfs count="357">
    <xf numFmtId="0" fontId="0" fillId="0" borderId="0" xfId="0"/>
    <xf numFmtId="0" fontId="2" fillId="0" borderId="0" xfId="1"/>
    <xf numFmtId="0" fontId="3" fillId="0" borderId="0" xfId="1" applyFont="1" applyAlignment="1">
      <alignment vertical="center"/>
    </xf>
    <xf numFmtId="0" fontId="7" fillId="0" borderId="0" xfId="2" applyFont="1" applyAlignment="1">
      <alignment vertical="center"/>
    </xf>
    <xf numFmtId="0" fontId="2" fillId="0" borderId="0" xfId="2"/>
    <xf numFmtId="0" fontId="2" fillId="0" borderId="0" xfId="2" applyAlignment="1">
      <alignment horizontal="center" vertical="center"/>
    </xf>
    <xf numFmtId="0" fontId="14" fillId="0" borderId="19" xfId="2" applyFont="1" applyBorder="1" applyAlignment="1">
      <alignment vertical="top" wrapText="1"/>
    </xf>
    <xf numFmtId="0" fontId="14" fillId="0" borderId="20" xfId="2" applyFont="1" applyBorder="1" applyAlignment="1">
      <alignment vertical="top" wrapText="1"/>
    </xf>
    <xf numFmtId="0" fontId="2" fillId="0" borderId="0" xfId="2" applyBorder="1"/>
    <xf numFmtId="165" fontId="31" fillId="0" borderId="0" xfId="54" applyNumberFormat="1" applyFont="1" applyFill="1" applyAlignment="1" applyProtection="1"/>
    <xf numFmtId="165" fontId="10" fillId="0" borderId="0" xfId="54" applyNumberFormat="1" applyFont="1" applyFill="1" applyAlignment="1" applyProtection="1"/>
    <xf numFmtId="0" fontId="32" fillId="0" borderId="0" xfId="55"/>
    <xf numFmtId="165" fontId="33" fillId="0" borderId="0" xfId="54" applyNumberFormat="1" applyFont="1" applyFill="1" applyAlignment="1" applyProtection="1"/>
    <xf numFmtId="165" fontId="35" fillId="0" borderId="0" xfId="56" applyNumberFormat="1" applyFont="1" applyFill="1" applyAlignment="1" applyProtection="1"/>
    <xf numFmtId="165" fontId="27" fillId="0" borderId="0" xfId="56" applyNumberFormat="1" applyFont="1" applyFill="1" applyAlignment="1" applyProtection="1"/>
    <xf numFmtId="165" fontId="28" fillId="0" borderId="0" xfId="57" applyNumberFormat="1" applyFont="1" applyAlignment="1" applyProtection="1">
      <alignment vertical="center"/>
    </xf>
    <xf numFmtId="165" fontId="10" fillId="0" borderId="0" xfId="57" applyNumberFormat="1" applyAlignment="1" applyProtection="1">
      <alignment vertical="center"/>
    </xf>
    <xf numFmtId="165" fontId="37" fillId="0" borderId="0" xfId="57" applyNumberFormat="1" applyFont="1" applyAlignment="1" applyProtection="1">
      <alignment vertical="center"/>
    </xf>
    <xf numFmtId="165" fontId="10" fillId="5" borderId="0" xfId="57" applyNumberFormat="1" applyFill="1" applyAlignment="1" applyProtection="1">
      <alignment vertical="center"/>
    </xf>
    <xf numFmtId="165" fontId="36" fillId="0" borderId="0" xfId="58" applyNumberFormat="1" applyFont="1" applyBorder="1" applyAlignment="1" applyProtection="1">
      <alignment vertical="center" wrapText="1"/>
    </xf>
    <xf numFmtId="10" fontId="29" fillId="4" borderId="22" xfId="32" applyNumberFormat="1" applyFont="1" applyFill="1" applyBorder="1" applyAlignment="1" applyProtection="1">
      <alignment horizontal="center" vertical="center" wrapText="1"/>
    </xf>
    <xf numFmtId="165" fontId="30" fillId="8" borderId="22" xfId="58" applyNumberFormat="1" applyFont="1" applyFill="1" applyBorder="1" applyAlignment="1" applyProtection="1">
      <alignment horizontal="center" vertical="center" wrapText="1"/>
    </xf>
    <xf numFmtId="165" fontId="29" fillId="10" borderId="22" xfId="58" applyNumberFormat="1" applyFont="1" applyFill="1" applyBorder="1" applyAlignment="1" applyProtection="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0" fontId="0" fillId="0" borderId="0" xfId="32" applyNumberFormat="1" applyFont="1" applyAlignment="1">
      <alignment horizontal="center" vertical="center"/>
    </xf>
    <xf numFmtId="0" fontId="41" fillId="0" borderId="0" xfId="0" applyFont="1" applyAlignment="1">
      <alignment horizontal="center" vertical="center"/>
    </xf>
    <xf numFmtId="10" fontId="41" fillId="0" borderId="0" xfId="32" applyNumberFormat="1" applyFont="1" applyAlignment="1">
      <alignment horizontal="center" vertical="center"/>
    </xf>
    <xf numFmtId="3" fontId="41" fillId="0" borderId="0" xfId="0" applyNumberFormat="1" applyFont="1" applyAlignment="1">
      <alignment horizontal="center" vertical="center"/>
    </xf>
    <xf numFmtId="3" fontId="41" fillId="0" borderId="0" xfId="32" applyNumberFormat="1" applyFont="1" applyAlignment="1">
      <alignment horizontal="center" vertical="center"/>
    </xf>
    <xf numFmtId="0" fontId="0" fillId="0" borderId="0" xfId="0" applyAlignment="1">
      <alignment horizontal="center" vertical="center" wrapText="1"/>
    </xf>
    <xf numFmtId="169" fontId="0" fillId="0" borderId="0" xfId="0" applyNumberFormat="1" applyAlignment="1">
      <alignment horizontal="center" vertical="center"/>
    </xf>
    <xf numFmtId="165" fontId="28" fillId="0" borderId="26" xfId="4" applyNumberFormat="1" applyFont="1" applyFill="1" applyBorder="1" applyAlignment="1" applyProtection="1">
      <alignment horizontal="center" vertical="center" wrapText="1"/>
    </xf>
    <xf numFmtId="165" fontId="28" fillId="0" borderId="22" xfId="4" applyNumberFormat="1" applyFont="1" applyFill="1" applyBorder="1" applyAlignment="1" applyProtection="1">
      <alignment horizontal="center" vertical="center" wrapText="1"/>
    </xf>
    <xf numFmtId="165" fontId="28" fillId="0" borderId="56" xfId="4" applyNumberFormat="1" applyFont="1" applyFill="1" applyBorder="1" applyAlignment="1" applyProtection="1">
      <alignment horizontal="center" vertical="center" wrapText="1"/>
    </xf>
    <xf numFmtId="165" fontId="28" fillId="0" borderId="26" xfId="1" applyNumberFormat="1" applyFont="1" applyFill="1" applyBorder="1" applyAlignment="1" applyProtection="1">
      <alignment horizontal="center" vertical="center" wrapText="1"/>
    </xf>
    <xf numFmtId="165" fontId="29" fillId="0" borderId="22" xfId="4" applyNumberFormat="1" applyFont="1" applyFill="1" applyBorder="1" applyAlignment="1" applyProtection="1">
      <alignment horizontal="center" vertical="center" wrapText="1"/>
    </xf>
    <xf numFmtId="165" fontId="28" fillId="0" borderId="22" xfId="4" applyNumberFormat="1" applyFont="1" applyFill="1" applyBorder="1" applyAlignment="1" applyProtection="1">
      <alignment horizontal="left" vertical="center" wrapText="1"/>
    </xf>
    <xf numFmtId="165" fontId="28" fillId="0" borderId="22" xfId="4" applyNumberFormat="1" applyFont="1" applyFill="1" applyBorder="1" applyAlignment="1" applyProtection="1">
      <alignment vertical="center" wrapText="1"/>
    </xf>
    <xf numFmtId="165" fontId="28" fillId="0" borderId="24" xfId="4" applyNumberFormat="1" applyFont="1" applyFill="1" applyBorder="1" applyAlignment="1" applyProtection="1">
      <alignment vertical="center" wrapText="1"/>
    </xf>
    <xf numFmtId="165" fontId="29" fillId="0" borderId="25" xfId="4" applyNumberFormat="1" applyFont="1" applyFill="1" applyBorder="1" applyAlignment="1" applyProtection="1">
      <alignment horizontal="center" vertical="center" wrapText="1"/>
    </xf>
    <xf numFmtId="165" fontId="28" fillId="0" borderId="22" xfId="4" quotePrefix="1" applyNumberFormat="1" applyFont="1" applyFill="1" applyBorder="1" applyAlignment="1" applyProtection="1">
      <alignment horizontal="center" vertical="center" wrapText="1"/>
    </xf>
    <xf numFmtId="165" fontId="28" fillId="0" borderId="24" xfId="4" quotePrefix="1" applyNumberFormat="1" applyFont="1" applyFill="1" applyBorder="1" applyAlignment="1" applyProtection="1">
      <alignment horizontal="left" vertical="center" wrapText="1"/>
    </xf>
    <xf numFmtId="165" fontId="28" fillId="0" borderId="22" xfId="4" quotePrefix="1" applyNumberFormat="1" applyFont="1" applyFill="1" applyBorder="1" applyAlignment="1" applyProtection="1">
      <alignment horizontal="left" vertical="center" wrapText="1"/>
    </xf>
    <xf numFmtId="165" fontId="28" fillId="0" borderId="26" xfId="4" quotePrefix="1" applyNumberFormat="1" applyFont="1" applyFill="1" applyBorder="1" applyAlignment="1" applyProtection="1">
      <alignment horizontal="left" vertical="center" wrapText="1"/>
    </xf>
    <xf numFmtId="165" fontId="28" fillId="0" borderId="25" xfId="4" quotePrefix="1" applyNumberFormat="1" applyFont="1" applyFill="1" applyBorder="1" applyAlignment="1" applyProtection="1">
      <alignment horizontal="center" vertical="center" wrapText="1"/>
    </xf>
    <xf numFmtId="165" fontId="28" fillId="0" borderId="59" xfId="4" quotePrefix="1" applyNumberFormat="1" applyFont="1" applyFill="1" applyBorder="1" applyAlignment="1" applyProtection="1">
      <alignment vertical="center" wrapText="1"/>
    </xf>
    <xf numFmtId="3" fontId="29" fillId="4" borderId="22" xfId="32" applyNumberFormat="1" applyFont="1" applyFill="1" applyBorder="1" applyAlignment="1" applyProtection="1">
      <alignment horizontal="center" vertical="center" wrapText="1"/>
    </xf>
    <xf numFmtId="165" fontId="10" fillId="5" borderId="0" xfId="57" applyNumberFormat="1" applyFill="1" applyAlignment="1" applyProtection="1">
      <alignment horizontal="center" vertical="center"/>
    </xf>
    <xf numFmtId="170" fontId="0" fillId="0" borderId="0" xfId="0" applyNumberFormat="1" applyAlignment="1">
      <alignment horizontal="center" vertical="center"/>
    </xf>
    <xf numFmtId="170" fontId="41" fillId="0" borderId="0" xfId="32" applyNumberFormat="1" applyFont="1" applyAlignment="1">
      <alignment horizontal="center" vertical="center"/>
    </xf>
    <xf numFmtId="3" fontId="29" fillId="0" borderId="22" xfId="32" applyNumberFormat="1" applyFont="1" applyBorder="1" applyAlignment="1" applyProtection="1">
      <alignment horizontal="center" vertical="center" wrapText="1"/>
    </xf>
    <xf numFmtId="3" fontId="0" fillId="0" borderId="0" xfId="0" applyNumberFormat="1" applyAlignment="1" applyProtection="1">
      <alignment horizontal="center" vertical="center"/>
      <protection locked="0"/>
    </xf>
    <xf numFmtId="10" fontId="0" fillId="0" borderId="0" xfId="32" applyNumberFormat="1" applyFont="1" applyAlignment="1" applyProtection="1">
      <alignment horizontal="center" vertical="center"/>
      <protection locked="0"/>
    </xf>
    <xf numFmtId="170" fontId="0" fillId="0" borderId="0" xfId="0" applyNumberFormat="1" applyAlignment="1" applyProtection="1">
      <alignment horizontal="center" vertical="center"/>
      <protection locked="0"/>
    </xf>
    <xf numFmtId="0" fontId="42" fillId="0" borderId="59" xfId="20" applyFont="1" applyBorder="1" applyAlignment="1" applyProtection="1">
      <alignment horizontal="center" vertical="center" wrapText="1"/>
      <protection locked="0"/>
    </xf>
    <xf numFmtId="165" fontId="28" fillId="0" borderId="59" xfId="40" applyNumberFormat="1" applyFont="1" applyBorder="1" applyAlignment="1" applyProtection="1">
      <alignment horizontal="center" vertical="center" wrapText="1"/>
      <protection locked="0"/>
    </xf>
    <xf numFmtId="165" fontId="28" fillId="0" borderId="59" xfId="37" applyNumberFormat="1" applyFont="1" applyBorder="1" applyAlignment="1" applyProtection="1">
      <alignment horizontal="center" vertical="center" wrapText="1"/>
      <protection locked="0"/>
    </xf>
    <xf numFmtId="0" fontId="28" fillId="0" borderId="59" xfId="20" applyFont="1" applyBorder="1" applyAlignment="1" applyProtection="1">
      <alignment horizontal="center" vertical="center" wrapText="1"/>
      <protection locked="0"/>
    </xf>
    <xf numFmtId="165" fontId="28" fillId="0" borderId="57" xfId="37" applyNumberFormat="1" applyFont="1" applyBorder="1" applyAlignment="1" applyProtection="1">
      <alignment horizontal="center" vertical="center" wrapText="1"/>
      <protection locked="0"/>
    </xf>
    <xf numFmtId="165" fontId="29" fillId="0" borderId="59" xfId="40" applyNumberFormat="1" applyFont="1" applyBorder="1" applyAlignment="1" applyProtection="1">
      <alignment horizontal="center" vertical="center" wrapText="1"/>
      <protection locked="0"/>
    </xf>
    <xf numFmtId="165" fontId="28" fillId="0" borderId="59" xfId="40" applyNumberFormat="1" applyFont="1" applyBorder="1" applyAlignment="1" applyProtection="1">
      <alignment horizontal="left" vertical="center" wrapText="1"/>
      <protection locked="0"/>
    </xf>
    <xf numFmtId="165" fontId="29" fillId="0" borderId="60" xfId="40" applyNumberFormat="1" applyFont="1" applyBorder="1" applyAlignment="1" applyProtection="1">
      <alignment horizontal="center" vertical="center" wrapText="1"/>
      <protection locked="0"/>
    </xf>
    <xf numFmtId="165" fontId="28" fillId="0" borderId="59" xfId="40" quotePrefix="1" applyNumberFormat="1" applyFont="1" applyBorder="1" applyAlignment="1" applyProtection="1">
      <alignment horizontal="left" vertical="center" wrapText="1"/>
      <protection locked="0"/>
    </xf>
    <xf numFmtId="0" fontId="43" fillId="0" borderId="59" xfId="4" applyNumberFormat="1" applyFont="1" applyFill="1" applyBorder="1" applyAlignment="1" applyProtection="1">
      <alignment horizontal="left" vertical="center" wrapText="1"/>
      <protection locked="0"/>
    </xf>
    <xf numFmtId="165" fontId="10" fillId="0" borderId="0" xfId="57" applyNumberFormat="1" applyAlignment="1" applyProtection="1">
      <alignment horizontal="center" vertical="center"/>
    </xf>
    <xf numFmtId="0" fontId="32" fillId="0" borderId="0" xfId="55" applyAlignment="1">
      <alignment horizontal="center" vertical="center"/>
    </xf>
    <xf numFmtId="165" fontId="28" fillId="0" borderId="62" xfId="4" applyNumberFormat="1" applyFont="1" applyBorder="1" applyAlignment="1" applyProtection="1">
      <alignment horizontal="center" vertical="center" wrapText="1"/>
    </xf>
    <xf numFmtId="165" fontId="28" fillId="0" borderId="26" xfId="4" applyNumberFormat="1" applyFont="1" applyBorder="1" applyAlignment="1" applyProtection="1">
      <alignment horizontal="center" vertical="center" wrapText="1"/>
    </xf>
    <xf numFmtId="165" fontId="28" fillId="0" borderId="22" xfId="4" applyNumberFormat="1" applyFont="1" applyBorder="1" applyAlignment="1" applyProtection="1">
      <alignment horizontal="center" vertical="center" wrapText="1"/>
    </xf>
    <xf numFmtId="165" fontId="28" fillId="0" borderId="64" xfId="4" applyNumberFormat="1" applyFont="1" applyBorder="1" applyAlignment="1" applyProtection="1">
      <alignment horizontal="center" vertical="center" wrapText="1"/>
    </xf>
    <xf numFmtId="165" fontId="29" fillId="0" borderId="22" xfId="4" applyNumberFormat="1" applyFont="1" applyBorder="1" applyAlignment="1" applyProtection="1">
      <alignment horizontal="center" vertical="center" wrapText="1"/>
    </xf>
    <xf numFmtId="165" fontId="42" fillId="0" borderId="22" xfId="4" applyNumberFormat="1" applyFont="1" applyFill="1" applyBorder="1" applyAlignment="1" applyProtection="1">
      <alignment horizontal="left" vertical="center" wrapText="1"/>
    </xf>
    <xf numFmtId="165" fontId="42" fillId="0" borderId="22" xfId="4" applyNumberFormat="1" applyFont="1" applyBorder="1" applyAlignment="1" applyProtection="1">
      <alignment horizontal="left" vertical="center" wrapText="1"/>
    </xf>
    <xf numFmtId="165" fontId="28" fillId="0" borderId="22" xfId="4" quotePrefix="1" applyNumberFormat="1" applyFont="1" applyBorder="1" applyAlignment="1" applyProtection="1">
      <alignment horizontal="left" vertical="center" wrapText="1"/>
    </xf>
    <xf numFmtId="165" fontId="42" fillId="0" borderId="59" xfId="1" applyNumberFormat="1" applyFont="1" applyFill="1" applyBorder="1" applyAlignment="1" applyProtection="1">
      <alignment horizontal="left" vertical="center" wrapText="1"/>
    </xf>
    <xf numFmtId="165" fontId="42" fillId="0" borderId="59" xfId="1" applyNumberFormat="1" applyFont="1" applyFill="1" applyBorder="1" applyAlignment="1" applyProtection="1">
      <alignment horizontal="center" vertical="center" wrapText="1"/>
    </xf>
    <xf numFmtId="165" fontId="28" fillId="0" borderId="59" xfId="4" applyNumberFormat="1" applyFont="1" applyBorder="1" applyAlignment="1" applyProtection="1">
      <alignment horizontal="center" vertical="center" wrapText="1"/>
    </xf>
    <xf numFmtId="165" fontId="28" fillId="0" borderId="59" xfId="1" applyNumberFormat="1" applyFont="1" applyFill="1" applyBorder="1" applyAlignment="1" applyProtection="1">
      <alignment horizontal="left" vertical="center" wrapText="1"/>
    </xf>
    <xf numFmtId="165" fontId="28" fillId="0" borderId="59" xfId="1" applyNumberFormat="1" applyFont="1" applyFill="1" applyBorder="1" applyAlignment="1" applyProtection="1">
      <alignment horizontal="center" vertical="center" wrapText="1"/>
    </xf>
    <xf numFmtId="165" fontId="29" fillId="0" borderId="59" xfId="4" applyNumberFormat="1" applyFont="1" applyBorder="1" applyAlignment="1" applyProtection="1">
      <alignment horizontal="center" vertical="center" wrapText="1"/>
    </xf>
    <xf numFmtId="165" fontId="29" fillId="0" borderId="59" xfId="4" applyNumberFormat="1" applyFont="1" applyFill="1" applyBorder="1" applyAlignment="1" applyProtection="1">
      <alignment horizontal="center" vertical="center" wrapText="1"/>
    </xf>
    <xf numFmtId="49" fontId="28" fillId="0" borderId="59" xfId="1" quotePrefix="1" applyNumberFormat="1" applyFont="1" applyFill="1" applyBorder="1" applyAlignment="1" applyProtection="1">
      <alignment horizontal="left" vertical="center" wrapText="1"/>
    </xf>
    <xf numFmtId="165" fontId="28" fillId="0" borderId="59" xfId="4" quotePrefix="1" applyNumberFormat="1" applyFont="1" applyBorder="1" applyAlignment="1" applyProtection="1">
      <alignment horizontal="left" vertical="center" wrapText="1"/>
    </xf>
    <xf numFmtId="165" fontId="28" fillId="0" borderId="59" xfId="1" quotePrefix="1" applyNumberFormat="1" applyFont="1" applyFill="1" applyBorder="1" applyAlignment="1" applyProtection="1">
      <alignment horizontal="left" vertical="center" wrapText="1"/>
    </xf>
    <xf numFmtId="170" fontId="29" fillId="0" borderId="22" xfId="32" applyNumberFormat="1" applyFont="1" applyBorder="1" applyAlignment="1" applyProtection="1">
      <alignment horizontal="center" vertical="center" wrapText="1"/>
    </xf>
    <xf numFmtId="170" fontId="29" fillId="4" borderId="22" xfId="32" applyNumberFormat="1" applyFont="1" applyFill="1" applyBorder="1" applyAlignment="1" applyProtection="1">
      <alignment horizontal="center" vertical="center" wrapText="1"/>
    </xf>
    <xf numFmtId="3" fontId="29" fillId="11" borderId="22" xfId="32" applyNumberFormat="1" applyFont="1" applyFill="1" applyBorder="1" applyAlignment="1" applyProtection="1">
      <alignment horizontal="center" vertical="center" wrapText="1"/>
    </xf>
    <xf numFmtId="170" fontId="29" fillId="11" borderId="22" xfId="32" applyNumberFormat="1" applyFont="1" applyFill="1" applyBorder="1" applyAlignment="1" applyProtection="1">
      <alignment horizontal="center" vertical="center" wrapText="1"/>
    </xf>
    <xf numFmtId="165" fontId="28" fillId="0" borderId="59" xfId="39" applyFont="1" applyBorder="1" applyAlignment="1" applyProtection="1">
      <alignment horizontal="center" vertical="center" wrapText="1"/>
    </xf>
    <xf numFmtId="165" fontId="29" fillId="0" borderId="59" xfId="39" applyFont="1" applyBorder="1" applyAlignment="1" applyProtection="1">
      <alignment horizontal="center" vertical="center" wrapText="1"/>
    </xf>
    <xf numFmtId="165" fontId="28" fillId="0" borderId="59" xfId="39" applyFont="1" applyBorder="1" applyAlignment="1" applyProtection="1">
      <alignment horizontal="left" vertical="center" wrapText="1"/>
    </xf>
    <xf numFmtId="165" fontId="28" fillId="0" borderId="54" xfId="39" applyFont="1" applyBorder="1" applyAlignment="1" applyProtection="1">
      <alignment horizontal="left" vertical="center" wrapText="1"/>
    </xf>
    <xf numFmtId="0" fontId="43" fillId="0" borderId="59" xfId="16" applyFont="1" applyBorder="1" applyAlignment="1">
      <alignment horizontal="left" vertical="center" wrapText="1"/>
    </xf>
    <xf numFmtId="0" fontId="43" fillId="0" borderId="59" xfId="16" applyFont="1" applyBorder="1" applyAlignment="1">
      <alignment horizontal="center" vertical="center" wrapText="1"/>
    </xf>
    <xf numFmtId="0" fontId="44" fillId="0" borderId="59" xfId="16" applyFont="1" applyBorder="1" applyAlignment="1">
      <alignment horizontal="center" vertical="center" wrapText="1"/>
    </xf>
    <xf numFmtId="165" fontId="28" fillId="0" borderId="59" xfId="39" quotePrefix="1" applyFont="1" applyBorder="1" applyAlignment="1" applyProtection="1">
      <alignment horizontal="center" vertical="center" wrapText="1"/>
    </xf>
    <xf numFmtId="0" fontId="43" fillId="0" borderId="59" xfId="16" quotePrefix="1" applyFont="1" applyBorder="1" applyAlignment="1">
      <alignment horizontal="center" vertical="center" wrapText="1"/>
    </xf>
    <xf numFmtId="0" fontId="43" fillId="0" borderId="59" xfId="16" quotePrefix="1" applyFont="1" applyBorder="1" applyAlignment="1">
      <alignment horizontal="left" vertical="center" wrapText="1"/>
    </xf>
    <xf numFmtId="165" fontId="42" fillId="0" borderId="54" xfId="4" applyNumberFormat="1" applyFont="1" applyBorder="1" applyAlignment="1" applyProtection="1">
      <alignment horizontal="left" vertical="center" wrapText="1"/>
    </xf>
    <xf numFmtId="165" fontId="42" fillId="0" borderId="22" xfId="4" applyNumberFormat="1" applyFont="1" applyBorder="1" applyAlignment="1" applyProtection="1">
      <alignment horizontal="center" vertical="center" wrapText="1"/>
    </xf>
    <xf numFmtId="165" fontId="28" fillId="0" borderId="70" xfId="4" applyNumberFormat="1" applyFont="1" applyBorder="1" applyAlignment="1" applyProtection="1">
      <alignment vertical="center" wrapText="1"/>
    </xf>
    <xf numFmtId="165" fontId="42" fillId="0" borderId="70" xfId="4" applyNumberFormat="1" applyFont="1" applyBorder="1" applyAlignment="1" applyProtection="1">
      <alignment vertical="center" wrapText="1"/>
    </xf>
    <xf numFmtId="165" fontId="28" fillId="0" borderId="70" xfId="1" applyNumberFormat="1" applyFont="1" applyBorder="1" applyAlignment="1" applyProtection="1">
      <alignment vertical="center" wrapText="1"/>
    </xf>
    <xf numFmtId="165" fontId="28" fillId="0" borderId="26" xfId="1" applyNumberFormat="1" applyFont="1" applyBorder="1" applyAlignment="1" applyProtection="1">
      <alignment horizontal="center" vertical="center" wrapText="1"/>
    </xf>
    <xf numFmtId="165" fontId="28" fillId="0" borderId="22" xfId="1" applyNumberFormat="1" applyFont="1" applyBorder="1" applyAlignment="1" applyProtection="1">
      <alignment horizontal="center" vertical="center" wrapText="1"/>
    </xf>
    <xf numFmtId="165" fontId="28" fillId="0" borderId="54" xfId="39" applyFont="1" applyBorder="1" applyAlignment="1" applyProtection="1">
      <alignment vertical="center" wrapText="1"/>
    </xf>
    <xf numFmtId="165" fontId="28" fillId="0" borderId="71" xfId="39" applyFont="1" applyBorder="1" applyAlignment="1" applyProtection="1">
      <alignment horizontal="center" vertical="center" wrapText="1"/>
    </xf>
    <xf numFmtId="165" fontId="28" fillId="12" borderId="71" xfId="39" applyFont="1" applyFill="1" applyBorder="1" applyAlignment="1" applyProtection="1">
      <alignment horizontal="center" vertical="center" wrapText="1"/>
    </xf>
    <xf numFmtId="165" fontId="28" fillId="0" borderId="22" xfId="4" applyNumberFormat="1" applyFont="1" applyBorder="1" applyAlignment="1" applyProtection="1">
      <alignment horizontal="left" vertical="center" wrapText="1"/>
    </xf>
    <xf numFmtId="165" fontId="28" fillId="0" borderId="22" xfId="1" applyNumberFormat="1" applyFont="1" applyBorder="1" applyAlignment="1" applyProtection="1">
      <alignment vertical="center" wrapText="1"/>
    </xf>
    <xf numFmtId="165" fontId="28" fillId="0" borderId="22" xfId="4" quotePrefix="1" applyNumberFormat="1" applyFont="1" applyBorder="1" applyAlignment="1" applyProtection="1">
      <alignment horizontal="center" vertical="center" wrapText="1"/>
    </xf>
    <xf numFmtId="165" fontId="28" fillId="0" borderId="22" xfId="1" quotePrefix="1" applyNumberFormat="1" applyFont="1" applyBorder="1" applyAlignment="1" applyProtection="1">
      <alignment horizontal="center" vertical="center" wrapText="1"/>
    </xf>
    <xf numFmtId="165" fontId="28" fillId="0" borderId="22" xfId="1" applyNumberFormat="1" applyFont="1" applyBorder="1" applyAlignment="1" applyProtection="1">
      <alignment vertical="center"/>
    </xf>
    <xf numFmtId="10" fontId="29" fillId="0" borderId="22" xfId="32" applyNumberFormat="1" applyFont="1" applyBorder="1" applyAlignment="1" applyProtection="1">
      <alignment horizontal="center" vertical="center" wrapText="1"/>
    </xf>
    <xf numFmtId="10" fontId="29" fillId="11" borderId="22" xfId="32" applyNumberFormat="1" applyFont="1" applyFill="1" applyBorder="1" applyAlignment="1" applyProtection="1">
      <alignment horizontal="center" vertical="center" wrapText="1"/>
    </xf>
    <xf numFmtId="0" fontId="45" fillId="0" borderId="59" xfId="0" applyFont="1" applyFill="1" applyBorder="1" applyAlignment="1">
      <alignment horizontal="center" vertical="center" wrapText="1"/>
    </xf>
    <xf numFmtId="0" fontId="45" fillId="0" borderId="59" xfId="0" applyFont="1" applyFill="1" applyBorder="1" applyAlignment="1">
      <alignment horizontal="left" vertical="center" wrapText="1"/>
    </xf>
    <xf numFmtId="165" fontId="28" fillId="0" borderId="22" xfId="1" applyNumberFormat="1" applyFont="1" applyFill="1" applyBorder="1" applyAlignment="1" applyProtection="1">
      <alignment horizontal="left" vertical="center" wrapText="1"/>
    </xf>
    <xf numFmtId="0" fontId="45" fillId="0" borderId="59" xfId="0" quotePrefix="1" applyFont="1" applyFill="1" applyBorder="1" applyAlignment="1">
      <alignment horizontal="center" vertical="center" wrapText="1"/>
    </xf>
    <xf numFmtId="165" fontId="28" fillId="0" borderId="73" xfId="4" applyNumberFormat="1" applyFont="1" applyBorder="1" applyAlignment="1" applyProtection="1">
      <alignment horizontal="center" vertical="center" wrapText="1"/>
    </xf>
    <xf numFmtId="165" fontId="42" fillId="0" borderId="26" xfId="4" applyNumberFormat="1" applyFont="1" applyBorder="1" applyAlignment="1" applyProtection="1">
      <alignment horizontal="center" vertical="center" wrapText="1"/>
    </xf>
    <xf numFmtId="0" fontId="43" fillId="0" borderId="71"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59" xfId="0" applyFont="1" applyBorder="1" applyAlignment="1">
      <alignment horizontal="left" vertical="center" wrapText="1"/>
    </xf>
    <xf numFmtId="0" fontId="46" fillId="0" borderId="59" xfId="0" applyFont="1" applyBorder="1" applyAlignment="1">
      <alignment horizontal="left" vertical="center" wrapText="1"/>
    </xf>
    <xf numFmtId="165" fontId="42" fillId="0" borderId="22" xfId="4" quotePrefix="1" applyNumberFormat="1" applyFont="1" applyBorder="1" applyAlignment="1" applyProtection="1">
      <alignment horizontal="left" vertical="center" wrapText="1"/>
    </xf>
    <xf numFmtId="165" fontId="28" fillId="13" borderId="59" xfId="39" applyFont="1" applyFill="1" applyBorder="1" applyAlignment="1" applyProtection="1">
      <alignment horizontal="center" vertical="center" wrapText="1"/>
    </xf>
    <xf numFmtId="165" fontId="28" fillId="0" borderId="59" xfId="39" applyFont="1" applyFill="1" applyBorder="1" applyAlignment="1" applyProtection="1">
      <alignment horizontal="center" vertical="center" wrapText="1"/>
    </xf>
    <xf numFmtId="165" fontId="28" fillId="0" borderId="59" xfId="39" quotePrefix="1" applyFont="1" applyBorder="1" applyAlignment="1" applyProtection="1">
      <alignment horizontal="left" vertical="center" wrapText="1"/>
    </xf>
    <xf numFmtId="165" fontId="28" fillId="0" borderId="59" xfId="39" quotePrefix="1" applyFont="1" applyBorder="1" applyAlignment="1" applyProtection="1">
      <alignment vertical="center" wrapText="1"/>
    </xf>
    <xf numFmtId="165" fontId="28" fillId="0" borderId="55" xfId="39" quotePrefix="1" applyFont="1" applyBorder="1" applyAlignment="1" applyProtection="1">
      <alignment vertical="center" wrapText="1"/>
    </xf>
    <xf numFmtId="0" fontId="45" fillId="0" borderId="74" xfId="20" applyFont="1" applyFill="1" applyBorder="1" applyAlignment="1">
      <alignment horizontal="center" vertical="center" wrapText="1"/>
    </xf>
    <xf numFmtId="0" fontId="45" fillId="0" borderId="75" xfId="20" applyFont="1" applyFill="1" applyBorder="1" applyAlignment="1">
      <alignment horizontal="center" vertical="center" wrapText="1"/>
    </xf>
    <xf numFmtId="165" fontId="45" fillId="0" borderId="22" xfId="4" applyNumberFormat="1" applyFont="1" applyFill="1" applyBorder="1" applyAlignment="1" applyProtection="1">
      <alignment horizontal="center" vertical="center" wrapText="1"/>
    </xf>
    <xf numFmtId="0" fontId="45" fillId="0" borderId="59" xfId="20" applyFont="1" applyFill="1" applyBorder="1" applyAlignment="1">
      <alignment horizontal="center" vertical="center" wrapText="1"/>
    </xf>
    <xf numFmtId="0" fontId="45" fillId="0" borderId="76" xfId="20" applyFont="1" applyFill="1" applyBorder="1" applyAlignment="1">
      <alignment horizontal="center" vertical="center" wrapText="1"/>
    </xf>
    <xf numFmtId="0" fontId="45" fillId="0" borderId="59" xfId="39" applyNumberFormat="1" applyFont="1" applyFill="1" applyBorder="1" applyAlignment="1" applyProtection="1">
      <alignment horizontal="left" vertical="center" wrapText="1"/>
    </xf>
    <xf numFmtId="165" fontId="47" fillId="0" borderId="22" xfId="4" applyNumberFormat="1" applyFont="1" applyFill="1" applyBorder="1" applyAlignment="1" applyProtection="1">
      <alignment horizontal="center" vertical="center" wrapText="1"/>
    </xf>
    <xf numFmtId="165" fontId="45" fillId="0" borderId="22" xfId="4" applyNumberFormat="1" applyFont="1" applyFill="1" applyBorder="1" applyAlignment="1" applyProtection="1">
      <alignment horizontal="left" vertical="center" wrapText="1"/>
    </xf>
    <xf numFmtId="165" fontId="45" fillId="0" borderId="22" xfId="4" quotePrefix="1" applyNumberFormat="1" applyFont="1" applyFill="1" applyBorder="1" applyAlignment="1" applyProtection="1">
      <alignment horizontal="center" vertical="center" wrapText="1"/>
    </xf>
    <xf numFmtId="165" fontId="45" fillId="0" borderId="22" xfId="4" quotePrefix="1" applyNumberFormat="1" applyFont="1" applyFill="1" applyBorder="1" applyAlignment="1" applyProtection="1">
      <alignment horizontal="left" vertical="center" wrapText="1"/>
    </xf>
    <xf numFmtId="0" fontId="45" fillId="0" borderId="54" xfId="24" applyFont="1" applyFill="1" applyBorder="1" applyAlignment="1">
      <alignment horizontal="left" vertical="center" wrapText="1"/>
    </xf>
    <xf numFmtId="0" fontId="43" fillId="0" borderId="59" xfId="41" applyFont="1" applyBorder="1" applyAlignment="1">
      <alignment horizontal="center" vertical="center" wrapText="1"/>
    </xf>
    <xf numFmtId="0" fontId="43" fillId="0" borderId="0" xfId="41" applyFont="1" applyBorder="1" applyAlignment="1">
      <alignment horizontal="center" vertical="center" wrapText="1"/>
    </xf>
    <xf numFmtId="165" fontId="28" fillId="0" borderId="24" xfId="1" applyNumberFormat="1" applyFont="1" applyBorder="1" applyAlignment="1" applyProtection="1">
      <alignment horizontal="center" vertical="center" wrapText="1"/>
    </xf>
    <xf numFmtId="165" fontId="28" fillId="0" borderId="77" xfId="1" applyNumberFormat="1" applyFont="1" applyBorder="1" applyAlignment="1" applyProtection="1">
      <alignment horizontal="center" vertical="center" wrapText="1"/>
    </xf>
    <xf numFmtId="165" fontId="28" fillId="0" borderId="59" xfId="1" applyNumberFormat="1" applyFont="1" applyBorder="1" applyAlignment="1" applyProtection="1">
      <alignment horizontal="center" vertical="center" wrapText="1"/>
    </xf>
    <xf numFmtId="165" fontId="28" fillId="0" borderId="59" xfId="1" applyNumberFormat="1" applyFont="1" applyBorder="1" applyAlignment="1" applyProtection="1">
      <alignment horizontal="left" vertical="center" wrapText="1"/>
    </xf>
    <xf numFmtId="165" fontId="28" fillId="0" borderId="78" xfId="1" applyNumberFormat="1" applyFont="1" applyBorder="1" applyAlignment="1" applyProtection="1">
      <alignment horizontal="center" vertical="center" wrapText="1"/>
    </xf>
    <xf numFmtId="165" fontId="28" fillId="0" borderId="59" xfId="1" applyNumberFormat="1" applyFont="1" applyBorder="1" applyAlignment="1" applyProtection="1">
      <alignment horizontal="center" vertical="center"/>
    </xf>
    <xf numFmtId="0" fontId="43" fillId="0" borderId="78" xfId="16" applyFont="1" applyBorder="1" applyAlignment="1">
      <alignment horizontal="left" vertical="center" wrapText="1"/>
    </xf>
    <xf numFmtId="0" fontId="43" fillId="0" borderId="78" xfId="41" applyFont="1" applyBorder="1" applyAlignment="1">
      <alignment horizontal="left" vertical="center" wrapText="1"/>
    </xf>
    <xf numFmtId="165" fontId="28" fillId="0" borderId="25" xfId="1" applyNumberFormat="1" applyFont="1" applyBorder="1" applyAlignment="1" applyProtection="1">
      <alignment horizontal="left" vertical="center" wrapText="1"/>
    </xf>
    <xf numFmtId="165" fontId="28" fillId="0" borderId="79" xfId="1" applyNumberFormat="1" applyFont="1" applyBorder="1" applyAlignment="1" applyProtection="1">
      <alignment horizontal="left" vertical="center" wrapText="1"/>
    </xf>
    <xf numFmtId="165" fontId="28" fillId="0" borderId="78" xfId="1" applyNumberFormat="1" applyFont="1" applyBorder="1" applyAlignment="1" applyProtection="1">
      <alignment horizontal="left" vertical="center" wrapText="1"/>
    </xf>
    <xf numFmtId="165" fontId="28" fillId="0" borderId="71" xfId="1" quotePrefix="1" applyNumberFormat="1" applyFont="1" applyBorder="1" applyAlignment="1" applyProtection="1">
      <alignment horizontal="center" vertical="center" wrapText="1"/>
    </xf>
    <xf numFmtId="165" fontId="28" fillId="0" borderId="25" xfId="1" applyNumberFormat="1" applyFont="1" applyFill="1" applyBorder="1" applyAlignment="1" applyProtection="1">
      <alignment horizontal="left" vertical="center" wrapText="1"/>
    </xf>
    <xf numFmtId="165" fontId="28" fillId="13" borderId="81" xfId="39" applyFont="1" applyFill="1" applyBorder="1" applyAlignment="1" applyProtection="1">
      <alignment horizontal="center" vertical="center" wrapText="1"/>
    </xf>
    <xf numFmtId="165" fontId="28" fillId="13" borderId="82" xfId="39" applyFont="1" applyFill="1" applyBorder="1" applyAlignment="1" applyProtection="1">
      <alignment horizontal="center" vertical="center" wrapText="1"/>
    </xf>
    <xf numFmtId="165" fontId="28" fillId="13" borderId="83" xfId="39" applyFont="1" applyFill="1" applyBorder="1" applyAlignment="1" applyProtection="1">
      <alignment horizontal="center" vertical="center" wrapText="1"/>
    </xf>
    <xf numFmtId="165" fontId="28" fillId="13" borderId="57" xfId="39" applyFont="1" applyFill="1" applyBorder="1" applyAlignment="1" applyProtection="1">
      <alignment horizontal="center" vertical="center" wrapText="1"/>
    </xf>
    <xf numFmtId="165" fontId="28" fillId="0" borderId="82" xfId="39" applyFont="1" applyBorder="1" applyAlignment="1" applyProtection="1">
      <alignment horizontal="center" vertical="center" wrapText="1"/>
    </xf>
    <xf numFmtId="165" fontId="28" fillId="0" borderId="82" xfId="39" applyFont="1" applyBorder="1" applyAlignment="1" applyProtection="1">
      <alignment horizontal="left" vertical="center" wrapText="1"/>
    </xf>
    <xf numFmtId="165" fontId="29" fillId="0" borderId="82" xfId="39" applyFont="1" applyBorder="1" applyAlignment="1" applyProtection="1">
      <alignment horizontal="center" vertical="center" wrapText="1"/>
    </xf>
    <xf numFmtId="165" fontId="28" fillId="13" borderId="82" xfId="39" applyFont="1" applyFill="1" applyBorder="1" applyAlignment="1" applyProtection="1">
      <alignment horizontal="left" vertical="center" wrapText="1"/>
    </xf>
    <xf numFmtId="165" fontId="28" fillId="0" borderId="82" xfId="39" quotePrefix="1" applyFont="1" applyBorder="1" applyAlignment="1" applyProtection="1">
      <alignment horizontal="left" vertical="center" wrapText="1"/>
    </xf>
    <xf numFmtId="165" fontId="28" fillId="0" borderId="82" xfId="39" quotePrefix="1" applyFont="1" applyBorder="1" applyAlignment="1" applyProtection="1">
      <alignment horizontal="center" vertical="center" wrapText="1"/>
    </xf>
    <xf numFmtId="165" fontId="28" fillId="0" borderId="82" xfId="39" applyFont="1" applyFill="1" applyBorder="1" applyAlignment="1" applyProtection="1">
      <alignment horizontal="left" vertical="center" wrapText="1"/>
    </xf>
    <xf numFmtId="165" fontId="28" fillId="0" borderId="85" xfId="4" applyNumberFormat="1" applyFont="1" applyBorder="1" applyAlignment="1" applyProtection="1">
      <alignment horizontal="left" vertical="center" wrapText="1"/>
    </xf>
    <xf numFmtId="165" fontId="28" fillId="0" borderId="70" xfId="4" applyNumberFormat="1" applyFont="1" applyFill="1" applyBorder="1" applyAlignment="1" applyProtection="1">
      <alignment vertical="center" wrapText="1"/>
    </xf>
    <xf numFmtId="165" fontId="42" fillId="0" borderId="70" xfId="4" applyNumberFormat="1" applyFont="1" applyFill="1" applyBorder="1" applyAlignment="1" applyProtection="1">
      <alignment vertical="center" wrapText="1"/>
    </xf>
    <xf numFmtId="165" fontId="28" fillId="0" borderId="74" xfId="4" applyNumberFormat="1" applyFont="1" applyBorder="1" applyAlignment="1" applyProtection="1">
      <alignment vertical="center" wrapText="1"/>
    </xf>
    <xf numFmtId="165" fontId="28" fillId="0" borderId="72" xfId="39" quotePrefix="1" applyFont="1" applyBorder="1" applyAlignment="1" applyProtection="1">
      <alignment vertical="center" wrapText="1"/>
    </xf>
    <xf numFmtId="0" fontId="48" fillId="0" borderId="0" xfId="1" applyFont="1"/>
    <xf numFmtId="0" fontId="48" fillId="0" borderId="0" xfId="1" applyFont="1" applyAlignment="1">
      <alignment horizontal="center" vertical="center"/>
    </xf>
    <xf numFmtId="0" fontId="4" fillId="0" borderId="0" xfId="1" applyFont="1" applyBorder="1" applyAlignment="1">
      <alignment horizontal="center" vertical="center"/>
    </xf>
    <xf numFmtId="0" fontId="13" fillId="0" borderId="3" xfId="2" applyFont="1" applyBorder="1" applyAlignment="1">
      <alignment horizontal="center" vertical="top" wrapText="1"/>
    </xf>
    <xf numFmtId="0" fontId="13" fillId="0" borderId="0" xfId="2" applyFont="1" applyBorder="1" applyAlignment="1">
      <alignment horizontal="center" vertical="top" wrapText="1"/>
    </xf>
    <xf numFmtId="0" fontId="8" fillId="0" borderId="0" xfId="2" applyFont="1" applyBorder="1" applyAlignment="1">
      <alignment horizontal="center" vertical="center"/>
    </xf>
    <xf numFmtId="0" fontId="9" fillId="0" borderId="0" xfId="2" applyFont="1" applyBorder="1" applyAlignment="1">
      <alignment horizontal="center" vertical="center"/>
    </xf>
    <xf numFmtId="165" fontId="11" fillId="0" borderId="1" xfId="7" applyNumberFormat="1" applyFont="1" applyFill="1" applyBorder="1" applyAlignment="1" applyProtection="1">
      <alignment horizontal="center" vertical="center"/>
    </xf>
    <xf numFmtId="0" fontId="12" fillId="0" borderId="2" xfId="2" applyFont="1" applyBorder="1" applyAlignment="1">
      <alignment horizontal="center" vertical="center" wrapText="1"/>
    </xf>
    <xf numFmtId="0" fontId="13" fillId="0" borderId="4" xfId="2" applyFont="1" applyBorder="1" applyAlignment="1">
      <alignment horizontal="center" vertical="top" wrapText="1"/>
    </xf>
    <xf numFmtId="0" fontId="13" fillId="0" borderId="5" xfId="2" applyFont="1" applyBorder="1" applyAlignment="1">
      <alignment horizontal="center" vertical="top" wrapText="1"/>
    </xf>
    <xf numFmtId="0" fontId="13" fillId="0" borderId="6" xfId="2" applyFont="1" applyBorder="1" applyAlignment="1">
      <alignment horizontal="center" vertical="top" wrapText="1"/>
    </xf>
    <xf numFmtId="0" fontId="13" fillId="0" borderId="7" xfId="2" applyFont="1" applyBorder="1" applyAlignment="1">
      <alignment horizontal="center" vertical="top" wrapText="1"/>
    </xf>
    <xf numFmtId="0" fontId="13" fillId="0" borderId="9" xfId="2" applyFont="1" applyBorder="1" applyAlignment="1">
      <alignment horizontal="center" vertical="top" wrapText="1"/>
    </xf>
    <xf numFmtId="0" fontId="13" fillId="0" borderId="10" xfId="2" applyFont="1" applyBorder="1" applyAlignment="1">
      <alignment horizontal="center" vertical="top" wrapText="1"/>
    </xf>
    <xf numFmtId="0" fontId="13" fillId="0" borderId="11" xfId="2" applyFont="1" applyBorder="1" applyAlignment="1">
      <alignment horizontal="center" vertical="top" wrapText="1"/>
    </xf>
    <xf numFmtId="0" fontId="13" fillId="0" borderId="8" xfId="2" applyFont="1" applyFill="1" applyBorder="1" applyAlignment="1">
      <alignment horizontal="center" vertical="top" wrapText="1"/>
    </xf>
    <xf numFmtId="0" fontId="13" fillId="0" borderId="8" xfId="2" applyFont="1" applyBorder="1" applyAlignment="1">
      <alignment horizontal="center" vertical="top" wrapText="1"/>
    </xf>
    <xf numFmtId="0" fontId="13" fillId="0" borderId="12" xfId="2" applyFont="1" applyBorder="1" applyAlignment="1">
      <alignment horizontal="center" vertical="top" wrapText="1"/>
    </xf>
    <xf numFmtId="0" fontId="13" fillId="0" borderId="8" xfId="2" applyFont="1" applyFill="1" applyBorder="1" applyAlignment="1">
      <alignment horizontal="center" vertical="center"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3" fillId="0" borderId="27" xfId="2" applyFont="1" applyBorder="1" applyAlignment="1">
      <alignment horizontal="center" vertical="top" wrapText="1"/>
    </xf>
    <xf numFmtId="0" fontId="13" fillId="0" borderId="15" xfId="2" applyFont="1" applyBorder="1" applyAlignment="1">
      <alignment horizontal="center" vertical="top" wrapText="1"/>
    </xf>
    <xf numFmtId="0" fontId="13" fillId="0" borderId="16" xfId="2" applyFont="1" applyBorder="1" applyAlignment="1">
      <alignment horizontal="center" vertical="top" wrapText="1"/>
    </xf>
    <xf numFmtId="0" fontId="7" fillId="0" borderId="17" xfId="2" applyFont="1" applyBorder="1" applyAlignment="1">
      <alignment horizontal="center" vertical="top"/>
    </xf>
    <xf numFmtId="0" fontId="12" fillId="0" borderId="18"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29"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7" xfId="2" applyFont="1" applyFill="1" applyBorder="1" applyAlignment="1">
      <alignment horizontal="center" vertical="center" wrapText="1"/>
    </xf>
    <xf numFmtId="0" fontId="13" fillId="0" borderId="28"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13" fillId="0" borderId="38"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13" fillId="0" borderId="32" xfId="2" applyFont="1" applyFill="1" applyBorder="1" applyAlignment="1">
      <alignment horizontal="center" vertical="center" wrapText="1"/>
    </xf>
    <xf numFmtId="0" fontId="13" fillId="0" borderId="39" xfId="2" applyFont="1" applyFill="1" applyBorder="1" applyAlignment="1">
      <alignment horizontal="center" vertical="center" wrapText="1"/>
    </xf>
    <xf numFmtId="0" fontId="13" fillId="0" borderId="40" xfId="2" applyFont="1" applyFill="1" applyBorder="1" applyAlignment="1">
      <alignment horizontal="center" vertical="center" wrapText="1"/>
    </xf>
    <xf numFmtId="0" fontId="13" fillId="0" borderId="41" xfId="2" applyFont="1" applyFill="1" applyBorder="1" applyAlignment="1">
      <alignment horizontal="center" vertical="center" wrapText="1"/>
    </xf>
    <xf numFmtId="0" fontId="13" fillId="0" borderId="42"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43" xfId="2" applyFont="1" applyBorder="1" applyAlignment="1">
      <alignment horizontal="center" vertical="center" wrapText="1"/>
    </xf>
    <xf numFmtId="0" fontId="8" fillId="0" borderId="21" xfId="2" applyFont="1" applyBorder="1" applyAlignment="1">
      <alignment horizontal="center" vertical="top" wrapText="1"/>
    </xf>
    <xf numFmtId="0" fontId="15" fillId="2" borderId="21" xfId="2" applyFont="1" applyFill="1" applyBorder="1" applyAlignment="1">
      <alignment horizontal="left" vertical="center" wrapText="1"/>
    </xf>
    <xf numFmtId="0" fontId="15" fillId="3" borderId="21" xfId="2" applyFont="1" applyFill="1" applyBorder="1" applyAlignment="1">
      <alignment vertical="center" wrapText="1"/>
    </xf>
    <xf numFmtId="165" fontId="28" fillId="0" borderId="54" xfId="4" applyNumberFormat="1" applyFont="1" applyFill="1" applyBorder="1" applyAlignment="1" applyProtection="1">
      <alignment horizontal="left" vertical="center" wrapText="1"/>
    </xf>
    <xf numFmtId="165" fontId="28" fillId="0" borderId="55" xfId="4" applyNumberFormat="1" applyFont="1" applyFill="1" applyBorder="1" applyAlignment="1" applyProtection="1">
      <alignment horizontal="left" vertical="center" wrapText="1"/>
    </xf>
    <xf numFmtId="165" fontId="28" fillId="0" borderId="57" xfId="4" applyNumberFormat="1" applyFont="1" applyFill="1" applyBorder="1" applyAlignment="1" applyProtection="1">
      <alignment horizontal="left" vertical="center" wrapText="1"/>
    </xf>
    <xf numFmtId="165" fontId="28" fillId="0" borderId="24" xfId="4" quotePrefix="1" applyNumberFormat="1" applyFont="1" applyFill="1" applyBorder="1" applyAlignment="1" applyProtection="1">
      <alignment horizontal="center" vertical="center" wrapText="1"/>
    </xf>
    <xf numFmtId="165" fontId="28" fillId="0" borderId="58" xfId="4" applyNumberFormat="1" applyFont="1" applyFill="1" applyBorder="1" applyAlignment="1" applyProtection="1">
      <alignment horizontal="center" vertical="center" wrapText="1"/>
    </xf>
    <xf numFmtId="165" fontId="28" fillId="0" borderId="23" xfId="4" applyNumberFormat="1" applyFont="1" applyFill="1" applyBorder="1" applyAlignment="1" applyProtection="1">
      <alignment horizontal="center" vertical="center" wrapText="1"/>
    </xf>
    <xf numFmtId="165" fontId="28" fillId="0" borderId="23" xfId="4" quotePrefix="1" applyNumberFormat="1" applyFont="1" applyFill="1" applyBorder="1" applyAlignment="1" applyProtection="1">
      <alignment horizontal="center" vertical="center" wrapText="1"/>
    </xf>
    <xf numFmtId="165" fontId="29" fillId="5" borderId="48" xfId="58" applyNumberFormat="1" applyFont="1" applyFill="1" applyBorder="1" applyAlignment="1" applyProtection="1">
      <alignment horizontal="left" vertical="center" wrapText="1"/>
    </xf>
    <xf numFmtId="165" fontId="29" fillId="5" borderId="49" xfId="58" applyNumberFormat="1" applyFont="1" applyFill="1" applyBorder="1" applyAlignment="1" applyProtection="1">
      <alignment horizontal="left" vertical="center" wrapText="1"/>
    </xf>
    <xf numFmtId="165" fontId="29" fillId="5" borderId="50" xfId="58" applyNumberFormat="1" applyFont="1" applyFill="1" applyBorder="1" applyAlignment="1" applyProtection="1">
      <alignment horizontal="left" vertical="center" wrapText="1"/>
    </xf>
    <xf numFmtId="165" fontId="29" fillId="5" borderId="51" xfId="58" applyNumberFormat="1" applyFont="1" applyFill="1" applyBorder="1" applyAlignment="1" applyProtection="1">
      <alignment horizontal="left" vertical="center" wrapText="1"/>
    </xf>
    <xf numFmtId="165" fontId="29" fillId="5" borderId="52" xfId="58" applyNumberFormat="1" applyFont="1" applyFill="1" applyBorder="1" applyAlignment="1" applyProtection="1">
      <alignment horizontal="left" vertical="center" wrapText="1"/>
    </xf>
    <xf numFmtId="165" fontId="29" fillId="5" borderId="53" xfId="58" applyNumberFormat="1" applyFont="1" applyFill="1" applyBorder="1" applyAlignment="1" applyProtection="1">
      <alignment horizontal="left" vertical="center" wrapText="1"/>
    </xf>
    <xf numFmtId="165" fontId="40" fillId="6" borderId="23" xfId="58" applyNumberFormat="1" applyFont="1" applyFill="1" applyBorder="1" applyAlignment="1" applyProtection="1">
      <alignment horizontal="center" vertical="center" wrapText="1"/>
    </xf>
    <xf numFmtId="165" fontId="40" fillId="6" borderId="22" xfId="58" applyNumberFormat="1" applyFont="1" applyFill="1" applyBorder="1" applyAlignment="1" applyProtection="1">
      <alignment horizontal="center" vertical="center" wrapText="1"/>
    </xf>
    <xf numFmtId="165" fontId="30" fillId="7" borderId="23" xfId="58" applyNumberFormat="1" applyFont="1" applyFill="1" applyBorder="1" applyAlignment="1" applyProtection="1">
      <alignment horizontal="center" vertical="center" wrapText="1"/>
    </xf>
    <xf numFmtId="165" fontId="40" fillId="6" borderId="24" xfId="58" applyNumberFormat="1" applyFont="1" applyFill="1" applyBorder="1" applyAlignment="1" applyProtection="1">
      <alignment horizontal="center" vertical="center" wrapText="1"/>
    </xf>
    <xf numFmtId="165" fontId="29" fillId="5" borderId="45" xfId="58" applyNumberFormat="1" applyFont="1" applyFill="1" applyBorder="1" applyAlignment="1" applyProtection="1">
      <alignment horizontal="left" vertical="center"/>
    </xf>
    <xf numFmtId="165" fontId="29" fillId="5" borderId="46" xfId="58" applyNumberFormat="1" applyFont="1" applyFill="1" applyBorder="1" applyAlignment="1" applyProtection="1">
      <alignment horizontal="left" vertical="center"/>
    </xf>
    <xf numFmtId="165" fontId="29" fillId="5" borderId="47" xfId="58" applyNumberFormat="1" applyFont="1" applyFill="1" applyBorder="1" applyAlignment="1" applyProtection="1">
      <alignment horizontal="left" vertical="center"/>
    </xf>
    <xf numFmtId="165" fontId="36" fillId="6" borderId="25" xfId="57" applyNumberFormat="1" applyFont="1" applyFill="1" applyBorder="1" applyAlignment="1" applyProtection="1">
      <alignment horizontal="center" vertical="center"/>
    </xf>
    <xf numFmtId="165" fontId="36" fillId="6" borderId="44" xfId="57" applyNumberFormat="1" applyFont="1" applyFill="1" applyBorder="1" applyAlignment="1" applyProtection="1">
      <alignment horizontal="center" vertical="center"/>
    </xf>
    <xf numFmtId="165" fontId="36" fillId="6" borderId="26" xfId="57" applyNumberFormat="1" applyFont="1" applyFill="1" applyBorder="1" applyAlignment="1" applyProtection="1">
      <alignment horizontal="center" vertical="center"/>
    </xf>
    <xf numFmtId="165" fontId="31" fillId="9" borderId="25" xfId="57" applyNumberFormat="1" applyFont="1" applyFill="1" applyBorder="1" applyAlignment="1" applyProtection="1">
      <alignment horizontal="center" vertical="center" wrapText="1"/>
    </xf>
    <xf numFmtId="165" fontId="31" fillId="9" borderId="44" xfId="57" applyNumberFormat="1" applyFont="1" applyFill="1" applyBorder="1" applyAlignment="1" applyProtection="1">
      <alignment horizontal="center" vertical="center" wrapText="1"/>
    </xf>
    <xf numFmtId="165" fontId="31" fillId="9" borderId="26" xfId="57" applyNumberFormat="1" applyFont="1" applyFill="1" applyBorder="1" applyAlignment="1" applyProtection="1">
      <alignment horizontal="center" vertical="center" wrapText="1"/>
    </xf>
    <xf numFmtId="165" fontId="36" fillId="6" borderId="25" xfId="58" applyNumberFormat="1" applyFont="1" applyFill="1" applyBorder="1" applyAlignment="1" applyProtection="1">
      <alignment horizontal="center" vertical="center"/>
    </xf>
    <xf numFmtId="165" fontId="36" fillId="6" borderId="44" xfId="58" applyNumberFormat="1" applyFont="1" applyFill="1" applyBorder="1" applyAlignment="1" applyProtection="1">
      <alignment horizontal="center" vertical="center"/>
    </xf>
    <xf numFmtId="165" fontId="36" fillId="6" borderId="26" xfId="58" applyNumberFormat="1" applyFont="1" applyFill="1" applyBorder="1" applyAlignment="1" applyProtection="1">
      <alignment horizontal="center" vertical="center"/>
    </xf>
    <xf numFmtId="0" fontId="28" fillId="0" borderId="59" xfId="20" applyFont="1" applyBorder="1" applyAlignment="1" applyProtection="1">
      <alignment horizontal="center" vertical="center" wrapText="1"/>
      <protection locked="0"/>
    </xf>
    <xf numFmtId="2" fontId="28" fillId="0" borderId="74" xfId="37" applyNumberFormat="1" applyFont="1" applyBorder="1" applyAlignment="1" applyProtection="1">
      <alignment horizontal="center" vertical="center" wrapText="1"/>
      <protection locked="0"/>
    </xf>
    <xf numFmtId="2" fontId="28" fillId="0" borderId="82" xfId="37" applyNumberFormat="1" applyFont="1" applyBorder="1" applyAlignment="1" applyProtection="1">
      <alignment horizontal="center" vertical="center" wrapText="1"/>
      <protection locked="0"/>
    </xf>
    <xf numFmtId="0" fontId="42" fillId="0" borderId="59" xfId="20" applyFont="1" applyBorder="1" applyAlignment="1" applyProtection="1">
      <alignment horizontal="center" vertical="center" wrapText="1"/>
      <protection locked="0"/>
    </xf>
    <xf numFmtId="165" fontId="29" fillId="0" borderId="59" xfId="40" applyNumberFormat="1" applyFont="1" applyBorder="1" applyAlignment="1" applyProtection="1">
      <alignment horizontal="center" vertical="center" wrapText="1"/>
      <protection locked="0"/>
    </xf>
    <xf numFmtId="165" fontId="28" fillId="0" borderId="59" xfId="40" applyNumberFormat="1" applyFont="1" applyBorder="1" applyAlignment="1" applyProtection="1">
      <alignment horizontal="left" vertical="center" wrapText="1"/>
      <protection locked="0"/>
    </xf>
    <xf numFmtId="165" fontId="28" fillId="0" borderId="59" xfId="40" applyNumberFormat="1" applyFont="1" applyBorder="1" applyAlignment="1" applyProtection="1">
      <alignment horizontal="center" vertical="center" wrapText="1"/>
      <protection locked="0"/>
    </xf>
    <xf numFmtId="165" fontId="29" fillId="0" borderId="55" xfId="40" applyNumberFormat="1" applyFont="1" applyBorder="1" applyAlignment="1" applyProtection="1">
      <alignment horizontal="center" vertical="center" wrapText="1"/>
      <protection locked="0"/>
    </xf>
    <xf numFmtId="165" fontId="28" fillId="0" borderId="57" xfId="40" applyNumberFormat="1" applyFont="1" applyBorder="1" applyAlignment="1" applyProtection="1">
      <alignment horizontal="left" vertical="center" wrapText="1"/>
      <protection locked="0"/>
    </xf>
    <xf numFmtId="171" fontId="28" fillId="0" borderId="59" xfId="37" applyNumberFormat="1" applyFont="1" applyBorder="1" applyAlignment="1" applyProtection="1">
      <alignment horizontal="center" vertical="center" wrapText="1"/>
      <protection locked="0"/>
    </xf>
    <xf numFmtId="165" fontId="28" fillId="0" borderId="59" xfId="40" quotePrefix="1" applyNumberFormat="1" applyFont="1" applyBorder="1" applyAlignment="1" applyProtection="1">
      <alignment horizontal="left" vertical="center" wrapText="1"/>
      <protection locked="0"/>
    </xf>
    <xf numFmtId="0" fontId="43" fillId="0" borderId="54" xfId="4" quotePrefix="1" applyNumberFormat="1" applyFont="1" applyFill="1" applyBorder="1" applyAlignment="1" applyProtection="1">
      <alignment horizontal="left" vertical="center" wrapText="1"/>
      <protection locked="0"/>
    </xf>
    <xf numFmtId="0" fontId="43" fillId="0" borderId="57" xfId="4" quotePrefix="1" applyNumberFormat="1" applyFont="1" applyFill="1" applyBorder="1" applyAlignment="1" applyProtection="1">
      <alignment horizontal="left" vertical="center" wrapText="1"/>
      <protection locked="0"/>
    </xf>
    <xf numFmtId="165" fontId="42" fillId="0" borderId="61" xfId="4" applyNumberFormat="1" applyFont="1" applyBorder="1" applyAlignment="1" applyProtection="1">
      <alignment horizontal="left" vertical="center" wrapText="1"/>
    </xf>
    <xf numFmtId="165" fontId="42" fillId="0" borderId="63" xfId="4" applyNumberFormat="1" applyFont="1" applyBorder="1" applyAlignment="1" applyProtection="1">
      <alignment horizontal="left" vertical="center" wrapText="1"/>
    </xf>
    <xf numFmtId="165" fontId="28" fillId="0" borderId="24" xfId="4" quotePrefix="1" applyNumberFormat="1" applyFont="1" applyBorder="1" applyAlignment="1" applyProtection="1">
      <alignment horizontal="center" vertical="center" wrapText="1"/>
    </xf>
    <xf numFmtId="165" fontId="28" fillId="0" borderId="23" xfId="4" applyNumberFormat="1" applyFont="1" applyBorder="1" applyAlignment="1" applyProtection="1">
      <alignment horizontal="center" vertical="center" wrapText="1"/>
    </xf>
    <xf numFmtId="165" fontId="28" fillId="0" borderId="24" xfId="4" quotePrefix="1" applyNumberFormat="1" applyFont="1" applyBorder="1" applyAlignment="1" applyProtection="1">
      <alignment horizontal="left" vertical="center" wrapText="1"/>
    </xf>
    <xf numFmtId="165" fontId="28" fillId="0" borderId="23" xfId="4" applyNumberFormat="1" applyFont="1" applyBorder="1" applyAlignment="1" applyProtection="1">
      <alignment horizontal="left" vertical="center" wrapText="1"/>
    </xf>
    <xf numFmtId="165" fontId="28" fillId="0" borderId="54" xfId="1" quotePrefix="1" applyNumberFormat="1" applyFont="1" applyFill="1" applyBorder="1" applyAlignment="1" applyProtection="1">
      <alignment horizontal="center" vertical="center" wrapText="1"/>
    </xf>
    <xf numFmtId="165" fontId="28" fillId="0" borderId="55" xfId="1" applyNumberFormat="1" applyFont="1" applyFill="1" applyBorder="1" applyAlignment="1" applyProtection="1">
      <alignment horizontal="center" vertical="center" wrapText="1"/>
    </xf>
    <xf numFmtId="165" fontId="28" fillId="0" borderId="57" xfId="1" applyNumberFormat="1" applyFont="1" applyFill="1" applyBorder="1" applyAlignment="1" applyProtection="1">
      <alignment horizontal="center" vertical="center" wrapText="1"/>
    </xf>
    <xf numFmtId="165" fontId="28" fillId="0" borderId="54" xfId="39" quotePrefix="1" applyFont="1" applyFill="1" applyBorder="1" applyAlignment="1" applyProtection="1">
      <alignment horizontal="left" vertical="center" wrapText="1"/>
    </xf>
    <xf numFmtId="165" fontId="28" fillId="0" borderId="55" xfId="39" applyFont="1" applyFill="1" applyBorder="1" applyAlignment="1" applyProtection="1">
      <alignment horizontal="left" vertical="center" wrapText="1"/>
    </xf>
    <xf numFmtId="165" fontId="28" fillId="0" borderId="57" xfId="39" applyFont="1" applyFill="1" applyBorder="1" applyAlignment="1" applyProtection="1">
      <alignment horizontal="left" vertical="center" wrapText="1"/>
    </xf>
    <xf numFmtId="165" fontId="28" fillId="0" borderId="54" xfId="39" applyFont="1" applyBorder="1" applyAlignment="1" applyProtection="1">
      <alignment horizontal="left" vertical="center" wrapText="1"/>
    </xf>
    <xf numFmtId="165" fontId="28" fillId="0" borderId="57" xfId="39" applyFont="1" applyBorder="1" applyAlignment="1" applyProtection="1">
      <alignment horizontal="left" vertical="center" wrapText="1"/>
    </xf>
    <xf numFmtId="165" fontId="28" fillId="0" borderId="55" xfId="39" applyFont="1" applyBorder="1" applyAlignment="1" applyProtection="1">
      <alignment horizontal="left" vertical="center" wrapText="1"/>
    </xf>
    <xf numFmtId="165" fontId="28" fillId="0" borderId="59" xfId="39" quotePrefix="1" applyFont="1" applyBorder="1" applyAlignment="1" applyProtection="1">
      <alignment horizontal="center" vertical="center" wrapText="1"/>
    </xf>
    <xf numFmtId="165" fontId="28" fillId="0" borderId="59" xfId="39" applyFont="1" applyBorder="1" applyAlignment="1" applyProtection="1">
      <alignment horizontal="center" vertical="center" wrapText="1"/>
    </xf>
    <xf numFmtId="0" fontId="43" fillId="0" borderId="65" xfId="16" quotePrefix="1" applyFont="1" applyBorder="1" applyAlignment="1">
      <alignment horizontal="center" vertical="center" wrapText="1"/>
    </xf>
    <xf numFmtId="0" fontId="43" fillId="0" borderId="66" xfId="16" quotePrefix="1" applyFont="1" applyBorder="1" applyAlignment="1">
      <alignment horizontal="center" vertical="center" wrapText="1"/>
    </xf>
    <xf numFmtId="0" fontId="43" fillId="0" borderId="67" xfId="16" quotePrefix="1" applyFont="1" applyBorder="1" applyAlignment="1">
      <alignment horizontal="center" vertical="center" wrapText="1"/>
    </xf>
    <xf numFmtId="0" fontId="43" fillId="0" borderId="59" xfId="16" applyFont="1" applyBorder="1" applyAlignment="1">
      <alignment horizontal="left" vertical="center" wrapText="1"/>
    </xf>
    <xf numFmtId="0" fontId="43" fillId="0" borderId="54" xfId="16" quotePrefix="1" applyFont="1" applyBorder="1" applyAlignment="1">
      <alignment horizontal="center" vertical="center" wrapText="1"/>
    </xf>
    <xf numFmtId="0" fontId="43" fillId="0" borderId="57" xfId="16" quotePrefix="1" applyFont="1" applyBorder="1" applyAlignment="1">
      <alignment horizontal="center" vertical="center" wrapText="1"/>
    </xf>
    <xf numFmtId="165" fontId="28" fillId="0" borderId="68" xfId="4" applyNumberFormat="1" applyFont="1" applyBorder="1" applyAlignment="1" applyProtection="1">
      <alignment horizontal="center" vertical="center" wrapText="1"/>
    </xf>
    <xf numFmtId="165" fontId="28" fillId="0" borderId="86" xfId="4" applyNumberFormat="1" applyFont="1" applyBorder="1" applyAlignment="1" applyProtection="1">
      <alignment horizontal="center" vertical="center" wrapText="1"/>
    </xf>
    <xf numFmtId="165" fontId="28" fillId="0" borderId="69" xfId="4" applyNumberFormat="1" applyFont="1" applyBorder="1" applyAlignment="1" applyProtection="1">
      <alignment horizontal="center" vertical="center" wrapText="1"/>
    </xf>
    <xf numFmtId="165" fontId="28" fillId="0" borderId="54" xfId="39" quotePrefix="1" applyFont="1" applyBorder="1" applyAlignment="1" applyProtection="1">
      <alignment horizontal="center" vertical="center" wrapText="1"/>
    </xf>
    <xf numFmtId="165" fontId="28" fillId="0" borderId="55" xfId="39" applyFont="1" applyBorder="1" applyAlignment="1" applyProtection="1">
      <alignment horizontal="center" vertical="center" wrapText="1"/>
    </xf>
    <xf numFmtId="165" fontId="28" fillId="0" borderId="57" xfId="39" applyFont="1" applyBorder="1" applyAlignment="1" applyProtection="1">
      <alignment horizontal="center" vertical="center" wrapText="1"/>
    </xf>
    <xf numFmtId="165" fontId="28" fillId="0" borderId="55" xfId="39" quotePrefix="1" applyFont="1" applyBorder="1" applyAlignment="1" applyProtection="1">
      <alignment horizontal="center" vertical="center" wrapText="1"/>
    </xf>
    <xf numFmtId="165" fontId="28" fillId="0" borderId="57" xfId="39" quotePrefix="1" applyFont="1" applyBorder="1" applyAlignment="1" applyProtection="1">
      <alignment horizontal="center" vertical="center" wrapText="1"/>
    </xf>
    <xf numFmtId="0" fontId="45" fillId="0" borderId="72" xfId="0" quotePrefix="1" applyFont="1" applyFill="1" applyBorder="1" applyAlignment="1">
      <alignment horizontal="center" vertical="center" wrapText="1"/>
    </xf>
    <xf numFmtId="0" fontId="45" fillId="0" borderId="66" xfId="0" applyFont="1" applyFill="1" applyBorder="1" applyAlignment="1">
      <alignment horizontal="center" vertical="center" wrapText="1"/>
    </xf>
    <xf numFmtId="0" fontId="45" fillId="0" borderId="67" xfId="0" applyFont="1" applyFill="1" applyBorder="1" applyAlignment="1">
      <alignment horizontal="center" vertical="center" wrapText="1"/>
    </xf>
    <xf numFmtId="0" fontId="45" fillId="0" borderId="72" xfId="0" applyFont="1" applyFill="1" applyBorder="1" applyAlignment="1">
      <alignment horizontal="center" vertical="center" wrapText="1"/>
    </xf>
    <xf numFmtId="0" fontId="45" fillId="0" borderId="59" xfId="0" applyFont="1" applyFill="1" applyBorder="1" applyAlignment="1">
      <alignment horizontal="left" vertical="center" wrapText="1"/>
    </xf>
    <xf numFmtId="0" fontId="45" fillId="0" borderId="54" xfId="0" applyFont="1" applyFill="1" applyBorder="1" applyAlignment="1">
      <alignment horizontal="left" vertical="center" wrapText="1"/>
    </xf>
    <xf numFmtId="0" fontId="45" fillId="0" borderId="55" xfId="0" applyFont="1" applyFill="1" applyBorder="1" applyAlignment="1">
      <alignment horizontal="left" vertical="center" wrapText="1"/>
    </xf>
    <xf numFmtId="0" fontId="45" fillId="0" borderId="57" xfId="0" applyFont="1" applyFill="1" applyBorder="1" applyAlignment="1">
      <alignment horizontal="left" vertical="center" wrapText="1"/>
    </xf>
    <xf numFmtId="0" fontId="45" fillId="0" borderId="65" xfId="0" quotePrefix="1" applyFont="1" applyFill="1" applyBorder="1" applyAlignment="1">
      <alignment horizontal="center" vertical="center" wrapText="1"/>
    </xf>
    <xf numFmtId="0" fontId="45" fillId="0" borderId="84" xfId="0" applyFont="1" applyFill="1" applyBorder="1" applyAlignment="1">
      <alignment horizontal="center" vertical="center" wrapText="1"/>
    </xf>
    <xf numFmtId="0" fontId="45" fillId="0" borderId="86" xfId="0" applyFont="1" applyFill="1" applyBorder="1" applyAlignment="1">
      <alignment horizontal="center" vertical="center" wrapText="1"/>
    </xf>
    <xf numFmtId="0" fontId="45" fillId="0" borderId="57" xfId="0" applyFont="1" applyFill="1" applyBorder="1" applyAlignment="1">
      <alignment horizontal="center" vertical="center" wrapText="1"/>
    </xf>
    <xf numFmtId="165" fontId="28" fillId="0" borderId="58" xfId="4" quotePrefix="1" applyNumberFormat="1" applyFont="1" applyBorder="1" applyAlignment="1" applyProtection="1">
      <alignment horizontal="center" vertical="center" wrapText="1"/>
    </xf>
    <xf numFmtId="165" fontId="28" fillId="0" borderId="23" xfId="4" quotePrefix="1" applyNumberFormat="1" applyFont="1" applyBorder="1" applyAlignment="1" applyProtection="1">
      <alignment horizontal="center" vertical="center" wrapText="1"/>
    </xf>
    <xf numFmtId="165" fontId="28" fillId="0" borderId="58" xfId="4" applyNumberFormat="1" applyFont="1" applyBorder="1" applyAlignment="1" applyProtection="1">
      <alignment horizontal="center" vertical="center" wrapText="1"/>
    </xf>
    <xf numFmtId="165" fontId="28" fillId="0" borderId="54" xfId="4" applyNumberFormat="1" applyFont="1" applyBorder="1" applyAlignment="1" applyProtection="1">
      <alignment horizontal="center" vertical="center" wrapText="1"/>
    </xf>
    <xf numFmtId="165" fontId="28" fillId="0" borderId="55" xfId="4" applyNumberFormat="1" applyFont="1" applyBorder="1" applyAlignment="1" applyProtection="1">
      <alignment horizontal="center" vertical="center" wrapText="1"/>
    </xf>
    <xf numFmtId="165" fontId="28" fillId="0" borderId="68" xfId="4" applyNumberFormat="1" applyFont="1" applyBorder="1" applyAlignment="1" applyProtection="1">
      <alignment horizontal="left" vertical="center" wrapText="1"/>
    </xf>
    <xf numFmtId="165" fontId="28" fillId="0" borderId="55" xfId="4" applyNumberFormat="1" applyFont="1" applyBorder="1" applyAlignment="1" applyProtection="1">
      <alignment horizontal="left" vertical="center" wrapText="1"/>
    </xf>
    <xf numFmtId="165" fontId="28" fillId="0" borderId="69" xfId="4" applyNumberFormat="1" applyFont="1" applyBorder="1" applyAlignment="1" applyProtection="1">
      <alignment horizontal="left" vertical="center" wrapText="1"/>
    </xf>
    <xf numFmtId="165" fontId="28" fillId="0" borderId="57" xfId="4" applyNumberFormat="1" applyFont="1" applyBorder="1" applyAlignment="1" applyProtection="1">
      <alignment horizontal="left" vertical="center" wrapText="1"/>
    </xf>
    <xf numFmtId="165" fontId="28" fillId="0" borderId="59" xfId="39" quotePrefix="1" applyFont="1" applyBorder="1" applyAlignment="1" applyProtection="1">
      <alignment horizontal="left" vertical="center" wrapText="1"/>
    </xf>
    <xf numFmtId="165" fontId="28" fillId="0" borderId="59" xfId="39" applyFont="1" applyBorder="1" applyAlignment="1" applyProtection="1">
      <alignment horizontal="left" vertical="center" wrapText="1"/>
    </xf>
    <xf numFmtId="165" fontId="28" fillId="0" borderId="54" xfId="39" quotePrefix="1" applyFont="1" applyBorder="1" applyAlignment="1" applyProtection="1">
      <alignment horizontal="left" vertical="center" wrapText="1"/>
    </xf>
    <xf numFmtId="165" fontId="28" fillId="0" borderId="57" xfId="39" quotePrefix="1" applyFont="1" applyBorder="1" applyAlignment="1" applyProtection="1">
      <alignment horizontal="left" vertical="center" wrapText="1"/>
    </xf>
    <xf numFmtId="165" fontId="28" fillId="13" borderId="84" xfId="39" applyFont="1" applyFill="1" applyBorder="1" applyAlignment="1" applyProtection="1">
      <alignment horizontal="center" vertical="center" wrapText="1"/>
    </xf>
    <xf numFmtId="165" fontId="28" fillId="13" borderId="86" xfId="39" applyFont="1" applyFill="1" applyBorder="1" applyAlignment="1" applyProtection="1">
      <alignment horizontal="center" vertical="center" wrapText="1"/>
    </xf>
    <xf numFmtId="165" fontId="28" fillId="13" borderId="57" xfId="39" applyFont="1" applyFill="1" applyBorder="1" applyAlignment="1" applyProtection="1">
      <alignment horizontal="center" vertical="center" wrapText="1"/>
    </xf>
    <xf numFmtId="165" fontId="28" fillId="0" borderId="84" xfId="39" quotePrefix="1" applyFont="1" applyBorder="1" applyAlignment="1" applyProtection="1">
      <alignment horizontal="center" vertical="center" wrapText="1"/>
    </xf>
    <xf numFmtId="165" fontId="28" fillId="0" borderId="86" xfId="39" quotePrefix="1" applyFont="1" applyBorder="1" applyAlignment="1" applyProtection="1">
      <alignment horizontal="center" vertical="center" wrapText="1"/>
    </xf>
    <xf numFmtId="165" fontId="45" fillId="0" borderId="54" xfId="39" applyFont="1" applyFill="1" applyBorder="1" applyAlignment="1" applyProtection="1">
      <alignment horizontal="left" vertical="center" wrapText="1"/>
    </xf>
    <xf numFmtId="165" fontId="45" fillId="0" borderId="57" xfId="39" applyFont="1" applyFill="1" applyBorder="1" applyAlignment="1" applyProtection="1">
      <alignment horizontal="left" vertical="center" wrapText="1"/>
    </xf>
    <xf numFmtId="165" fontId="28" fillId="0" borderId="61" xfId="1" quotePrefix="1" applyNumberFormat="1" applyFont="1" applyBorder="1" applyAlignment="1" applyProtection="1">
      <alignment horizontal="center" vertical="center" wrapText="1"/>
    </xf>
    <xf numFmtId="165" fontId="28" fillId="0" borderId="80" xfId="1" applyNumberFormat="1" applyFont="1" applyBorder="1" applyAlignment="1" applyProtection="1">
      <alignment horizontal="center" vertical="center" wrapText="1"/>
    </xf>
    <xf numFmtId="165" fontId="28" fillId="0" borderId="54" xfId="1" quotePrefix="1" applyNumberFormat="1" applyFont="1" applyBorder="1" applyAlignment="1" applyProtection="1">
      <alignment horizontal="center" vertical="center" wrapText="1"/>
    </xf>
    <xf numFmtId="165" fontId="28" fillId="0" borderId="55" xfId="1" applyNumberFormat="1" applyFont="1" applyBorder="1" applyAlignment="1" applyProtection="1">
      <alignment horizontal="center" vertical="center" wrapText="1"/>
    </xf>
    <xf numFmtId="165" fontId="28" fillId="0" borderId="57" xfId="1" applyNumberFormat="1" applyFont="1" applyBorder="1" applyAlignment="1" applyProtection="1">
      <alignment horizontal="center" vertical="center" wrapText="1"/>
    </xf>
    <xf numFmtId="0" fontId="43" fillId="0" borderId="54" xfId="41" applyFont="1" applyBorder="1" applyAlignment="1">
      <alignment horizontal="left" vertical="center" wrapText="1"/>
    </xf>
    <xf numFmtId="0" fontId="43" fillId="0" borderId="55" xfId="41" applyFont="1" applyBorder="1" applyAlignment="1">
      <alignment horizontal="left" vertical="center" wrapText="1"/>
    </xf>
    <xf numFmtId="0" fontId="43" fillId="0" borderId="57" xfId="41" applyFont="1" applyBorder="1" applyAlignment="1">
      <alignment horizontal="left" vertical="center" wrapText="1"/>
    </xf>
    <xf numFmtId="0" fontId="43" fillId="12" borderId="54" xfId="41" applyFont="1" applyFill="1" applyBorder="1" applyAlignment="1">
      <alignment horizontal="left" vertical="center" wrapText="1"/>
    </xf>
    <xf numFmtId="0" fontId="43" fillId="12" borderId="55" xfId="41" applyFont="1" applyFill="1" applyBorder="1" applyAlignment="1">
      <alignment horizontal="left" vertical="center" wrapText="1"/>
    </xf>
    <xf numFmtId="165" fontId="28" fillId="0" borderId="72" xfId="1" quotePrefix="1" applyNumberFormat="1" applyFont="1" applyBorder="1" applyAlignment="1" applyProtection="1">
      <alignment horizontal="center" vertical="center" wrapText="1"/>
    </xf>
    <xf numFmtId="165" fontId="28" fillId="0" borderId="66" xfId="1" applyNumberFormat="1" applyFont="1" applyBorder="1" applyAlignment="1" applyProtection="1">
      <alignment horizontal="center" vertical="center" wrapText="1"/>
    </xf>
    <xf numFmtId="165" fontId="28" fillId="0" borderId="67" xfId="1" applyNumberFormat="1" applyFont="1" applyBorder="1" applyAlignment="1" applyProtection="1">
      <alignment horizontal="center" vertical="center" wrapText="1"/>
    </xf>
    <xf numFmtId="165" fontId="28" fillId="0" borderId="82" xfId="39" quotePrefix="1" applyFont="1" applyBorder="1" applyAlignment="1" applyProtection="1">
      <alignment horizontal="center" vertical="center" wrapText="1"/>
    </xf>
    <xf numFmtId="165" fontId="28" fillId="0" borderId="82" xfId="39" applyFont="1" applyBorder="1" applyAlignment="1" applyProtection="1">
      <alignment horizontal="center" vertical="center" wrapText="1"/>
    </xf>
    <xf numFmtId="165" fontId="28" fillId="13" borderId="84" xfId="39" quotePrefix="1" applyFont="1" applyFill="1" applyBorder="1" applyAlignment="1" applyProtection="1">
      <alignment horizontal="left" vertical="center" wrapText="1"/>
    </xf>
    <xf numFmtId="165" fontId="28" fillId="13" borderId="57" xfId="39" quotePrefix="1" applyFont="1" applyFill="1" applyBorder="1" applyAlignment="1" applyProtection="1">
      <alignment horizontal="left" vertical="center" wrapText="1"/>
    </xf>
    <xf numFmtId="165" fontId="28" fillId="0" borderId="82" xfId="39" applyFont="1" applyBorder="1" applyAlignment="1" applyProtection="1">
      <alignment horizontal="left" vertical="center" wrapText="1"/>
    </xf>
    <xf numFmtId="165" fontId="28" fillId="13" borderId="82" xfId="39" applyFont="1" applyFill="1" applyBorder="1" applyAlignment="1" applyProtection="1">
      <alignment horizontal="left" vertical="center" wrapText="1"/>
    </xf>
    <xf numFmtId="165" fontId="28" fillId="0" borderId="84" xfId="39" applyFont="1" applyBorder="1" applyAlignment="1" applyProtection="1">
      <alignment horizontal="center" vertical="center" wrapText="1"/>
    </xf>
    <xf numFmtId="165" fontId="28" fillId="13" borderId="82" xfId="39" quotePrefix="1" applyFont="1" applyFill="1" applyBorder="1" applyAlignment="1" applyProtection="1">
      <alignment horizontal="center" vertical="center" wrapText="1"/>
    </xf>
    <xf numFmtId="165" fontId="28" fillId="13" borderId="82" xfId="39" applyFont="1" applyFill="1" applyBorder="1" applyAlignment="1" applyProtection="1">
      <alignment horizontal="center" vertical="center" wrapText="1"/>
    </xf>
  </cellXfs>
  <cellStyles count="59">
    <cellStyle name="Excel Built-in Hyperlink" xfId="8"/>
    <cellStyle name="Excel Built-in Normal" xfId="1"/>
    <cellStyle name="Excel Built-in Normal 2" xfId="2"/>
    <cellStyle name="Excel Built-in Normal 2 2" xfId="34"/>
    <cellStyle name="Excel Built-in Normal 3" xfId="7"/>
    <cellStyle name="Excel Built-in Normal 3 2" xfId="35"/>
    <cellStyle name="Excel Built-in Normal 4" xfId="9"/>
    <cellStyle name="Excel Built-in Normal 5" xfId="10"/>
    <cellStyle name="Excel Built-in Normal 6" xfId="11"/>
    <cellStyle name="Excel Built-in Normal 7" xfId="36"/>
    <cellStyle name="Excel Built-in Normal 7 2" xfId="37"/>
    <cellStyle name="Excel Built-in Normal 8" xfId="54"/>
    <cellStyle name="Excel Built-in Normal 9" xfId="57"/>
    <cellStyle name="Heading" xfId="12"/>
    <cellStyle name="Heading 3" xfId="13"/>
    <cellStyle name="Heading 4" xfId="38"/>
    <cellStyle name="Heading1" xfId="14"/>
    <cellStyle name="Hipervínculo 2" xfId="56"/>
    <cellStyle name="Millares 2" xfId="3"/>
    <cellStyle name="Normal" xfId="0" builtinId="0"/>
    <cellStyle name="Normal 2" xfId="4"/>
    <cellStyle name="Normal 2 2" xfId="15"/>
    <cellStyle name="Normal 2 2 2" xfId="5"/>
    <cellStyle name="Normal 2 2 3" xfId="39"/>
    <cellStyle name="Normal 2 3" xfId="16"/>
    <cellStyle name="Normal 2 4" xfId="17"/>
    <cellStyle name="Normal 2 5" xfId="18"/>
    <cellStyle name="Normal 2 5 3" xfId="33"/>
    <cellStyle name="Normal 2 6" xfId="19"/>
    <cellStyle name="Normal 2 7" xfId="40"/>
    <cellStyle name="Normal 2 8" xfId="58"/>
    <cellStyle name="Normal 3" xfId="20"/>
    <cellStyle name="Normal 4" xfId="21"/>
    <cellStyle name="Normal 5" xfId="22"/>
    <cellStyle name="Normal 6" xfId="23"/>
    <cellStyle name="Normal 6 2" xfId="41"/>
    <cellStyle name="Normal 7" xfId="6"/>
    <cellStyle name="Normal 7 2" xfId="24"/>
    <cellStyle name="Normal 8" xfId="55"/>
    <cellStyle name="Porcentaje 2" xfId="42"/>
    <cellStyle name="Porcentaje 3" xfId="43"/>
    <cellStyle name="Porcentaje 4" xfId="44"/>
    <cellStyle name="Porcentaje 5" xfId="45"/>
    <cellStyle name="Porcentual" xfId="32" builtinId="5"/>
    <cellStyle name="Porcentual 2" xfId="25"/>
    <cellStyle name="Porcentual 2 2" xfId="26"/>
    <cellStyle name="Porcentual 2 3" xfId="27"/>
    <cellStyle name="Porcentual 2 4" xfId="46"/>
    <cellStyle name="Porcentual 2 5" xfId="47"/>
    <cellStyle name="Porcentual 2 6" xfId="48"/>
    <cellStyle name="Porcentual 2 7" xfId="49"/>
    <cellStyle name="Porcentual 3" xfId="50"/>
    <cellStyle name="Porcentual 4" xfId="51"/>
    <cellStyle name="Porcentual 4 2" xfId="52"/>
    <cellStyle name="Result" xfId="28"/>
    <cellStyle name="Result 4" xfId="29"/>
    <cellStyle name="Result 5" xfId="53"/>
    <cellStyle name="Result2" xfId="30"/>
    <cellStyle name="Resultado2" xfId="31"/>
  </cellStyles>
  <dxfs count="0"/>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omunicaciones!B5"/><Relationship Id="rId13" Type="http://schemas.openxmlformats.org/officeDocument/2006/relationships/hyperlink" Target="#DAF!B5"/><Relationship Id="rId3" Type="http://schemas.openxmlformats.org/officeDocument/2006/relationships/hyperlink" Target="#Log&#237;stica!B5"/><Relationship Id="rId7" Type="http://schemas.openxmlformats.org/officeDocument/2006/relationships/hyperlink" Target="#S.E.!B5"/><Relationship Id="rId12" Type="http://schemas.openxmlformats.org/officeDocument/2006/relationships/hyperlink" Target="#Jur&#237;dica!B5"/><Relationship Id="rId2" Type="http://schemas.openxmlformats.org/officeDocument/2006/relationships/hyperlink" Target="#Agropecuaria!B5"/><Relationship Id="rId1" Type="http://schemas.openxmlformats.org/officeDocument/2006/relationships/hyperlink" Target="#'Seguridad Militar'!B5"/><Relationship Id="rId6" Type="http://schemas.openxmlformats.org/officeDocument/2006/relationships/hyperlink" Target="#D.E.!B5"/><Relationship Id="rId11" Type="http://schemas.openxmlformats.org/officeDocument/2006/relationships/hyperlink" Target="#TIC!B5"/><Relationship Id="rId5" Type="http://schemas.openxmlformats.org/officeDocument/2006/relationships/hyperlink" Target="#Programas!B5"/><Relationship Id="rId15" Type="http://schemas.openxmlformats.org/officeDocument/2006/relationships/hyperlink" Target="#RRHH!B5"/><Relationship Id="rId10" Type="http://schemas.openxmlformats.org/officeDocument/2006/relationships/hyperlink" Target="#'P&amp;D'!B5"/><Relationship Id="rId4" Type="http://schemas.openxmlformats.org/officeDocument/2006/relationships/hyperlink" Target="#Comercializaci&#243;n!B5"/><Relationship Id="rId9" Type="http://schemas.openxmlformats.org/officeDocument/2006/relationships/hyperlink" Target="#NSSS!B5"/><Relationship Id="rId14" Type="http://schemas.openxmlformats.org/officeDocument/2006/relationships/hyperlink" Target="#OAI!B5"/></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628650</xdr:colOff>
      <xdr:row>2</xdr:row>
      <xdr:rowOff>0</xdr:rowOff>
    </xdr:from>
    <xdr:to>
      <xdr:col>9</xdr:col>
      <xdr:colOff>390525</xdr:colOff>
      <xdr:row>67</xdr:row>
      <xdr:rowOff>171450</xdr:rowOff>
    </xdr:to>
    <xdr:sp macro="" textlink="">
      <xdr:nvSpPr>
        <xdr:cNvPr id="12" name="Rectángulo 1">
          <a:extLst>
            <a:ext uri="{FF2B5EF4-FFF2-40B4-BE49-F238E27FC236}">
              <a16:creationId xmlns:a16="http://schemas.microsoft.com/office/drawing/2014/main" xmlns=""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0</xdr:col>
      <xdr:colOff>31750</xdr:colOff>
      <xdr:row>29</xdr:row>
      <xdr:rowOff>79374</xdr:rowOff>
    </xdr:from>
    <xdr:to>
      <xdr:col>8</xdr:col>
      <xdr:colOff>231775</xdr:colOff>
      <xdr:row>39</xdr:row>
      <xdr:rowOff>63499</xdr:rowOff>
    </xdr:to>
    <xdr:sp macro="" textlink="">
      <xdr:nvSpPr>
        <xdr:cNvPr id="13" name="Rectángulo 2">
          <a:extLst>
            <a:ext uri="{FF2B5EF4-FFF2-40B4-BE49-F238E27FC236}">
              <a16:creationId xmlns:a16="http://schemas.microsoft.com/office/drawing/2014/main" xmlns=""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7</xdr:col>
      <xdr:colOff>226218</xdr:colOff>
      <xdr:row>9</xdr:row>
      <xdr:rowOff>38100</xdr:rowOff>
    </xdr:from>
    <xdr:to>
      <xdr:col>9</xdr:col>
      <xdr:colOff>130968</xdr:colOff>
      <xdr:row>12</xdr:row>
      <xdr:rowOff>57150</xdr:rowOff>
    </xdr:to>
    <xdr:sp macro="" textlink="" fLocksText="0">
      <xdr:nvSpPr>
        <xdr:cNvPr id="14" name="CuadroTexto 3">
          <a:extLst>
            <a:ext uri="{FF2B5EF4-FFF2-40B4-BE49-F238E27FC236}">
              <a16:creationId xmlns:a16="http://schemas.microsoft.com/office/drawing/2014/main" xmlns=""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2022</a:t>
          </a:r>
        </a:p>
      </xdr:txBody>
    </xdr:sp>
    <xdr:clientData/>
  </xdr:twoCellAnchor>
  <xdr:twoCellAnchor>
    <xdr:from>
      <xdr:col>1</xdr:col>
      <xdr:colOff>1012833</xdr:colOff>
      <xdr:row>3</xdr:row>
      <xdr:rowOff>9525</xdr:rowOff>
    </xdr:from>
    <xdr:to>
      <xdr:col>4</xdr:col>
      <xdr:colOff>427046</xdr:colOff>
      <xdr:row>11</xdr:row>
      <xdr:rowOff>104775</xdr:rowOff>
    </xdr:to>
    <xdr:pic>
      <xdr:nvPicPr>
        <xdr:cNvPr id="15" name="Picture 2">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0</xdr:col>
      <xdr:colOff>95250</xdr:colOff>
      <xdr:row>30</xdr:row>
      <xdr:rowOff>50800</xdr:rowOff>
    </xdr:from>
    <xdr:to>
      <xdr:col>8</xdr:col>
      <xdr:colOff>114300</xdr:colOff>
      <xdr:row>38</xdr:row>
      <xdr:rowOff>127000</xdr:rowOff>
    </xdr:to>
    <xdr:sp macro="" textlink="" fLocksText="0">
      <xdr:nvSpPr>
        <xdr:cNvPr id="16" name="CuadroTexto 5">
          <a:extLst>
            <a:ext uri="{FF2B5EF4-FFF2-40B4-BE49-F238E27FC236}">
              <a16:creationId xmlns:a16="http://schemas.microsoft.com/office/drawing/2014/main" xmlns=""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a:t>
          </a:r>
        </a:p>
        <a:p>
          <a:pPr algn="ctr" rtl="0">
            <a:defRPr sz="1000"/>
          </a:pPr>
          <a:r>
            <a:rPr lang="en-US" sz="3200" b="0" i="0" strike="noStrike">
              <a:solidFill>
                <a:srgbClr val="000000"/>
              </a:solidFill>
              <a:latin typeface="Times New Roman"/>
              <a:cs typeface="Times New Roman"/>
            </a:rPr>
            <a:t>Julio - Septiembre</a:t>
          </a:r>
        </a:p>
        <a:p>
          <a:pPr algn="ctr" rtl="0">
            <a:defRPr sz="1000"/>
          </a:pPr>
          <a:r>
            <a:rPr lang="en-US" sz="3200" b="0" i="0" strike="noStrike">
              <a:solidFill>
                <a:srgbClr val="000000"/>
              </a:solidFill>
              <a:latin typeface="Times New Roman"/>
              <a:cs typeface="Times New Roman"/>
            </a:rPr>
            <a:t>(POA) 2022</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twoCellAnchor editAs="oneCell">
    <xdr:from>
      <xdr:col>4</xdr:col>
      <xdr:colOff>1047910</xdr:colOff>
      <xdr:row>20</xdr:row>
      <xdr:rowOff>0</xdr:rowOff>
    </xdr:from>
    <xdr:to>
      <xdr:col>22</xdr:col>
      <xdr:colOff>690627</xdr:colOff>
      <xdr:row>40</xdr:row>
      <xdr:rowOff>0</xdr:rowOff>
    </xdr:to>
    <xdr:pic>
      <xdr:nvPicPr>
        <xdr:cNvPr id="8" name="Picture 1"/>
        <xdr:cNvPicPr>
          <a:picLocks noChangeAspect="1" noChangeArrowheads="1"/>
        </xdr:cNvPicPr>
      </xdr:nvPicPr>
      <xdr:blipFill>
        <a:blip xmlns:r="http://schemas.openxmlformats.org/officeDocument/2006/relationships" r:embed="rId3"/>
        <a:srcRect/>
        <a:stretch>
          <a:fillRect/>
        </a:stretch>
      </xdr:blipFill>
      <xdr:spPr bwMode="auto">
        <a:xfrm>
          <a:off x="7643973" y="16906875"/>
          <a:ext cx="14477904" cy="3810000"/>
        </a:xfrm>
        <a:prstGeom prst="rect">
          <a:avLst/>
        </a:prstGeom>
        <a:noFill/>
        <a:ln w="1">
          <a:noFill/>
          <a:miter lim="800000"/>
          <a:headEnd/>
          <a:tailEnd type="none" w="med" len="med"/>
        </a:ln>
        <a:effectLst/>
      </xdr:spPr>
    </xdr:pic>
    <xdr:clientData/>
  </xdr:twoCellAnchor>
  <xdr:twoCellAnchor editAs="oneCell">
    <xdr:from>
      <xdr:col>5</xdr:col>
      <xdr:colOff>809787</xdr:colOff>
      <xdr:row>25</xdr:row>
      <xdr:rowOff>166688</xdr:rowOff>
    </xdr:from>
    <xdr:to>
      <xdr:col>5</xdr:col>
      <xdr:colOff>1362740</xdr:colOff>
      <xdr:row>28</xdr:row>
      <xdr:rowOff>142875</xdr:rowOff>
    </xdr:to>
    <xdr:pic>
      <xdr:nvPicPr>
        <xdr:cNvPr id="9" name="Picture 1"/>
        <xdr:cNvPicPr>
          <a:picLocks noChangeAspect="1" noChangeArrowheads="1"/>
        </xdr:cNvPicPr>
      </xdr:nvPicPr>
      <xdr:blipFill>
        <a:blip xmlns:r="http://schemas.openxmlformats.org/officeDocument/2006/relationships" r:embed="rId4" cstate="print"/>
        <a:srcRect l="45205" t="40690" r="35578" b="25456"/>
        <a:stretch>
          <a:fillRect/>
        </a:stretch>
      </xdr:blipFill>
      <xdr:spPr bwMode="auto">
        <a:xfrm>
          <a:off x="9358475" y="18026063"/>
          <a:ext cx="552953" cy="547687"/>
        </a:xfrm>
        <a:prstGeom prst="rect">
          <a:avLst/>
        </a:prstGeom>
        <a:noFill/>
        <a:ln w="1">
          <a:noFill/>
          <a:miter lim="800000"/>
          <a:headEnd/>
          <a:tailEnd type="none" w="med" len="med"/>
        </a:ln>
        <a:effectLst/>
      </xdr:spPr>
    </xdr:pic>
    <xdr:clientData/>
  </xdr:twoCellAnchor>
  <xdr:twoCellAnchor editAs="oneCell">
    <xdr:from>
      <xdr:col>14</xdr:col>
      <xdr:colOff>1095398</xdr:colOff>
      <xdr:row>24</xdr:row>
      <xdr:rowOff>71431</xdr:rowOff>
    </xdr:from>
    <xdr:to>
      <xdr:col>15</xdr:col>
      <xdr:colOff>452472</xdr:colOff>
      <xdr:row>27</xdr:row>
      <xdr:rowOff>48571</xdr:rowOff>
    </xdr:to>
    <xdr:pic>
      <xdr:nvPicPr>
        <xdr:cNvPr id="10" name="Picture 1"/>
        <xdr:cNvPicPr>
          <a:picLocks noChangeAspect="1" noChangeArrowheads="1"/>
        </xdr:cNvPicPr>
      </xdr:nvPicPr>
      <xdr:blipFill>
        <a:blip xmlns:r="http://schemas.openxmlformats.org/officeDocument/2006/relationships" r:embed="rId5" cstate="print"/>
        <a:srcRect l="45205" t="40690" r="35578" b="25456"/>
        <a:stretch>
          <a:fillRect/>
        </a:stretch>
      </xdr:blipFill>
      <xdr:spPr bwMode="auto">
        <a:xfrm>
          <a:off x="16573523" y="17740306"/>
          <a:ext cx="547699" cy="54864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 xmlns:a16="http://schemas.microsoft.com/office/drawing/2014/main" id="{00000000-0008-0000-02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 xmlns:a16="http://schemas.microsoft.com/office/drawing/2014/main" id="{00000000-0008-0000-02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 xmlns:a16="http://schemas.microsoft.com/office/drawing/2014/main" id="{00000000-0008-0000-02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 xmlns:a16="http://schemas.microsoft.com/office/drawing/2014/main" id="{00000000-0008-0000-02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 xmlns:a16="http://schemas.microsoft.com/office/drawing/2014/main" id="{00000000-0008-0000-02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 xmlns:a16="http://schemas.microsoft.com/office/drawing/2014/main" id="{00000000-0008-0000-02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13</xdr:row>
      <xdr:rowOff>81642</xdr:rowOff>
    </xdr:from>
    <xdr:to>
      <xdr:col>1</xdr:col>
      <xdr:colOff>0</xdr:colOff>
      <xdr:row>14</xdr:row>
      <xdr:rowOff>81642</xdr:rowOff>
    </xdr:to>
    <xdr:sp macro="" textlink="">
      <xdr:nvSpPr>
        <xdr:cNvPr id="8" name="7 Rectángulo">
          <a:hlinkClick xmlns:r="http://schemas.openxmlformats.org/officeDocument/2006/relationships" r:id="rId7"/>
          <a:extLst>
            <a:ext uri="{FF2B5EF4-FFF2-40B4-BE49-F238E27FC236}">
              <a16:creationId xmlns="" xmlns:a16="http://schemas.microsoft.com/office/drawing/2014/main" id="{00000000-0008-0000-0200-000008000000}"/>
            </a:ext>
          </a:extLst>
        </xdr:cNvPr>
        <xdr:cNvSpPr/>
      </xdr:nvSpPr>
      <xdr:spPr>
        <a:xfrm>
          <a:off x="0" y="274864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a:t>
          </a:r>
          <a:r>
            <a:rPr lang="en-US" sz="1100">
              <a:solidFill>
                <a:schemeClr val="lt1"/>
              </a:solidFill>
              <a:latin typeface="+mn-lt"/>
              <a:ea typeface="+mn-ea"/>
              <a:cs typeface="+mn-cs"/>
            </a:rPr>
            <a:t>Subdirección Ejecutiva</a:t>
          </a:r>
          <a:endParaRPr lang="en-US" sz="1100"/>
        </a:p>
      </xdr:txBody>
    </xdr:sp>
    <xdr:clientData/>
  </xdr:twoCellAnchor>
  <xdr:twoCellAnchor>
    <xdr:from>
      <xdr:col>0</xdr:col>
      <xdr:colOff>0</xdr:colOff>
      <xdr:row>18</xdr:row>
      <xdr:rowOff>0</xdr:rowOff>
    </xdr:from>
    <xdr:to>
      <xdr:col>1</xdr:col>
      <xdr:colOff>0</xdr:colOff>
      <xdr:row>19</xdr:row>
      <xdr:rowOff>0</xdr:rowOff>
    </xdr:to>
    <xdr:sp macro="" textlink="">
      <xdr:nvSpPr>
        <xdr:cNvPr id="9" name="8 Rectángulo">
          <a:hlinkClick xmlns:r="http://schemas.openxmlformats.org/officeDocument/2006/relationships" r:id="rId8"/>
          <a:extLst>
            <a:ext uri="{FF2B5EF4-FFF2-40B4-BE49-F238E27FC236}">
              <a16:creationId xmlns="" xmlns:a16="http://schemas.microsoft.com/office/drawing/2014/main" id="{00000000-0008-0000-02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19</xdr:row>
      <xdr:rowOff>108857</xdr:rowOff>
    </xdr:from>
    <xdr:to>
      <xdr:col>1</xdr:col>
      <xdr:colOff>0</xdr:colOff>
      <xdr:row>20</xdr:row>
      <xdr:rowOff>108857</xdr:rowOff>
    </xdr:to>
    <xdr:sp macro="" textlink="">
      <xdr:nvSpPr>
        <xdr:cNvPr id="10" name="9 Rectángulo">
          <a:hlinkClick xmlns:r="http://schemas.openxmlformats.org/officeDocument/2006/relationships" r:id="rId9"/>
          <a:extLst>
            <a:ext uri="{FF2B5EF4-FFF2-40B4-BE49-F238E27FC236}">
              <a16:creationId xmlns="" xmlns:a16="http://schemas.microsoft.com/office/drawing/2014/main" id="{00000000-0008-0000-02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21</xdr:row>
      <xdr:rowOff>27214</xdr:rowOff>
    </xdr:from>
    <xdr:to>
      <xdr:col>1</xdr:col>
      <xdr:colOff>0</xdr:colOff>
      <xdr:row>22</xdr:row>
      <xdr:rowOff>27214</xdr:rowOff>
    </xdr:to>
    <xdr:sp macro="" textlink="">
      <xdr:nvSpPr>
        <xdr:cNvPr id="11" name="10 Rectángulo">
          <a:hlinkClick xmlns:r="http://schemas.openxmlformats.org/officeDocument/2006/relationships" r:id="rId10"/>
          <a:extLst>
            <a:ext uri="{FF2B5EF4-FFF2-40B4-BE49-F238E27FC236}">
              <a16:creationId xmlns="" xmlns:a16="http://schemas.microsoft.com/office/drawing/2014/main" id="{00000000-0008-0000-02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22</xdr:row>
      <xdr:rowOff>136071</xdr:rowOff>
    </xdr:from>
    <xdr:to>
      <xdr:col>1</xdr:col>
      <xdr:colOff>0</xdr:colOff>
      <xdr:row>23</xdr:row>
      <xdr:rowOff>136071</xdr:rowOff>
    </xdr:to>
    <xdr:sp macro="" textlink="">
      <xdr:nvSpPr>
        <xdr:cNvPr id="12" name="11 Rectángulo">
          <a:hlinkClick xmlns:r="http://schemas.openxmlformats.org/officeDocument/2006/relationships" r:id="rId11"/>
          <a:extLst>
            <a:ext uri="{FF2B5EF4-FFF2-40B4-BE49-F238E27FC236}">
              <a16:creationId xmlns="" xmlns:a16="http://schemas.microsoft.com/office/drawing/2014/main" id="{00000000-0008-0000-02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24</xdr:row>
      <xdr:rowOff>54428</xdr:rowOff>
    </xdr:from>
    <xdr:to>
      <xdr:col>1</xdr:col>
      <xdr:colOff>0</xdr:colOff>
      <xdr:row>25</xdr:row>
      <xdr:rowOff>54428</xdr:rowOff>
    </xdr:to>
    <xdr:sp macro="" textlink="">
      <xdr:nvSpPr>
        <xdr:cNvPr id="13" name="12 Rectángulo">
          <a:hlinkClick xmlns:r="http://schemas.openxmlformats.org/officeDocument/2006/relationships" r:id="rId12"/>
          <a:extLst>
            <a:ext uri="{FF2B5EF4-FFF2-40B4-BE49-F238E27FC236}">
              <a16:creationId xmlns="" xmlns:a16="http://schemas.microsoft.com/office/drawing/2014/main" id="{00000000-0008-0000-02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25</xdr:row>
      <xdr:rowOff>163285</xdr:rowOff>
    </xdr:from>
    <xdr:to>
      <xdr:col>1</xdr:col>
      <xdr:colOff>0</xdr:colOff>
      <xdr:row>26</xdr:row>
      <xdr:rowOff>163285</xdr:rowOff>
    </xdr:to>
    <xdr:sp macro="" textlink="">
      <xdr:nvSpPr>
        <xdr:cNvPr id="14" name="13 Rectángulo">
          <a:hlinkClick xmlns:r="http://schemas.openxmlformats.org/officeDocument/2006/relationships" r:id="rId13"/>
          <a:extLst>
            <a:ext uri="{FF2B5EF4-FFF2-40B4-BE49-F238E27FC236}">
              <a16:creationId xmlns="" xmlns:a16="http://schemas.microsoft.com/office/drawing/2014/main" id="{00000000-0008-0000-02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29</xdr:row>
      <xdr:rowOff>1</xdr:rowOff>
    </xdr:from>
    <xdr:to>
      <xdr:col>1</xdr:col>
      <xdr:colOff>0</xdr:colOff>
      <xdr:row>30</xdr:row>
      <xdr:rowOff>1</xdr:rowOff>
    </xdr:to>
    <xdr:sp macro="" textlink="">
      <xdr:nvSpPr>
        <xdr:cNvPr id="15" name="14 Rectángulo">
          <a:hlinkClick xmlns:r="http://schemas.openxmlformats.org/officeDocument/2006/relationships" r:id="rId14"/>
          <a:extLst>
            <a:ext uri="{FF2B5EF4-FFF2-40B4-BE49-F238E27FC236}">
              <a16:creationId xmlns="" xmlns:a16="http://schemas.microsoft.com/office/drawing/2014/main" id="{00000000-0008-0000-02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27</xdr:row>
      <xdr:rowOff>81642</xdr:rowOff>
    </xdr:from>
    <xdr:to>
      <xdr:col>1</xdr:col>
      <xdr:colOff>0</xdr:colOff>
      <xdr:row>28</xdr:row>
      <xdr:rowOff>81642</xdr:rowOff>
    </xdr:to>
    <xdr:sp macro="" textlink="">
      <xdr:nvSpPr>
        <xdr:cNvPr id="16" name="13 Rectángulo">
          <a:hlinkClick xmlns:r="http://schemas.openxmlformats.org/officeDocument/2006/relationships" r:id="rId15"/>
          <a:extLst>
            <a:ext uri="{FF2B5EF4-FFF2-40B4-BE49-F238E27FC236}">
              <a16:creationId xmlns="" xmlns:a16="http://schemas.microsoft.com/office/drawing/2014/main" id="{AC4C90F1-465C-4320-B0FF-372A61AE5A43}"/>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0</xdr:colOff>
      <xdr:row>2</xdr:row>
      <xdr:rowOff>0</xdr:rowOff>
    </xdr:to>
    <xdr:sp macro="" textlink="">
      <xdr:nvSpPr>
        <xdr:cNvPr id="3" name="2 Rectángulo">
          <a:hlinkClick xmlns:r="http://schemas.openxmlformats.org/officeDocument/2006/relationships" r:id="rId2"/>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768145"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xmlns=""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twoCellAnchor>
    <xdr:from>
      <xdr:col>1</xdr:col>
      <xdr:colOff>0</xdr:colOff>
      <xdr:row>0</xdr:row>
      <xdr:rowOff>0</xdr:rowOff>
    </xdr:from>
    <xdr:to>
      <xdr:col>3</xdr:col>
      <xdr:colOff>11778</xdr:colOff>
      <xdr:row>2</xdr:row>
      <xdr:rowOff>5121</xdr:rowOff>
    </xdr:to>
    <xdr:sp macro="" textlink="">
      <xdr:nvSpPr>
        <xdr:cNvPr id="3" name="2 Rectángulo">
          <a:hlinkClick xmlns:r="http://schemas.openxmlformats.org/officeDocument/2006/relationships" r:id="rId2"/>
        </xdr:cNvPr>
        <xdr:cNvSpPr/>
      </xdr:nvSpPr>
      <xdr:spPr>
        <a:xfrm>
          <a:off x="0" y="0"/>
          <a:ext cx="4659978" cy="1110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oja1"/>
  <dimension ref="A1:G25"/>
  <sheetViews>
    <sheetView showGridLines="0" tabSelected="1" zoomScale="60" zoomScaleNormal="60" workbookViewId="0"/>
  </sheetViews>
  <sheetFormatPr baseColWidth="10" defaultRowHeight="15"/>
  <cols>
    <col min="1" max="1" width="15.140625" style="1" bestFit="1" customWidth="1"/>
    <col min="2" max="2" width="20.5703125" style="1" customWidth="1"/>
    <col min="3" max="16384" width="11.42578125" style="1"/>
  </cols>
  <sheetData>
    <row r="1" spans="1:7">
      <c r="A1" s="174" t="s">
        <v>393</v>
      </c>
      <c r="B1" s="175" t="s">
        <v>105</v>
      </c>
    </row>
    <row r="2" spans="1:7">
      <c r="A2" s="174" t="s">
        <v>394</v>
      </c>
      <c r="B2" s="175" t="s">
        <v>107</v>
      </c>
    </row>
    <row r="13" spans="1:7" ht="31.5">
      <c r="A13" s="2"/>
      <c r="B13" s="2"/>
      <c r="C13" s="2"/>
      <c r="D13" s="2"/>
      <c r="E13" s="2"/>
      <c r="F13" s="2"/>
      <c r="G13" s="2"/>
    </row>
    <row r="14" spans="1:7">
      <c r="A14" s="176" t="s">
        <v>0</v>
      </c>
      <c r="B14" s="176"/>
      <c r="C14" s="176"/>
      <c r="D14" s="176"/>
      <c r="E14" s="176"/>
      <c r="F14" s="176"/>
      <c r="G14" s="176"/>
    </row>
    <row r="15" spans="1:7">
      <c r="A15" s="176"/>
      <c r="B15" s="176"/>
      <c r="C15" s="176"/>
      <c r="D15" s="176"/>
      <c r="E15" s="176"/>
      <c r="F15" s="176"/>
      <c r="G15" s="176"/>
    </row>
    <row r="23" spans="1:7">
      <c r="A23" s="176" t="s">
        <v>1</v>
      </c>
      <c r="B23" s="176"/>
      <c r="C23" s="176"/>
      <c r="D23" s="176"/>
      <c r="E23" s="176"/>
      <c r="F23" s="176"/>
      <c r="G23" s="176"/>
    </row>
    <row r="24" spans="1:7">
      <c r="A24" s="176"/>
      <c r="B24" s="176"/>
      <c r="C24" s="176"/>
      <c r="D24" s="176"/>
      <c r="E24" s="176"/>
      <c r="F24" s="176"/>
      <c r="G24" s="176"/>
    </row>
    <row r="25" spans="1:7">
      <c r="A25" s="176"/>
      <c r="B25" s="176"/>
      <c r="C25" s="176"/>
      <c r="D25" s="176"/>
      <c r="E25" s="176"/>
      <c r="F25" s="176"/>
      <c r="G25" s="176"/>
    </row>
  </sheetData>
  <mergeCells count="2">
    <mergeCell ref="A14:G15"/>
    <mergeCell ref="A23:G25"/>
  </mergeCells>
  <dataValidations count="2">
    <dataValidation type="list" allowBlank="1" showInputMessage="1" showErrorMessage="1" sqref="WVJ98304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formula1>"Primer Trimestre,Segundo Trimestre,Tercer Trimestre,Cuarto Trimestre"</formula1>
    </dataValidation>
    <dataValidation type="list" allowBlank="1" showInputMessage="1" showErrorMessage="1" sqref="B1:B2">
      <formula1>"Enero,Febrero,Marzo,Abril,Mayo,Junio,Julio,Agosto,Septiembre,Octubre,Noviembre,Diciembre"</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sheetPr codeName="Hoja10"/>
  <dimension ref="A1:ALZ20"/>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1" width="20.7109375" style="16" hidden="1" customWidth="1"/>
    <col min="12" max="12" width="24.7109375" style="16" hidden="1" customWidth="1"/>
    <col min="13" max="13" width="22.5703125" style="16" hidden="1" customWidth="1"/>
    <col min="14" max="14" width="25.140625" style="16" hidden="1" customWidth="1"/>
    <col min="15" max="17" width="20.7109375" style="16" customWidth="1"/>
    <col min="18" max="20" width="20.7109375" style="16" hidden="1" customWidth="1"/>
    <col min="21" max="21" width="27.5703125" style="16" customWidth="1"/>
    <col min="22"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468</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396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27.25" customHeight="1" thickBot="1">
      <c r="A15" s="48">
        <v>126</v>
      </c>
      <c r="B15" s="75" t="s">
        <v>443</v>
      </c>
      <c r="C15" s="76" t="s">
        <v>287</v>
      </c>
      <c r="D15" s="76" t="s">
        <v>288</v>
      </c>
      <c r="E15" s="77"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10</v>
      </c>
      <c r="G15" s="80" t="s">
        <v>378</v>
      </c>
      <c r="H15" s="78" t="s">
        <v>449</v>
      </c>
      <c r="I15" s="87">
        <f ca="1">+IF(OFFSET(Ejecución!$A$1,MATCH($A15,Ejecución!$A$2:$A$169,0),MATCH(I$14,$I$14:$T$14,0)+5)="","",OFFSET(Ejecución!$A$1,MATCH($A15,Ejecución!$A$2:$A$169,0),MATCH(I$14,$I$14:$T$14,0)+5))</f>
        <v>8</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9</v>
      </c>
      <c r="N15" s="87">
        <f ca="1">+IF(OFFSET(Ejecución!$A$1,MATCH($A15,Ejecución!$A$2:$A$169,0),MATCH(N$14,$I$14:$T$14,0)+5)="","",OFFSET(Ejecución!$A$1,MATCH($A15,Ejecución!$A$2:$A$169,0),MATCH(N$14,$I$14:$T$14,0)+5))</f>
        <v>0</v>
      </c>
      <c r="O15" s="87">
        <f ca="1">+IF(OFFSET(Ejecución!$A$1,MATCH($A15,Ejecución!$A$2:$A$169,0),MATCH(O$14,$I$14:$T$14,0)+5)="","",OFFSET(Ejecución!$A$1,MATCH($A15,Ejecución!$A$2:$A$169,0),MATCH(O$14,$I$14:$T$14,0)+5))</f>
        <v>3</v>
      </c>
      <c r="P15" s="87">
        <f ca="1">+IF(OFFSET(Ejecución!$A$1,MATCH($A15,Ejecución!$A$2:$A$169,0),MATCH(P$14,$I$14:$T$14,0)+5)="","",OFFSET(Ejecución!$A$1,MATCH($A15,Ejecución!$A$2:$A$169,0),MATCH(P$14,$I$14:$T$14,0)+5))</f>
        <v>2</v>
      </c>
      <c r="Q15" s="87">
        <f ca="1">+IF(OFFSET(Ejecución!$A$1,MATCH($A15,Ejecución!$A$2:$A$169,0),MATCH(Q$14,$I$14:$T$14,0)+5)="","",OFFSET(Ejecución!$A$1,MATCH($A15,Ejecución!$A$2:$A$169,0),MATCH(Q$14,$I$14:$T$14,0)+5))</f>
        <v>8</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13</v>
      </c>
      <c r="V15" s="20">
        <f ca="1">+IFERROR(IF(VLOOKUP(A15,General!$A$2:$F$169,5,0)="Porcentaje",U15,IF(AND(F15=0,VLOOKUP(A15,General!$A$2:$F$169,5,0)&lt;&gt;"Porcentaje"),U15/VLOOKUP(A15,General!$A$2:$S$169,19,0),U15/F15)),0)</f>
        <v>1.3</v>
      </c>
      <c r="W15" s="278" t="s">
        <v>455</v>
      </c>
      <c r="X15" s="82" t="s">
        <v>456</v>
      </c>
      <c r="Y15" s="78" t="s">
        <v>457</v>
      </c>
      <c r="Z15" s="83"/>
    </row>
    <row r="16" spans="1:1014" s="18" customFormat="1" ht="150" customHeight="1" thickBot="1">
      <c r="A16" s="48">
        <v>127</v>
      </c>
      <c r="B16" s="78" t="s">
        <v>444</v>
      </c>
      <c r="C16" s="79" t="s">
        <v>289</v>
      </c>
      <c r="D16" s="79" t="s">
        <v>290</v>
      </c>
      <c r="E16" s="77"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12</v>
      </c>
      <c r="G16" s="80" t="s">
        <v>378</v>
      </c>
      <c r="H16" s="78" t="s">
        <v>450</v>
      </c>
      <c r="I16" s="87">
        <f ca="1">+IF(OFFSET(Ejecución!$A$1,MATCH($A16,Ejecución!$A$2:$A$169,0),MATCH(I$14,$I$14:$T$14,0)+5)="","",OFFSET(Ejecución!$A$1,MATCH($A16,Ejecución!$A$2:$A$169,0),MATCH(I$14,$I$14:$T$14,0)+5))</f>
        <v>4</v>
      </c>
      <c r="J16" s="87">
        <f ca="1">+IF(OFFSET(Ejecución!$A$1,MATCH($A16,Ejecución!$A$2:$A$169,0),MATCH(J$14,$I$14:$T$14,0)+5)="","",OFFSET(Ejecución!$A$1,MATCH($A16,Ejecución!$A$2:$A$169,0),MATCH(J$14,$I$14:$T$14,0)+5))</f>
        <v>4</v>
      </c>
      <c r="K16" s="87">
        <f ca="1">+IF(OFFSET(Ejecución!$A$1,MATCH($A16,Ejecución!$A$2:$A$169,0),MATCH(K$14,$I$14:$T$14,0)+5)="","",OFFSET(Ejecución!$A$1,MATCH($A16,Ejecución!$A$2:$A$169,0),MATCH(K$14,$I$14:$T$14,0)+5))</f>
        <v>4</v>
      </c>
      <c r="L16" s="87">
        <f ca="1">+IF(OFFSET(Ejecución!$A$1,MATCH($A16,Ejecución!$A$2:$A$169,0),MATCH(L$14,$I$14:$T$14,0)+5)="","",OFFSET(Ejecución!$A$1,MATCH($A16,Ejecución!$A$2:$A$169,0),MATCH(L$14,$I$14:$T$14,0)+5))</f>
        <v>4</v>
      </c>
      <c r="M16" s="87">
        <f ca="1">+IF(OFFSET(Ejecución!$A$1,MATCH($A16,Ejecución!$A$2:$A$169,0),MATCH(M$14,$I$14:$T$14,0)+5)="","",OFFSET(Ejecución!$A$1,MATCH($A16,Ejecución!$A$2:$A$169,0),MATCH(M$14,$I$14:$T$14,0)+5))</f>
        <v>4</v>
      </c>
      <c r="N16" s="87">
        <f ca="1">+IF(OFFSET(Ejecución!$A$1,MATCH($A16,Ejecución!$A$2:$A$169,0),MATCH(N$14,$I$14:$T$14,0)+5)="","",OFFSET(Ejecución!$A$1,MATCH($A16,Ejecución!$A$2:$A$169,0),MATCH(N$14,$I$14:$T$14,0)+5))</f>
        <v>4</v>
      </c>
      <c r="O16" s="87">
        <f ca="1">+IF(OFFSET(Ejecución!$A$1,MATCH($A16,Ejecución!$A$2:$A$169,0),MATCH(O$14,$I$14:$T$14,0)+5)="","",OFFSET(Ejecución!$A$1,MATCH($A16,Ejecución!$A$2:$A$169,0),MATCH(O$14,$I$14:$T$14,0)+5))</f>
        <v>4</v>
      </c>
      <c r="P16" s="87">
        <f ca="1">+IF(OFFSET(Ejecución!$A$1,MATCH($A16,Ejecución!$A$2:$A$169,0),MATCH(P$14,$I$14:$T$14,0)+5)="","",OFFSET(Ejecución!$A$1,MATCH($A16,Ejecución!$A$2:$A$169,0),MATCH(P$14,$I$14:$T$14,0)+5))</f>
        <v>4</v>
      </c>
      <c r="Q16" s="87">
        <f ca="1">+IF(OFFSET(Ejecución!$A$1,MATCH($A16,Ejecución!$A$2:$A$169,0),MATCH(Q$14,$I$14:$T$14,0)+5)="","",OFFSET(Ejecución!$A$1,MATCH($A16,Ejecución!$A$2:$A$169,0),MATCH(Q$14,$I$14:$T$14,0)+5))</f>
        <v>4</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12</v>
      </c>
      <c r="V16" s="20">
        <f ca="1">+IFERROR(IF(VLOOKUP(A16,General!$A$2:$F$169,5,0)="Porcentaje",U16,IF(AND(F16=0,VLOOKUP(A16,General!$A$2:$F$169,5,0)&lt;&gt;"Porcentaje"),U16/VLOOKUP(A16,General!$A$2:$S$169,19,0),U16/F16)),0)</f>
        <v>1</v>
      </c>
      <c r="W16" s="279"/>
      <c r="X16" s="84" t="s">
        <v>458</v>
      </c>
      <c r="Y16" s="78" t="s">
        <v>459</v>
      </c>
      <c r="Z16" s="83"/>
    </row>
    <row r="17" spans="1:26" ht="147" customHeight="1" thickBot="1">
      <c r="A17" s="66">
        <v>128</v>
      </c>
      <c r="B17" s="78" t="s">
        <v>445</v>
      </c>
      <c r="C17" s="79" t="s">
        <v>291</v>
      </c>
      <c r="D17" s="79" t="s">
        <v>292</v>
      </c>
      <c r="E17" s="77"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700</v>
      </c>
      <c r="G17" s="80" t="s">
        <v>378</v>
      </c>
      <c r="H17" s="78" t="s">
        <v>451</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f ca="1">+IF(OFFSET(Ejecución!$A$1,MATCH($A17,Ejecución!$A$2:$A$169,0),MATCH(O$14,$I$14:$T$14,0)+5)="","",OFFSET(Ejecución!$A$1,MATCH($A17,Ejecución!$A$2:$A$169,0),MATCH(O$14,$I$14:$T$14,0)+5))</f>
        <v>382</v>
      </c>
      <c r="P17" s="87">
        <f ca="1">+IF(OFFSET(Ejecución!$A$1,MATCH($A17,Ejecución!$A$2:$A$169,0),MATCH(P$14,$I$14:$T$14,0)+5)="","",OFFSET(Ejecución!$A$1,MATCH($A17,Ejecución!$A$2:$A$169,0),MATCH(P$14,$I$14:$T$14,0)+5))</f>
        <v>379</v>
      </c>
      <c r="Q17" s="87">
        <f ca="1">+IF(OFFSET(Ejecución!$A$1,MATCH($A17,Ejecución!$A$2:$A$169,0),MATCH(Q$14,$I$14:$T$14,0)+5)="","",OFFSET(Ejecución!$A$1,MATCH($A17,Ejecución!$A$2:$A$169,0),MATCH(Q$14,$I$14:$T$14,0)+5))</f>
        <v>382</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1143</v>
      </c>
      <c r="V17" s="20">
        <f ca="1">+IFERROR(IF(VLOOKUP(A17,General!$A$2:$F$169,5,0)="Porcentaje",U17,IF(AND(F17=0,VLOOKUP(A17,General!$A$2:$F$169,5,0)&lt;&gt;"Porcentaje"),U17/VLOOKUP(A17,General!$A$2:$S$169,19,0),U17/F17)),0)</f>
        <v>1.6328571428571428</v>
      </c>
      <c r="W17" s="279"/>
      <c r="X17" s="84" t="s">
        <v>460</v>
      </c>
      <c r="Y17" s="78" t="s">
        <v>461</v>
      </c>
      <c r="Z17" s="83"/>
    </row>
    <row r="18" spans="1:26" ht="146.25" customHeight="1" thickBot="1">
      <c r="A18" s="66">
        <v>129</v>
      </c>
      <c r="B18" s="78" t="s">
        <v>446</v>
      </c>
      <c r="C18" s="79" t="s">
        <v>293</v>
      </c>
      <c r="D18" s="79" t="s">
        <v>294</v>
      </c>
      <c r="E18" s="77"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80" t="s">
        <v>378</v>
      </c>
      <c r="H18" s="75" t="s">
        <v>452</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0">
        <f ca="1">+IFERROR(IF(VLOOKUP(A18,General!$A$2:$F$169,5,0)="Porcentaje",U18,IF(AND(F18=0,VLOOKUP(A18,General!$A$2:$F$169,5,0)&lt;&gt;"Porcentaje"),U18/VLOOKUP(A18,General!$A$2:$S$169,19,0),U18/F18)),0)</f>
        <v>0</v>
      </c>
      <c r="W18" s="279"/>
      <c r="X18" s="84" t="s">
        <v>462</v>
      </c>
      <c r="Y18" s="78" t="s">
        <v>463</v>
      </c>
      <c r="Z18" s="83"/>
    </row>
    <row r="19" spans="1:26" ht="126.75" customHeight="1" thickBot="1">
      <c r="A19" s="66">
        <v>130</v>
      </c>
      <c r="B19" s="78" t="s">
        <v>447</v>
      </c>
      <c r="C19" s="79" t="s">
        <v>295</v>
      </c>
      <c r="D19" s="79" t="s">
        <v>296</v>
      </c>
      <c r="E19" s="77"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10</v>
      </c>
      <c r="G19" s="81" t="s">
        <v>378</v>
      </c>
      <c r="H19" s="75" t="s">
        <v>453</v>
      </c>
      <c r="I19" s="87">
        <f ca="1">+IF(OFFSET(Ejecución!$A$1,MATCH($A19,Ejecución!$A$2:$A$169,0),MATCH(I$14,$I$14:$T$14,0)+5)="","",OFFSET(Ejecución!$A$1,MATCH($A19,Ejecución!$A$2:$A$169,0),MATCH(I$14,$I$14:$T$14,0)+5))</f>
        <v>0</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0</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0</v>
      </c>
      <c r="O19" s="87">
        <f ca="1">+IF(OFFSET(Ejecución!$A$1,MATCH($A19,Ejecución!$A$2:$A$169,0),MATCH(O$14,$I$14:$T$14,0)+5)="","",OFFSET(Ejecución!$A$1,MATCH($A19,Ejecución!$A$2:$A$169,0),MATCH(O$14,$I$14:$T$14,0)+5))</f>
        <v>0</v>
      </c>
      <c r="P19" s="87">
        <f ca="1">+IF(OFFSET(Ejecución!$A$1,MATCH($A19,Ejecución!$A$2:$A$169,0),MATCH(P$14,$I$14:$T$14,0)+5)="","",OFFSET(Ejecución!$A$1,MATCH($A19,Ejecución!$A$2:$A$169,0),MATCH(P$14,$I$14:$T$14,0)+5))</f>
        <v>0</v>
      </c>
      <c r="Q19" s="87">
        <f ca="1">+IF(OFFSET(Ejecución!$A$1,MATCH($A19,Ejecución!$A$2:$A$169,0),MATCH(Q$14,$I$14:$T$14,0)+5)="","",OFFSET(Ejecución!$A$1,MATCH($A19,Ejecución!$A$2:$A$169,0),MATCH(Q$14,$I$14:$T$14,0)+5))</f>
        <v>0</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v>
      </c>
      <c r="V19" s="20">
        <f ca="1">+IFERROR(IF(VLOOKUP(A19,General!$A$2:$F$169,5,0)="Porcentaje",U19,IF(AND(F19=0,VLOOKUP(A19,General!$A$2:$F$169,5,0)&lt;&gt;"Porcentaje"),U19/VLOOKUP(A19,General!$A$2:$S$169,19,0),U19/F19)),0)</f>
        <v>0</v>
      </c>
      <c r="W19" s="279"/>
      <c r="X19" s="84" t="s">
        <v>464</v>
      </c>
      <c r="Y19" s="78" t="s">
        <v>465</v>
      </c>
      <c r="Z19" s="83"/>
    </row>
    <row r="20" spans="1:26" ht="107.25" customHeight="1" thickBot="1">
      <c r="A20" s="66">
        <v>131</v>
      </c>
      <c r="B20" s="75" t="s">
        <v>448</v>
      </c>
      <c r="C20" s="79" t="s">
        <v>297</v>
      </c>
      <c r="D20" s="79" t="s">
        <v>298</v>
      </c>
      <c r="E20" s="77" t="s">
        <v>299</v>
      </c>
      <c r="F20" s="85">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2500000</v>
      </c>
      <c r="G20" s="81" t="s">
        <v>378</v>
      </c>
      <c r="H20" s="78" t="s">
        <v>454</v>
      </c>
      <c r="I20" s="88">
        <f ca="1">+IF(OFFSET(Ejecución!$A$1,MATCH($A20,Ejecución!$A$2:$A$169,0),MATCH(I$14,$I$14:$T$14,0)+5)="","",OFFSET(Ejecución!$A$1,MATCH($A20,Ejecución!$A$2:$A$169,0),MATCH(I$14,$I$14:$T$14,0)+5))</f>
        <v>0</v>
      </c>
      <c r="J20" s="88">
        <f ca="1">+IF(OFFSET(Ejecución!$A$1,MATCH($A20,Ejecución!$A$2:$A$169,0),MATCH(J$14,$I$14:$T$14,0)+5)="","",OFFSET(Ejecución!$A$1,MATCH($A20,Ejecución!$A$2:$A$169,0),MATCH(J$14,$I$14:$T$14,0)+5))</f>
        <v>0</v>
      </c>
      <c r="K20" s="88">
        <f ca="1">+IF(OFFSET(Ejecución!$A$1,MATCH($A20,Ejecución!$A$2:$A$169,0),MATCH(K$14,$I$14:$T$14,0)+5)="","",OFFSET(Ejecución!$A$1,MATCH($A20,Ejecución!$A$2:$A$169,0),MATCH(K$14,$I$14:$T$14,0)+5))</f>
        <v>0</v>
      </c>
      <c r="L20" s="88">
        <f ca="1">+IF(OFFSET(Ejecución!$A$1,MATCH($A20,Ejecución!$A$2:$A$169,0),MATCH(L$14,$I$14:$T$14,0)+5)="","",OFFSET(Ejecución!$A$1,MATCH($A20,Ejecución!$A$2:$A$169,0),MATCH(L$14,$I$14:$T$14,0)+5))</f>
        <v>7400000</v>
      </c>
      <c r="M20" s="88">
        <f ca="1">+IF(OFFSET(Ejecución!$A$1,MATCH($A20,Ejecución!$A$2:$A$169,0),MATCH(M$14,$I$14:$T$14,0)+5)="","",OFFSET(Ejecución!$A$1,MATCH($A20,Ejecución!$A$2:$A$169,0),MATCH(M$14,$I$14:$T$14,0)+5))</f>
        <v>143850</v>
      </c>
      <c r="N20" s="88">
        <f ca="1">+IF(OFFSET(Ejecución!$A$1,MATCH($A20,Ejecución!$A$2:$A$169,0),MATCH(N$14,$I$14:$T$14,0)+5)="","",OFFSET(Ejecución!$A$1,MATCH($A20,Ejecución!$A$2:$A$169,0),MATCH(N$14,$I$14:$T$14,0)+5))</f>
        <v>1809400</v>
      </c>
      <c r="O20" s="88">
        <f ca="1">+IF(OFFSET(Ejecución!$A$1,MATCH($A20,Ejecución!$A$2:$A$169,0),MATCH(O$14,$I$14:$T$14,0)+5)="","",OFFSET(Ejecución!$A$1,MATCH($A20,Ejecución!$A$2:$A$169,0),MATCH(O$14,$I$14:$T$14,0)+5))</f>
        <v>3782630</v>
      </c>
      <c r="P20" s="88">
        <f ca="1">+IF(OFFSET(Ejecución!$A$1,MATCH($A20,Ejecución!$A$2:$A$169,0),MATCH(P$14,$I$14:$T$14,0)+5)="","",OFFSET(Ejecución!$A$1,MATCH($A20,Ejecución!$A$2:$A$169,0),MATCH(P$14,$I$14:$T$14,0)+5))</f>
        <v>4523975</v>
      </c>
      <c r="Q20" s="88">
        <f ca="1">+IF(OFFSET(Ejecución!$A$1,MATCH($A20,Ejecución!$A$2:$A$169,0),MATCH(Q$14,$I$14:$T$14,0)+5)="","",OFFSET(Ejecución!$A$1,MATCH($A20,Ejecución!$A$2:$A$169,0),MATCH(Q$14,$I$14:$T$14,0)+5))</f>
        <v>8617700</v>
      </c>
      <c r="R20" s="88" t="str">
        <f ca="1">+IF(OFFSET(Ejecución!$A$1,MATCH($A20,Ejecución!$A$2:$A$169,0),MATCH(R$14,$I$14:$T$14,0)+5)="","",OFFSET(Ejecución!$A$1,MATCH($A20,Ejecución!$A$2:$A$169,0),MATCH(R$14,$I$14:$T$14,0)+5))</f>
        <v/>
      </c>
      <c r="S20" s="88" t="str">
        <f ca="1">+IF(OFFSET(Ejecución!$A$1,MATCH($A20,Ejecución!$A$2:$A$169,0),MATCH(S$14,$I$14:$T$14,0)+5)="","",OFFSET(Ejecución!$A$1,MATCH($A20,Ejecución!$A$2:$A$169,0),MATCH(S$14,$I$14:$T$14,0)+5))</f>
        <v/>
      </c>
      <c r="T20" s="88" t="str">
        <f ca="1">+IF(OFFSET(Ejecución!$A$1,MATCH($A20,Ejecución!$A$2:$A$169,0),MATCH(T$14,$I$14:$T$14,0)+5)="","",OFFSET(Ejecución!$A$1,MATCH($A20,Ejecución!$A$2:$A$169,0),MATCH(T$14,$I$14:$T$14,0)+5))</f>
        <v/>
      </c>
      <c r="U20" s="86">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16924305</v>
      </c>
      <c r="V20" s="20">
        <f ca="1">+IFERROR(IF(VLOOKUP(A20,General!$A$2:$F$169,5,0)="Porcentaje",U20,IF(AND(F20=0,VLOOKUP(A20,General!$A$2:$F$169,5,0)&lt;&gt;"Porcentaje"),U20/VLOOKUP(A20,General!$A$2:$S$169,19,0),U20/F20)),0)</f>
        <v>6.7697219999999998</v>
      </c>
      <c r="W20" s="280"/>
      <c r="X20" s="84" t="s">
        <v>466</v>
      </c>
      <c r="Y20" s="78" t="s">
        <v>467</v>
      </c>
      <c r="Z20" s="83"/>
    </row>
  </sheetData>
  <sheetProtection password="CCC5" sheet="1" objects="1" scenarios="1"/>
  <mergeCells count="17">
    <mergeCell ref="W15:W20"/>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0">
      <formula1>"A,B,C"</formula1>
    </dataValidation>
    <dataValidation type="list" allowBlank="1" showInputMessage="1" showErrorMessage="1" sqref="E15:E20">
      <formula1>"Unidad,Porcentaje,Monetario"</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sheetPr codeName="Hoja11"/>
  <dimension ref="A1:ALZ19"/>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476</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396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27.25" customHeight="1" thickBot="1">
      <c r="A15" s="48">
        <v>132</v>
      </c>
      <c r="B15" s="284" t="s">
        <v>469</v>
      </c>
      <c r="C15" s="288" t="s">
        <v>301</v>
      </c>
      <c r="D15" s="89" t="s">
        <v>302</v>
      </c>
      <c r="E15" s="89"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550</v>
      </c>
      <c r="G15" s="90" t="s">
        <v>378</v>
      </c>
      <c r="H15" s="284" t="s">
        <v>470</v>
      </c>
      <c r="I15" s="87">
        <f ca="1">+IF(OFFSET(Ejecución!$A$1,MATCH($A15,Ejecución!$A$2:$A$169,0),MATCH(I$14,$I$14:$T$14,0)+5)="","",OFFSET(Ejecución!$A$1,MATCH($A15,Ejecución!$A$2:$A$169,0),MATCH(I$14,$I$14:$T$14,0)+5))</f>
        <v>108</v>
      </c>
      <c r="J15" s="87">
        <f ca="1">+IF(OFFSET(Ejecución!$A$1,MATCH($A15,Ejecución!$A$2:$A$169,0),MATCH(J$14,$I$14:$T$14,0)+5)="","",OFFSET(Ejecución!$A$1,MATCH($A15,Ejecución!$A$2:$A$169,0),MATCH(J$14,$I$14:$T$14,0)+5))</f>
        <v>104</v>
      </c>
      <c r="K15" s="87">
        <f ca="1">+IF(OFFSET(Ejecución!$A$1,MATCH($A15,Ejecución!$A$2:$A$169,0),MATCH(K$14,$I$14:$T$14,0)+5)="","",OFFSET(Ejecución!$A$1,MATCH($A15,Ejecución!$A$2:$A$169,0),MATCH(K$14,$I$14:$T$14,0)+5))</f>
        <v>498</v>
      </c>
      <c r="L15" s="87">
        <f ca="1">+IF(OFFSET(Ejecución!$A$1,MATCH($A15,Ejecución!$A$2:$A$169,0),MATCH(L$14,$I$14:$T$14,0)+5)="","",OFFSET(Ejecución!$A$1,MATCH($A15,Ejecución!$A$2:$A$169,0),MATCH(L$14,$I$14:$T$14,0)+5))</f>
        <v>306</v>
      </c>
      <c r="M15" s="87">
        <f ca="1">+IF(OFFSET(Ejecución!$A$1,MATCH($A15,Ejecución!$A$2:$A$169,0),MATCH(M$14,$I$14:$T$14,0)+5)="","",OFFSET(Ejecución!$A$1,MATCH($A15,Ejecución!$A$2:$A$169,0),MATCH(M$14,$I$14:$T$14,0)+5))</f>
        <v>294</v>
      </c>
      <c r="N15" s="87">
        <f ca="1">+IF(OFFSET(Ejecución!$A$1,MATCH($A15,Ejecución!$A$2:$A$169,0),MATCH(N$14,$I$14:$T$14,0)+5)="","",OFFSET(Ejecución!$A$1,MATCH($A15,Ejecución!$A$2:$A$169,0),MATCH(N$14,$I$14:$T$14,0)+5))</f>
        <v>506</v>
      </c>
      <c r="O15" s="87">
        <f ca="1">+IF(OFFSET(Ejecución!$A$1,MATCH($A15,Ejecución!$A$2:$A$169,0),MATCH(O$14,$I$14:$T$14,0)+5)="","",OFFSET(Ejecución!$A$1,MATCH($A15,Ejecución!$A$2:$A$169,0),MATCH(O$14,$I$14:$T$14,0)+5))</f>
        <v>563</v>
      </c>
      <c r="P15" s="87">
        <f ca="1">+IF(OFFSET(Ejecución!$A$1,MATCH($A15,Ejecución!$A$2:$A$169,0),MATCH(P$14,$I$14:$T$14,0)+5)="","",OFFSET(Ejecución!$A$1,MATCH($A15,Ejecución!$A$2:$A$169,0),MATCH(P$14,$I$14:$T$14,0)+5))</f>
        <v>424</v>
      </c>
      <c r="Q15" s="87">
        <f ca="1">+IF(OFFSET(Ejecución!$A$1,MATCH($A15,Ejecución!$A$2:$A$169,0),MATCH(Q$14,$I$14:$T$14,0)+5)="","",OFFSET(Ejecución!$A$1,MATCH($A15,Ejecución!$A$2:$A$169,0),MATCH(Q$14,$I$14:$T$14,0)+5))</f>
        <v>382</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1369</v>
      </c>
      <c r="V15" s="20">
        <f ca="1">+IFERROR(IF(VLOOKUP(A15,General!$A$2:$F$169,5,0)="Porcentaje",U15,IF(AND(F15=0,VLOOKUP(A15,General!$A$2:$F$169,5,0)&lt;&gt;"Porcentaje"),U15/VLOOKUP(A15,General!$A$2:$S$169,19,0),U15/F15)),0)</f>
        <v>2.4890909090909092</v>
      </c>
      <c r="W15" s="287" t="s">
        <v>387</v>
      </c>
      <c r="X15" s="281" t="s">
        <v>473</v>
      </c>
      <c r="Y15" s="284" t="s">
        <v>474</v>
      </c>
      <c r="Z15" s="91"/>
    </row>
    <row r="16" spans="1:1014" s="18" customFormat="1" ht="150" customHeight="1" thickBot="1">
      <c r="A16" s="48">
        <v>133</v>
      </c>
      <c r="B16" s="286"/>
      <c r="C16" s="288"/>
      <c r="D16" s="89" t="s">
        <v>303</v>
      </c>
      <c r="E16" s="89"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192500</v>
      </c>
      <c r="G16" s="90" t="s">
        <v>378</v>
      </c>
      <c r="H16" s="285"/>
      <c r="I16" s="87">
        <f ca="1">+IF(OFFSET(Ejecución!$A$1,MATCH($A16,Ejecución!$A$2:$A$169,0),MATCH(I$14,$I$14:$T$14,0)+5)="","",OFFSET(Ejecución!$A$1,MATCH($A16,Ejecución!$A$2:$A$169,0),MATCH(I$14,$I$14:$T$14,0)+5))</f>
        <v>37800</v>
      </c>
      <c r="J16" s="87">
        <f ca="1">+IF(OFFSET(Ejecución!$A$1,MATCH($A16,Ejecución!$A$2:$A$169,0),MATCH(J$14,$I$14:$T$14,0)+5)="","",OFFSET(Ejecución!$A$1,MATCH($A16,Ejecución!$A$2:$A$169,0),MATCH(J$14,$I$14:$T$14,0)+5))</f>
        <v>36400</v>
      </c>
      <c r="K16" s="87">
        <f ca="1">+IF(OFFSET(Ejecución!$A$1,MATCH($A16,Ejecución!$A$2:$A$169,0),MATCH(K$14,$I$14:$T$14,0)+5)="","",OFFSET(Ejecución!$A$1,MATCH($A16,Ejecución!$A$2:$A$169,0),MATCH(K$14,$I$14:$T$14,0)+5))</f>
        <v>174300</v>
      </c>
      <c r="L16" s="87">
        <f ca="1">+IF(OFFSET(Ejecución!$A$1,MATCH($A16,Ejecución!$A$2:$A$169,0),MATCH(L$14,$I$14:$T$14,0)+5)="","",OFFSET(Ejecución!$A$1,MATCH($A16,Ejecución!$A$2:$A$169,0),MATCH(L$14,$I$14:$T$14,0)+5))</f>
        <v>107100</v>
      </c>
      <c r="M16" s="87">
        <f ca="1">+IF(OFFSET(Ejecución!$A$1,MATCH($A16,Ejecución!$A$2:$A$169,0),MATCH(M$14,$I$14:$T$14,0)+5)="","",OFFSET(Ejecución!$A$1,MATCH($A16,Ejecución!$A$2:$A$169,0),MATCH(M$14,$I$14:$T$14,0)+5))</f>
        <v>102900</v>
      </c>
      <c r="N16" s="87">
        <f ca="1">+IF(OFFSET(Ejecución!$A$1,MATCH($A16,Ejecución!$A$2:$A$169,0),MATCH(N$14,$I$14:$T$14,0)+5)="","",OFFSET(Ejecución!$A$1,MATCH($A16,Ejecución!$A$2:$A$169,0),MATCH(N$14,$I$14:$T$14,0)+5))</f>
        <v>177100</v>
      </c>
      <c r="O16" s="87">
        <f ca="1">+IF(OFFSET(Ejecución!$A$1,MATCH($A16,Ejecución!$A$2:$A$169,0),MATCH(O$14,$I$14:$T$14,0)+5)="","",OFFSET(Ejecución!$A$1,MATCH($A16,Ejecución!$A$2:$A$169,0),MATCH(O$14,$I$14:$T$14,0)+5))</f>
        <v>197050</v>
      </c>
      <c r="P16" s="87">
        <f ca="1">+IF(OFFSET(Ejecución!$A$1,MATCH($A16,Ejecución!$A$2:$A$169,0),MATCH(P$14,$I$14:$T$14,0)+5)="","",OFFSET(Ejecución!$A$1,MATCH($A16,Ejecución!$A$2:$A$169,0),MATCH(P$14,$I$14:$T$14,0)+5))</f>
        <v>148400</v>
      </c>
      <c r="Q16" s="87">
        <f ca="1">+IF(OFFSET(Ejecución!$A$1,MATCH($A16,Ejecución!$A$2:$A$169,0),MATCH(Q$14,$I$14:$T$14,0)+5)="","",OFFSET(Ejecución!$A$1,MATCH($A16,Ejecución!$A$2:$A$169,0),MATCH(Q$14,$I$14:$T$14,0)+5))</f>
        <v>133700</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479150</v>
      </c>
      <c r="V16" s="20">
        <f ca="1">+IFERROR(IF(VLOOKUP(A16,General!$A$2:$F$169,5,0)="Porcentaje",U16,IF(AND(F16=0,VLOOKUP(A16,General!$A$2:$F$169,5,0)&lt;&gt;"Porcentaje"),U16/VLOOKUP(A16,General!$A$2:$S$169,19,0),U16/F16)),0)</f>
        <v>2.4890909090909092</v>
      </c>
      <c r="W16" s="288"/>
      <c r="X16" s="282"/>
      <c r="Y16" s="285"/>
      <c r="Z16" s="91"/>
    </row>
    <row r="17" spans="1:26" ht="147" customHeight="1" thickBot="1">
      <c r="A17" s="66">
        <v>134</v>
      </c>
      <c r="B17" s="286"/>
      <c r="C17" s="288" t="s">
        <v>304</v>
      </c>
      <c r="D17" s="89" t="s">
        <v>305</v>
      </c>
      <c r="E17" s="89"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700</v>
      </c>
      <c r="G17" s="90" t="s">
        <v>471</v>
      </c>
      <c r="H17" s="284" t="s">
        <v>472</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f ca="1">+IF(OFFSET(Ejecución!$A$1,MATCH($A17,Ejecución!$A$2:$A$169,0),MATCH(O$14,$I$14:$T$14,0)+5)="","",OFFSET(Ejecución!$A$1,MATCH($A17,Ejecución!$A$2:$A$169,0),MATCH(O$14,$I$14:$T$14,0)+5))</f>
        <v>382</v>
      </c>
      <c r="P17" s="87">
        <f ca="1">+IF(OFFSET(Ejecución!$A$1,MATCH($A17,Ejecución!$A$2:$A$169,0),MATCH(P$14,$I$14:$T$14,0)+5)="","",OFFSET(Ejecución!$A$1,MATCH($A17,Ejecución!$A$2:$A$169,0),MATCH(P$14,$I$14:$T$14,0)+5))</f>
        <v>379</v>
      </c>
      <c r="Q17" s="87">
        <f ca="1">+IF(OFFSET(Ejecución!$A$1,MATCH($A17,Ejecución!$A$2:$A$169,0),MATCH(Q$14,$I$14:$T$14,0)+5)="","",OFFSET(Ejecución!$A$1,MATCH($A17,Ejecución!$A$2:$A$169,0),MATCH(Q$14,$I$14:$T$14,0)+5))</f>
        <v>328</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1089</v>
      </c>
      <c r="V17" s="20">
        <f ca="1">+IFERROR(IF(VLOOKUP(A17,General!$A$2:$F$169,5,0)="Porcentaje",U17,IF(AND(F17=0,VLOOKUP(A17,General!$A$2:$F$169,5,0)&lt;&gt;"Porcentaje"),U17/VLOOKUP(A17,General!$A$2:$S$169,19,0),U17/F17)),0)</f>
        <v>1.5557142857142856</v>
      </c>
      <c r="W17" s="288"/>
      <c r="X17" s="282"/>
      <c r="Y17" s="284" t="s">
        <v>475</v>
      </c>
      <c r="Z17" s="91"/>
    </row>
    <row r="18" spans="1:26" ht="146.25" customHeight="1" thickBot="1">
      <c r="A18" s="66">
        <v>135</v>
      </c>
      <c r="B18" s="286"/>
      <c r="C18" s="288"/>
      <c r="D18" s="89" t="s">
        <v>303</v>
      </c>
      <c r="E18" s="89"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980000</v>
      </c>
      <c r="G18" s="90" t="s">
        <v>471</v>
      </c>
      <c r="H18" s="286"/>
      <c r="I18" s="87">
        <f ca="1">+IF(OFFSET(Ejecución!$A$1,MATCH($A18,Ejecución!$A$2:$A$169,0),MATCH(I$14,$I$14:$T$14,0)+5)="","",OFFSET(Ejecución!$A$1,MATCH($A18,Ejecución!$A$2:$A$169,0),MATCH(I$14,$I$14:$T$14,0)+5))</f>
        <v>155400</v>
      </c>
      <c r="J18" s="87">
        <f ca="1">+IF(OFFSET(Ejecución!$A$1,MATCH($A18,Ejecución!$A$2:$A$169,0),MATCH(J$14,$I$14:$T$14,0)+5)="","",OFFSET(Ejecución!$A$1,MATCH($A18,Ejecución!$A$2:$A$169,0),MATCH(J$14,$I$14:$T$14,0)+5))</f>
        <v>284200</v>
      </c>
      <c r="K18" s="87">
        <f ca="1">+IF(OFFSET(Ejecución!$A$1,MATCH($A18,Ejecución!$A$2:$A$169,0),MATCH(K$14,$I$14:$T$14,0)+5)="","",OFFSET(Ejecución!$A$1,MATCH($A18,Ejecución!$A$2:$A$169,0),MATCH(K$14,$I$14:$T$14,0)+5))</f>
        <v>406000</v>
      </c>
      <c r="L18" s="87">
        <f ca="1">+IF(OFFSET(Ejecución!$A$1,MATCH($A18,Ejecución!$A$2:$A$169,0),MATCH(L$14,$I$14:$T$14,0)+5)="","",OFFSET(Ejecución!$A$1,MATCH($A18,Ejecución!$A$2:$A$169,0),MATCH(L$14,$I$14:$T$14,0)+5))</f>
        <v>358400</v>
      </c>
      <c r="M18" s="87">
        <f ca="1">+IF(OFFSET(Ejecución!$A$1,MATCH($A18,Ejecución!$A$2:$A$169,0),MATCH(M$14,$I$14:$T$14,0)+5)="","",OFFSET(Ejecución!$A$1,MATCH($A18,Ejecución!$A$2:$A$169,0),MATCH(M$14,$I$14:$T$14,0)+5))</f>
        <v>359800</v>
      </c>
      <c r="N18" s="87">
        <f ca="1">+IF(OFFSET(Ejecución!$A$1,MATCH($A18,Ejecución!$A$2:$A$169,0),MATCH(N$14,$I$14:$T$14,0)+5)="","",OFFSET(Ejecución!$A$1,MATCH($A18,Ejecución!$A$2:$A$169,0),MATCH(N$14,$I$14:$T$14,0)+5))</f>
        <v>499800</v>
      </c>
      <c r="O18" s="87">
        <f ca="1">+IF(OFFSET(Ejecución!$A$1,MATCH($A18,Ejecución!$A$2:$A$169,0),MATCH(O$14,$I$14:$T$14,0)+5)="","",OFFSET(Ejecución!$A$1,MATCH($A18,Ejecución!$A$2:$A$169,0),MATCH(O$14,$I$14:$T$14,0)+5))</f>
        <v>534800</v>
      </c>
      <c r="P18" s="87">
        <f ca="1">+IF(OFFSET(Ejecución!$A$1,MATCH($A18,Ejecución!$A$2:$A$169,0),MATCH(P$14,$I$14:$T$14,0)+5)="","",OFFSET(Ejecución!$A$1,MATCH($A18,Ejecución!$A$2:$A$169,0),MATCH(P$14,$I$14:$T$14,0)+5))</f>
        <v>530600</v>
      </c>
      <c r="Q18" s="87">
        <f ca="1">+IF(OFFSET(Ejecución!$A$1,MATCH($A18,Ejecución!$A$2:$A$169,0),MATCH(Q$14,$I$14:$T$14,0)+5)="","",OFFSET(Ejecución!$A$1,MATCH($A18,Ejecución!$A$2:$A$169,0),MATCH(Q$14,$I$14:$T$14,0)+5))</f>
        <v>459200</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1524600</v>
      </c>
      <c r="V18" s="20">
        <f ca="1">+IFERROR(IF(VLOOKUP(A18,General!$A$2:$F$169,5,0)="Porcentaje",U18,IF(AND(F18=0,VLOOKUP(A18,General!$A$2:$F$169,5,0)&lt;&gt;"Porcentaje"),U18/VLOOKUP(A18,General!$A$2:$S$169,19,0),U18/F18)),0)</f>
        <v>1.5557142857142856</v>
      </c>
      <c r="W18" s="288"/>
      <c r="X18" s="282"/>
      <c r="Y18" s="286"/>
      <c r="Z18" s="91"/>
    </row>
    <row r="19" spans="1:26" ht="126.75" customHeight="1" thickBot="1">
      <c r="A19" s="66">
        <v>136</v>
      </c>
      <c r="B19" s="285"/>
      <c r="C19" s="288"/>
      <c r="D19" s="89" t="s">
        <v>306</v>
      </c>
      <c r="E19" s="89"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640</v>
      </c>
      <c r="G19" s="90" t="s">
        <v>471</v>
      </c>
      <c r="H19" s="285"/>
      <c r="I19" s="87">
        <f ca="1">+IF(OFFSET(Ejecución!$A$1,MATCH($A19,Ejecución!$A$2:$A$169,0),MATCH(I$14,$I$14:$T$14,0)+5)="","",OFFSET(Ejecución!$A$1,MATCH($A19,Ejecución!$A$2:$A$169,0),MATCH(I$14,$I$14:$T$14,0)+5))</f>
        <v>186</v>
      </c>
      <c r="J19" s="87">
        <f ca="1">+IF(OFFSET(Ejecución!$A$1,MATCH($A19,Ejecución!$A$2:$A$169,0),MATCH(J$14,$I$14:$T$14,0)+5)="","",OFFSET(Ejecución!$A$1,MATCH($A19,Ejecución!$A$2:$A$169,0),MATCH(J$14,$I$14:$T$14,0)+5))</f>
        <v>190</v>
      </c>
      <c r="K19" s="87">
        <f ca="1">+IF(OFFSET(Ejecución!$A$1,MATCH($A19,Ejecución!$A$2:$A$169,0),MATCH(K$14,$I$14:$T$14,0)+5)="","",OFFSET(Ejecución!$A$1,MATCH($A19,Ejecución!$A$2:$A$169,0),MATCH(K$14,$I$14:$T$14,0)+5))</f>
        <v>203</v>
      </c>
      <c r="L19" s="87">
        <f ca="1">+IF(OFFSET(Ejecución!$A$1,MATCH($A19,Ejecución!$A$2:$A$169,0),MATCH(L$14,$I$14:$T$14,0)+5)="","",OFFSET(Ejecución!$A$1,MATCH($A19,Ejecución!$A$2:$A$169,0),MATCH(L$14,$I$14:$T$14,0)+5))</f>
        <v>207</v>
      </c>
      <c r="M19" s="87">
        <f ca="1">+IF(OFFSET(Ejecución!$A$1,MATCH($A19,Ejecución!$A$2:$A$169,0),MATCH(M$14,$I$14:$T$14,0)+5)="","",OFFSET(Ejecución!$A$1,MATCH($A19,Ejecución!$A$2:$A$169,0),MATCH(M$14,$I$14:$T$14,0)+5))</f>
        <v>227</v>
      </c>
      <c r="N19" s="87">
        <f ca="1">+IF(OFFSET(Ejecución!$A$1,MATCH($A19,Ejecución!$A$2:$A$169,0),MATCH(N$14,$I$14:$T$14,0)+5)="","",OFFSET(Ejecución!$A$1,MATCH($A19,Ejecución!$A$2:$A$169,0),MATCH(N$14,$I$14:$T$14,0)+5))</f>
        <v>241</v>
      </c>
      <c r="O19" s="87">
        <f ca="1">+IF(OFFSET(Ejecución!$A$1,MATCH($A19,Ejecución!$A$2:$A$169,0),MATCH(O$14,$I$14:$T$14,0)+5)="","",OFFSET(Ejecución!$A$1,MATCH($A19,Ejecución!$A$2:$A$169,0),MATCH(O$14,$I$14:$T$14,0)+5))</f>
        <v>256</v>
      </c>
      <c r="P19" s="87">
        <f ca="1">+IF(OFFSET(Ejecución!$A$1,MATCH($A19,Ejecución!$A$2:$A$169,0),MATCH(P$14,$I$14:$T$14,0)+5)="","",OFFSET(Ejecución!$A$1,MATCH($A19,Ejecución!$A$2:$A$169,0),MATCH(P$14,$I$14:$T$14,0)+5))</f>
        <v>260</v>
      </c>
      <c r="Q19" s="87">
        <f ca="1">+IF(OFFSET(Ejecución!$A$1,MATCH($A19,Ejecución!$A$2:$A$169,0),MATCH(Q$14,$I$14:$T$14,0)+5)="","",OFFSET(Ejecución!$A$1,MATCH($A19,Ejecución!$A$2:$A$169,0),MATCH(Q$14,$I$14:$T$14,0)+5))</f>
        <v>385</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901</v>
      </c>
      <c r="V19" s="20">
        <f ca="1">+IFERROR(IF(VLOOKUP(A19,General!$A$2:$F$169,5,0)="Porcentaje",U19,IF(AND(F19=0,VLOOKUP(A19,General!$A$2:$F$169,5,0)&lt;&gt;"Porcentaje"),U19/VLOOKUP(A19,General!$A$2:$S$169,19,0),U19/F19)),0)</f>
        <v>1.4078124999999999</v>
      </c>
      <c r="W19" s="288"/>
      <c r="X19" s="283"/>
      <c r="Y19" s="285"/>
      <c r="Z19" s="91"/>
    </row>
  </sheetData>
  <sheetProtection password="CCC5" sheet="1" objects="1" scenarios="1"/>
  <mergeCells count="25">
    <mergeCell ref="X15:X19"/>
    <mergeCell ref="Y15:Y16"/>
    <mergeCell ref="Y17:Y19"/>
    <mergeCell ref="W15:W19"/>
    <mergeCell ref="B15:B19"/>
    <mergeCell ref="C15:C16"/>
    <mergeCell ref="C17:C19"/>
    <mergeCell ref="H15:H16"/>
    <mergeCell ref="H17:H1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formula1>"Unidad,Porcentaje,Monetario"</formula1>
      <formula2>0</formula2>
    </dataValidation>
    <dataValidation type="list" allowBlank="1" showInputMessage="1" showErrorMessage="1" sqref="G15:G19">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Hoja12"/>
  <dimension ref="A1:ALZ18"/>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477</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396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27.25" customHeight="1" thickBot="1">
      <c r="A15" s="48">
        <v>158</v>
      </c>
      <c r="B15" s="93" t="s">
        <v>478</v>
      </c>
      <c r="C15" s="94" t="s">
        <v>350</v>
      </c>
      <c r="D15" s="94" t="s">
        <v>351</v>
      </c>
      <c r="E15" s="69"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v>
      </c>
      <c r="G15" s="95" t="s">
        <v>378</v>
      </c>
      <c r="H15" s="93" t="s">
        <v>481</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0</v>
      </c>
      <c r="O15" s="87">
        <f ca="1">+IF(OFFSET(Ejecución!$A$1,MATCH($A15,Ejecución!$A$2:$A$169,0),MATCH(O$14,$I$14:$T$14,0)+5)="","",OFFSET(Ejecución!$A$1,MATCH($A15,Ejecución!$A$2:$A$169,0),MATCH(O$14,$I$14:$T$14,0)+5))</f>
        <v>0</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0</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0</v>
      </c>
      <c r="V15" s="20">
        <f ca="1">+IFERROR(IF(VLOOKUP(A15,General!$A$2:$F$169,5,0)="Porcentaje",U15,IF(AND(F15=0,VLOOKUP(A15,General!$A$2:$F$169,5,0)&lt;&gt;"Porcentaje"),U15/VLOOKUP(A15,General!$A$2:$S$169,19,0),U15/F15)),0)</f>
        <v>0</v>
      </c>
      <c r="W15" s="289" t="s">
        <v>485</v>
      </c>
      <c r="X15" s="97" t="s">
        <v>486</v>
      </c>
      <c r="Y15" s="93" t="s">
        <v>487</v>
      </c>
      <c r="Z15" s="94" t="s">
        <v>488</v>
      </c>
    </row>
    <row r="16" spans="1:1014" s="18" customFormat="1" ht="150" customHeight="1" thickBot="1">
      <c r="A16" s="48">
        <v>159</v>
      </c>
      <c r="B16" s="93" t="s">
        <v>479</v>
      </c>
      <c r="C16" s="94" t="s">
        <v>352</v>
      </c>
      <c r="D16" s="94" t="s">
        <v>353</v>
      </c>
      <c r="E16" s="69"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5" t="s">
        <v>471</v>
      </c>
      <c r="H16" s="93" t="s">
        <v>482</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2</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0">
        <f ca="1">+IFERROR(IF(VLOOKUP(A16,General!$A$2:$F$169,5,0)="Porcentaje",U16,IF(AND(F16=0,VLOOKUP(A16,General!$A$2:$F$169,5,0)&lt;&gt;"Porcentaje"),U16/VLOOKUP(A16,General!$A$2:$S$169,19,0),U16/F16)),0)</f>
        <v>1</v>
      </c>
      <c r="W16" s="290"/>
      <c r="X16" s="97" t="s">
        <v>486</v>
      </c>
      <c r="Y16" s="98" t="s">
        <v>489</v>
      </c>
      <c r="Z16" s="94" t="s">
        <v>490</v>
      </c>
    </row>
    <row r="17" spans="1:26" ht="175.5" customHeight="1" thickBot="1">
      <c r="A17" s="66">
        <v>160</v>
      </c>
      <c r="B17" s="292" t="s">
        <v>480</v>
      </c>
      <c r="C17" s="94" t="s">
        <v>354</v>
      </c>
      <c r="D17" s="94" t="s">
        <v>355</v>
      </c>
      <c r="E17" s="69"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12</v>
      </c>
      <c r="G17" s="95" t="s">
        <v>378</v>
      </c>
      <c r="H17" s="93" t="s">
        <v>483</v>
      </c>
      <c r="I17" s="87">
        <f ca="1">+IF(OFFSET(Ejecución!$A$1,MATCH($A17,Ejecución!$A$2:$A$169,0),MATCH(I$14,$I$14:$T$14,0)+5)="","",OFFSET(Ejecución!$A$1,MATCH($A17,Ejecución!$A$2:$A$169,0),MATCH(I$14,$I$14:$T$14,0)+5))</f>
        <v>4</v>
      </c>
      <c r="J17" s="87">
        <f ca="1">+IF(OFFSET(Ejecución!$A$1,MATCH($A17,Ejecución!$A$2:$A$169,0),MATCH(J$14,$I$14:$T$14,0)+5)="","",OFFSET(Ejecución!$A$1,MATCH($A17,Ejecución!$A$2:$A$169,0),MATCH(J$14,$I$14:$T$14,0)+5))</f>
        <v>4</v>
      </c>
      <c r="K17" s="87">
        <f ca="1">+IF(OFFSET(Ejecución!$A$1,MATCH($A17,Ejecución!$A$2:$A$169,0),MATCH(K$14,$I$14:$T$14,0)+5)="","",OFFSET(Ejecución!$A$1,MATCH($A17,Ejecución!$A$2:$A$169,0),MATCH(K$14,$I$14:$T$14,0)+5))</f>
        <v>4</v>
      </c>
      <c r="L17" s="87">
        <f ca="1">+IF(OFFSET(Ejecución!$A$1,MATCH($A17,Ejecución!$A$2:$A$169,0),MATCH(L$14,$I$14:$T$14,0)+5)="","",OFFSET(Ejecución!$A$1,MATCH($A17,Ejecución!$A$2:$A$169,0),MATCH(L$14,$I$14:$T$14,0)+5))</f>
        <v>4</v>
      </c>
      <c r="M17" s="87">
        <f ca="1">+IF(OFFSET(Ejecución!$A$1,MATCH($A17,Ejecución!$A$2:$A$169,0),MATCH(M$14,$I$14:$T$14,0)+5)="","",OFFSET(Ejecución!$A$1,MATCH($A17,Ejecución!$A$2:$A$169,0),MATCH(M$14,$I$14:$T$14,0)+5))</f>
        <v>4</v>
      </c>
      <c r="N17" s="87">
        <f ca="1">+IF(OFFSET(Ejecución!$A$1,MATCH($A17,Ejecución!$A$2:$A$169,0),MATCH(N$14,$I$14:$T$14,0)+5)="","",OFFSET(Ejecución!$A$1,MATCH($A17,Ejecución!$A$2:$A$169,0),MATCH(N$14,$I$14:$T$14,0)+5))</f>
        <v>3</v>
      </c>
      <c r="O17" s="87">
        <f ca="1">+IF(OFFSET(Ejecución!$A$1,MATCH($A17,Ejecución!$A$2:$A$169,0),MATCH(O$14,$I$14:$T$14,0)+5)="","",OFFSET(Ejecución!$A$1,MATCH($A17,Ejecución!$A$2:$A$169,0),MATCH(O$14,$I$14:$T$14,0)+5))</f>
        <v>4</v>
      </c>
      <c r="P17" s="87">
        <f ca="1">+IF(OFFSET(Ejecución!$A$1,MATCH($A17,Ejecución!$A$2:$A$169,0),MATCH(P$14,$I$14:$T$14,0)+5)="","",OFFSET(Ejecución!$A$1,MATCH($A17,Ejecución!$A$2:$A$169,0),MATCH(P$14,$I$14:$T$14,0)+5))</f>
        <v>3</v>
      </c>
      <c r="Q17" s="87">
        <f ca="1">+IF(OFFSET(Ejecución!$A$1,MATCH($A17,Ejecución!$A$2:$A$169,0),MATCH(Q$14,$I$14:$T$14,0)+5)="","",OFFSET(Ejecución!$A$1,MATCH($A17,Ejecución!$A$2:$A$169,0),MATCH(Q$14,$I$14:$T$14,0)+5))</f>
        <v>4</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11</v>
      </c>
      <c r="V17" s="20">
        <f ca="1">+IFERROR(IF(VLOOKUP(A17,General!$A$2:$F$169,5,0)="Porcentaje",U17,IF(AND(F17=0,VLOOKUP(A17,General!$A$2:$F$169,5,0)&lt;&gt;"Porcentaje"),U17/VLOOKUP(A17,General!$A$2:$S$169,19,0),U17/F17)),0)</f>
        <v>0.91666666666666663</v>
      </c>
      <c r="W17" s="290"/>
      <c r="X17" s="97" t="s">
        <v>491</v>
      </c>
      <c r="Y17" s="98" t="s">
        <v>492</v>
      </c>
      <c r="Z17" s="94"/>
    </row>
    <row r="18" spans="1:26" ht="146.25" customHeight="1" thickBot="1">
      <c r="A18" s="66">
        <v>161</v>
      </c>
      <c r="B18" s="292"/>
      <c r="C18" s="94" t="s">
        <v>356</v>
      </c>
      <c r="D18" s="94" t="s">
        <v>357</v>
      </c>
      <c r="E18" s="69"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95" t="s">
        <v>378</v>
      </c>
      <c r="H18" s="93" t="s">
        <v>484</v>
      </c>
      <c r="I18" s="87">
        <f ca="1">+IF(OFFSET(Ejecución!$A$1,MATCH($A18,Ejecución!$A$2:$A$169,0),MATCH(I$14,$I$14:$T$14,0)+5)="","",OFFSET(Ejecución!$A$1,MATCH($A18,Ejecución!$A$2:$A$169,0),MATCH(I$14,$I$14:$T$14,0)+5))</f>
        <v>4</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3</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2</v>
      </c>
      <c r="O18" s="87">
        <f ca="1">+IF(OFFSET(Ejecución!$A$1,MATCH($A18,Ejecución!$A$2:$A$169,0),MATCH(O$14,$I$14:$T$14,0)+5)="","",OFFSET(Ejecución!$A$1,MATCH($A18,Ejecución!$A$2:$A$169,0),MATCH(O$14,$I$14:$T$14,0)+5))</f>
        <v>3</v>
      </c>
      <c r="P18" s="87">
        <f ca="1">+IF(OFFSET(Ejecución!$A$1,MATCH($A18,Ejecución!$A$2:$A$169,0),MATCH(P$14,$I$14:$T$14,0)+5)="","",OFFSET(Ejecución!$A$1,MATCH($A18,Ejecución!$A$2:$A$169,0),MATCH(P$14,$I$14:$T$14,0)+5))</f>
        <v>2</v>
      </c>
      <c r="Q18" s="87">
        <f ca="1">+IF(OFFSET(Ejecución!$A$1,MATCH($A18,Ejecución!$A$2:$A$169,0),MATCH(Q$14,$I$14:$T$14,0)+5)="","",OFFSET(Ejecución!$A$1,MATCH($A18,Ejecución!$A$2:$A$169,0),MATCH(Q$14,$I$14:$T$14,0)+5))</f>
        <v>1</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6</v>
      </c>
      <c r="V18" s="20">
        <f ca="1">+IFERROR(IF(VLOOKUP(A18,General!$A$2:$F$169,5,0)="Porcentaje",U18,IF(AND(F18=0,VLOOKUP(A18,General!$A$2:$F$169,5,0)&lt;&gt;"Porcentaje"),U18/VLOOKUP(A18,General!$A$2:$S$169,19,0),U18/F18)),0)</f>
        <v>2</v>
      </c>
      <c r="W18" s="291"/>
      <c r="X18" s="97" t="s">
        <v>493</v>
      </c>
      <c r="Y18" s="98" t="s">
        <v>494</v>
      </c>
      <c r="Z18" s="94" t="s">
        <v>490</v>
      </c>
    </row>
  </sheetData>
  <sheetProtection password="CCC5" sheet="1" objects="1" scenarios="1"/>
  <mergeCells count="18">
    <mergeCell ref="W15:W18"/>
    <mergeCell ref="B17: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8">
      <formula1>"Unidad,Porcentaje,Monetario"</formula1>
    </dataValidation>
    <dataValidation type="list" allowBlank="1" showInputMessage="1" showErrorMessage="1" sqref="G15:G18">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sheetPr codeName="Hoja13"/>
  <dimension ref="A1:ALZ16"/>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495</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396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27.25" customHeight="1" thickBot="1">
      <c r="A15" s="48">
        <v>162</v>
      </c>
      <c r="B15" s="93" t="s">
        <v>496</v>
      </c>
      <c r="C15" s="94" t="s">
        <v>359</v>
      </c>
      <c r="D15" s="94" t="s">
        <v>360</v>
      </c>
      <c r="E15" s="69"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95" t="s">
        <v>471</v>
      </c>
      <c r="H15" s="93" t="s">
        <v>498</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3</v>
      </c>
      <c r="L15" s="87">
        <f ca="1">+IF(OFFSET(Ejecución!$A$1,MATCH($A15,Ejecución!$A$2:$A$169,0),MATCH(L$14,$I$14:$T$14,0)+5)="","",OFFSET(Ejecución!$A$1,MATCH($A15,Ejecución!$A$2:$A$169,0),MATCH(L$14,$I$14:$T$14,0)+5))</f>
        <v>2</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2</v>
      </c>
      <c r="P15" s="87">
        <f ca="1">+IF(OFFSET(Ejecución!$A$1,MATCH($A15,Ejecución!$A$2:$A$169,0),MATCH(P$14,$I$14:$T$14,0)+5)="","",OFFSET(Ejecución!$A$1,MATCH($A15,Ejecución!$A$2:$A$169,0),MATCH(P$14,$I$14:$T$14,0)+5))</f>
        <v>2</v>
      </c>
      <c r="Q15" s="87">
        <f ca="1">+IF(OFFSET(Ejecución!$A$1,MATCH($A15,Ejecución!$A$2:$A$169,0),MATCH(Q$14,$I$14:$T$14,0)+5)="","",OFFSET(Ejecución!$A$1,MATCH($A15,Ejecución!$A$2:$A$169,0),MATCH(Q$14,$I$14:$T$14,0)+5))</f>
        <v>2</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6</v>
      </c>
      <c r="V15" s="20">
        <f ca="1">+IFERROR(IF(VLOOKUP(A15,General!$A$2:$F$169,5,0)="Porcentaje",U15,IF(AND(F15=0,VLOOKUP(A15,General!$A$2:$F$169,5,0)&lt;&gt;"Porcentaje"),U15/VLOOKUP(A15,General!$A$2:$S$169,19,0),U15/F15)),0)</f>
        <v>2</v>
      </c>
      <c r="W15" s="293" t="s">
        <v>500</v>
      </c>
      <c r="X15" s="97" t="s">
        <v>501</v>
      </c>
      <c r="Y15" s="93" t="s">
        <v>502</v>
      </c>
      <c r="Z15" s="94"/>
    </row>
    <row r="16" spans="1:1014" s="18" customFormat="1" ht="150" customHeight="1" thickBot="1">
      <c r="A16" s="48">
        <v>163</v>
      </c>
      <c r="B16" s="93" t="s">
        <v>497</v>
      </c>
      <c r="C16" s="94" t="s">
        <v>361</v>
      </c>
      <c r="D16" s="94" t="s">
        <v>362</v>
      </c>
      <c r="E16" s="69"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5" t="s">
        <v>378</v>
      </c>
      <c r="H16" s="93" t="s">
        <v>499</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0">
        <f ca="1">+IFERROR(IF(VLOOKUP(A16,General!$A$2:$F$169,5,0)="Porcentaje",U16,IF(AND(F16=0,VLOOKUP(A16,General!$A$2:$F$169,5,0)&lt;&gt;"Porcentaje"),U16/VLOOKUP(A16,General!$A$2:$S$169,19,0),U16/F16)),0)</f>
        <v>1</v>
      </c>
      <c r="W16" s="294"/>
      <c r="X16" s="97" t="s">
        <v>503</v>
      </c>
      <c r="Y16" s="98" t="s">
        <v>504</v>
      </c>
      <c r="Z16" s="94"/>
    </row>
  </sheetData>
  <sheetProtection password="CCC5" sheet="1" objects="1" scenarios="1"/>
  <mergeCells count="17">
    <mergeCell ref="W15:W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6">
      <formula1>"A,B,C"</formula1>
    </dataValidation>
    <dataValidation type="list" allowBlank="1" showInputMessage="1" showErrorMessage="1" sqref="E15:E16">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sheetPr codeName="Hoja14"/>
  <dimension ref="A1:ALZ33"/>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505</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38.5" customHeight="1" thickBot="1">
      <c r="A15" s="48">
        <v>1</v>
      </c>
      <c r="B15" s="99" t="s">
        <v>507</v>
      </c>
      <c r="C15" s="68" t="s">
        <v>52</v>
      </c>
      <c r="D15" s="69" t="s">
        <v>53</v>
      </c>
      <c r="E15" s="69"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60</v>
      </c>
      <c r="G15" s="71" t="s">
        <v>378</v>
      </c>
      <c r="H15" s="73" t="s">
        <v>517</v>
      </c>
      <c r="I15" s="87">
        <f ca="1">+IF(OFFSET(Ejecución!$A$1,MATCH($A15,Ejecución!$A$2:$A$169,0),MATCH(I$14,$I$14:$T$14,0)+5)="","",OFFSET(Ejecución!$A$1,MATCH($A15,Ejecución!$A$2:$A$169,0),MATCH(I$14,$I$14:$T$14,0)+5))</f>
        <v>21</v>
      </c>
      <c r="J15" s="87">
        <f ca="1">+IF(OFFSET(Ejecución!$A$1,MATCH($A15,Ejecución!$A$2:$A$169,0),MATCH(J$14,$I$14:$T$14,0)+5)="","",OFFSET(Ejecución!$A$1,MATCH($A15,Ejecución!$A$2:$A$169,0),MATCH(J$14,$I$14:$T$14,0)+5))</f>
        <v>24</v>
      </c>
      <c r="K15" s="87">
        <f ca="1">+IF(OFFSET(Ejecución!$A$1,MATCH($A15,Ejecución!$A$2:$A$169,0),MATCH(K$14,$I$14:$T$14,0)+5)="","",OFFSET(Ejecución!$A$1,MATCH($A15,Ejecución!$A$2:$A$169,0),MATCH(K$14,$I$14:$T$14,0)+5))</f>
        <v>32</v>
      </c>
      <c r="L15" s="87">
        <f ca="1">+IF(OFFSET(Ejecución!$A$1,MATCH($A15,Ejecución!$A$2:$A$169,0),MATCH(L$14,$I$14:$T$14,0)+5)="","",OFFSET(Ejecución!$A$1,MATCH($A15,Ejecución!$A$2:$A$169,0),MATCH(L$14,$I$14:$T$14,0)+5))</f>
        <v>47</v>
      </c>
      <c r="M15" s="87">
        <f ca="1">+IF(OFFSET(Ejecución!$A$1,MATCH($A15,Ejecución!$A$2:$A$169,0),MATCH(M$14,$I$14:$T$14,0)+5)="","",OFFSET(Ejecución!$A$1,MATCH($A15,Ejecución!$A$2:$A$169,0),MATCH(M$14,$I$14:$T$14,0)+5))</f>
        <v>42</v>
      </c>
      <c r="N15" s="87">
        <f ca="1">+IF(OFFSET(Ejecución!$A$1,MATCH($A15,Ejecución!$A$2:$A$169,0),MATCH(N$14,$I$14:$T$14,0)+5)="","",OFFSET(Ejecución!$A$1,MATCH($A15,Ejecución!$A$2:$A$169,0),MATCH(N$14,$I$14:$T$14,0)+5))</f>
        <v>27</v>
      </c>
      <c r="O15" s="87">
        <f ca="1">+IF(OFFSET(Ejecución!$A$1,MATCH($A15,Ejecución!$A$2:$A$169,0),MATCH(O$14,$I$14:$T$14,0)+5)="","",OFFSET(Ejecución!$A$1,MATCH($A15,Ejecución!$A$2:$A$169,0),MATCH(O$14,$I$14:$T$14,0)+5))</f>
        <v>48</v>
      </c>
      <c r="P15" s="87">
        <f ca="1">+IF(OFFSET(Ejecución!$A$1,MATCH($A15,Ejecución!$A$2:$A$169,0),MATCH(P$14,$I$14:$T$14,0)+5)="","",OFFSET(Ejecución!$A$1,MATCH($A15,Ejecución!$A$2:$A$169,0),MATCH(P$14,$I$14:$T$14,0)+5))</f>
        <v>43</v>
      </c>
      <c r="Q15" s="87">
        <f ca="1">+IF(OFFSET(Ejecución!$A$1,MATCH($A15,Ejecución!$A$2:$A$169,0),MATCH(Q$14,$I$14:$T$14,0)+5)="","",OFFSET(Ejecución!$A$1,MATCH($A15,Ejecución!$A$2:$A$169,0),MATCH(Q$14,$I$14:$T$14,0)+5))</f>
        <v>52</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143</v>
      </c>
      <c r="V15" s="20">
        <f ca="1">+IFERROR(IF(VLOOKUP(A15,General!$A$2:$F$169,5,0)="Porcentaje",U15,IF(AND(F15=0,VLOOKUP(A15,General!$A$2:$F$169,5,0)&lt;&gt;"Porcentaje"),U15/VLOOKUP(A15,General!$A$2:$S$169,19,0),U15/F15)),0)</f>
        <v>2.3833333333333333</v>
      </c>
      <c r="W15" s="111" t="s">
        <v>503</v>
      </c>
      <c r="X15" s="111" t="s">
        <v>533</v>
      </c>
      <c r="Y15" s="109" t="s">
        <v>534</v>
      </c>
      <c r="Z15" s="74"/>
    </row>
    <row r="16" spans="1:1014" s="18" customFormat="1" ht="150" customHeight="1" thickBot="1">
      <c r="A16" s="48">
        <v>2</v>
      </c>
      <c r="B16" s="295" t="s">
        <v>508</v>
      </c>
      <c r="C16" s="68" t="s">
        <v>54</v>
      </c>
      <c r="D16" s="69" t="s">
        <v>55</v>
      </c>
      <c r="E16" s="69"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60</v>
      </c>
      <c r="G16" s="71" t="s">
        <v>378</v>
      </c>
      <c r="H16" s="73" t="s">
        <v>518</v>
      </c>
      <c r="I16" s="87">
        <f ca="1">+IF(OFFSET(Ejecución!$A$1,MATCH($A16,Ejecución!$A$2:$A$169,0),MATCH(I$14,$I$14:$T$14,0)+5)="","",OFFSET(Ejecución!$A$1,MATCH($A16,Ejecución!$A$2:$A$169,0),MATCH(I$14,$I$14:$T$14,0)+5))</f>
        <v>33</v>
      </c>
      <c r="J16" s="87">
        <f ca="1">+IF(OFFSET(Ejecución!$A$1,MATCH($A16,Ejecución!$A$2:$A$169,0),MATCH(J$14,$I$14:$T$14,0)+5)="","",OFFSET(Ejecución!$A$1,MATCH($A16,Ejecución!$A$2:$A$169,0),MATCH(J$14,$I$14:$T$14,0)+5))</f>
        <v>40</v>
      </c>
      <c r="K16" s="87">
        <f ca="1">+IF(OFFSET(Ejecución!$A$1,MATCH($A16,Ejecución!$A$2:$A$169,0),MATCH(K$14,$I$14:$T$14,0)+5)="","",OFFSET(Ejecución!$A$1,MATCH($A16,Ejecución!$A$2:$A$169,0),MATCH(K$14,$I$14:$T$14,0)+5))</f>
        <v>50</v>
      </c>
      <c r="L16" s="87">
        <f ca="1">+IF(OFFSET(Ejecución!$A$1,MATCH($A16,Ejecución!$A$2:$A$169,0),MATCH(L$14,$I$14:$T$14,0)+5)="","",OFFSET(Ejecución!$A$1,MATCH($A16,Ejecución!$A$2:$A$169,0),MATCH(L$14,$I$14:$T$14,0)+5))</f>
        <v>53</v>
      </c>
      <c r="M16" s="87">
        <f ca="1">+IF(OFFSET(Ejecución!$A$1,MATCH($A16,Ejecución!$A$2:$A$169,0),MATCH(M$14,$I$14:$T$14,0)+5)="","",OFFSET(Ejecución!$A$1,MATCH($A16,Ejecución!$A$2:$A$169,0),MATCH(M$14,$I$14:$T$14,0)+5))</f>
        <v>53</v>
      </c>
      <c r="N16" s="87">
        <f ca="1">+IF(OFFSET(Ejecución!$A$1,MATCH($A16,Ejecución!$A$2:$A$169,0),MATCH(N$14,$I$14:$T$14,0)+5)="","",OFFSET(Ejecución!$A$1,MATCH($A16,Ejecución!$A$2:$A$169,0),MATCH(N$14,$I$14:$T$14,0)+5))</f>
        <v>53</v>
      </c>
      <c r="O16" s="87">
        <f ca="1">+IF(OFFSET(Ejecución!$A$1,MATCH($A16,Ejecución!$A$2:$A$169,0),MATCH(O$14,$I$14:$T$14,0)+5)="","",OFFSET(Ejecución!$A$1,MATCH($A16,Ejecución!$A$2:$A$169,0),MATCH(O$14,$I$14:$T$14,0)+5))</f>
        <v>48</v>
      </c>
      <c r="P16" s="87">
        <f ca="1">+IF(OFFSET(Ejecución!$A$1,MATCH($A16,Ejecución!$A$2:$A$169,0),MATCH(P$14,$I$14:$T$14,0)+5)="","",OFFSET(Ejecución!$A$1,MATCH($A16,Ejecución!$A$2:$A$169,0),MATCH(P$14,$I$14:$T$14,0)+5))</f>
        <v>65</v>
      </c>
      <c r="Q16" s="87">
        <f ca="1">+IF(OFFSET(Ejecución!$A$1,MATCH($A16,Ejecución!$A$2:$A$169,0),MATCH(Q$14,$I$14:$T$14,0)+5)="","",OFFSET(Ejecución!$A$1,MATCH($A16,Ejecución!$A$2:$A$169,0),MATCH(Q$14,$I$14:$T$14,0)+5))</f>
        <v>52</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165</v>
      </c>
      <c r="V16" s="20">
        <f ca="1">+IFERROR(IF(VLOOKUP(A16,General!$A$2:$F$169,5,0)="Porcentaje",U16,IF(AND(F16=0,VLOOKUP(A16,General!$A$2:$F$169,5,0)&lt;&gt;"Porcentaje"),U16/VLOOKUP(A16,General!$A$2:$S$169,19,0),U16/F16)),0)</f>
        <v>2.75</v>
      </c>
      <c r="W16" s="111" t="s">
        <v>503</v>
      </c>
      <c r="X16" s="111" t="s">
        <v>535</v>
      </c>
      <c r="Y16" s="109" t="s">
        <v>536</v>
      </c>
      <c r="Z16" s="74"/>
    </row>
    <row r="17" spans="1:26" ht="123" customHeight="1" thickBot="1">
      <c r="A17" s="66">
        <v>3</v>
      </c>
      <c r="B17" s="296"/>
      <c r="C17" s="68" t="s">
        <v>56</v>
      </c>
      <c r="D17" s="69" t="s">
        <v>57</v>
      </c>
      <c r="E17" s="69"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708</v>
      </c>
      <c r="G17" s="71" t="s">
        <v>378</v>
      </c>
      <c r="H17" s="109" t="s">
        <v>519</v>
      </c>
      <c r="I17" s="87">
        <f ca="1">+IF(OFFSET(Ejecución!$A$1,MATCH($A17,Ejecución!$A$2:$A$169,0),MATCH(I$14,$I$14:$T$14,0)+5)="","",OFFSET(Ejecución!$A$1,MATCH($A17,Ejecución!$A$2:$A$169,0),MATCH(I$14,$I$14:$T$14,0)+5))</f>
        <v>444</v>
      </c>
      <c r="J17" s="87">
        <f ca="1">+IF(OFFSET(Ejecución!$A$1,MATCH($A17,Ejecución!$A$2:$A$169,0),MATCH(J$14,$I$14:$T$14,0)+5)="","",OFFSET(Ejecución!$A$1,MATCH($A17,Ejecución!$A$2:$A$169,0),MATCH(J$14,$I$14:$T$14,0)+5))</f>
        <v>432</v>
      </c>
      <c r="K17" s="87">
        <f ca="1">+IF(OFFSET(Ejecución!$A$1,MATCH($A17,Ejecución!$A$2:$A$169,0),MATCH(K$14,$I$14:$T$14,0)+5)="","",OFFSET(Ejecución!$A$1,MATCH($A17,Ejecución!$A$2:$A$169,0),MATCH(K$14,$I$14:$T$14,0)+5))</f>
        <v>559</v>
      </c>
      <c r="L17" s="87">
        <f ca="1">+IF(OFFSET(Ejecución!$A$1,MATCH($A17,Ejecución!$A$2:$A$169,0),MATCH(L$14,$I$14:$T$14,0)+5)="","",OFFSET(Ejecución!$A$1,MATCH($A17,Ejecución!$A$2:$A$169,0),MATCH(L$14,$I$14:$T$14,0)+5))</f>
        <v>615</v>
      </c>
      <c r="M17" s="87">
        <f ca="1">+IF(OFFSET(Ejecución!$A$1,MATCH($A17,Ejecución!$A$2:$A$169,0),MATCH(M$14,$I$14:$T$14,0)+5)="","",OFFSET(Ejecución!$A$1,MATCH($A17,Ejecución!$A$2:$A$169,0),MATCH(M$14,$I$14:$T$14,0)+5))</f>
        <v>687</v>
      </c>
      <c r="N17" s="87">
        <f ca="1">+IF(OFFSET(Ejecución!$A$1,MATCH($A17,Ejecución!$A$2:$A$169,0),MATCH(N$14,$I$14:$T$14,0)+5)="","",OFFSET(Ejecución!$A$1,MATCH($A17,Ejecución!$A$2:$A$169,0),MATCH(N$14,$I$14:$T$14,0)+5))</f>
        <v>248</v>
      </c>
      <c r="O17" s="87">
        <f ca="1">+IF(OFFSET(Ejecución!$A$1,MATCH($A17,Ejecución!$A$2:$A$169,0),MATCH(O$14,$I$14:$T$14,0)+5)="","",OFFSET(Ejecución!$A$1,MATCH($A17,Ejecución!$A$2:$A$169,0),MATCH(O$14,$I$14:$T$14,0)+5))</f>
        <v>764</v>
      </c>
      <c r="P17" s="87">
        <f ca="1">+IF(OFFSET(Ejecución!$A$1,MATCH($A17,Ejecución!$A$2:$A$169,0),MATCH(P$14,$I$14:$T$14,0)+5)="","",OFFSET(Ejecución!$A$1,MATCH($A17,Ejecución!$A$2:$A$169,0),MATCH(P$14,$I$14:$T$14,0)+5))</f>
        <v>753</v>
      </c>
      <c r="Q17" s="87">
        <f ca="1">+IF(OFFSET(Ejecución!$A$1,MATCH($A17,Ejecución!$A$2:$A$169,0),MATCH(Q$14,$I$14:$T$14,0)+5)="","",OFFSET(Ejecución!$A$1,MATCH($A17,Ejecución!$A$2:$A$169,0),MATCH(Q$14,$I$14:$T$14,0)+5))</f>
        <v>778</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2295</v>
      </c>
      <c r="V17" s="20">
        <f ca="1">+IFERROR(IF(VLOOKUP(A17,General!$A$2:$F$169,5,0)="Porcentaje",U17,IF(AND(F17=0,VLOOKUP(A17,General!$A$2:$F$169,5,0)&lt;&gt;"Porcentaje"),U17/VLOOKUP(A17,General!$A$2:$S$169,19,0),U17/F17)),0)</f>
        <v>3.2415254237288136</v>
      </c>
      <c r="W17" s="111" t="s">
        <v>537</v>
      </c>
      <c r="X17" s="69" t="s">
        <v>385</v>
      </c>
      <c r="Y17" s="109" t="s">
        <v>538</v>
      </c>
      <c r="Z17" s="74"/>
    </row>
    <row r="18" spans="1:26" ht="196.5" customHeight="1" thickBot="1">
      <c r="A18" s="66">
        <v>4</v>
      </c>
      <c r="B18" s="296"/>
      <c r="C18" s="68" t="s">
        <v>58</v>
      </c>
      <c r="D18" s="69" t="s">
        <v>59</v>
      </c>
      <c r="E18" s="69"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71" t="s">
        <v>378</v>
      </c>
      <c r="H18" s="109" t="s">
        <v>520</v>
      </c>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2</v>
      </c>
      <c r="Q18" s="87">
        <f ca="1">+IF(OFFSET(Ejecución!$A$1,MATCH($A18,Ejecución!$A$2:$A$169,0),MATCH(Q$14,$I$14:$T$14,0)+5)="","",OFFSET(Ejecución!$A$1,MATCH($A18,Ejecución!$A$2:$A$169,0),MATCH(Q$14,$I$14:$T$14,0)+5))</f>
        <v>1</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4</v>
      </c>
      <c r="V18" s="20">
        <f ca="1">+IFERROR(IF(VLOOKUP(A18,General!$A$2:$F$169,5,0)="Porcentaje",U18,IF(AND(F18=0,VLOOKUP(A18,General!$A$2:$F$169,5,0)&lt;&gt;"Porcentaje"),U18/VLOOKUP(A18,General!$A$2:$S$169,19,0),U18/F18)),0)</f>
        <v>4</v>
      </c>
      <c r="W18" s="111" t="s">
        <v>503</v>
      </c>
      <c r="X18" s="111" t="s">
        <v>539</v>
      </c>
      <c r="Y18" s="109" t="s">
        <v>540</v>
      </c>
      <c r="Z18" s="74"/>
    </row>
    <row r="19" spans="1:26" ht="149.25" customHeight="1" thickBot="1">
      <c r="A19" s="66">
        <v>5</v>
      </c>
      <c r="B19" s="296"/>
      <c r="C19" s="68" t="s">
        <v>60</v>
      </c>
      <c r="D19" s="69" t="s">
        <v>61</v>
      </c>
      <c r="E19" s="69"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1" t="s">
        <v>471</v>
      </c>
      <c r="H19" s="73" t="s">
        <v>521</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1</v>
      </c>
      <c r="Q19" s="87">
        <f ca="1">+IF(OFFSET(Ejecución!$A$1,MATCH($A19,Ejecución!$A$2:$A$169,0),MATCH(Q$14,$I$14:$T$14,0)+5)="","",OFFSET(Ejecución!$A$1,MATCH($A19,Ejecución!$A$2:$A$169,0),MATCH(Q$14,$I$14:$T$14,0)+5))</f>
        <v>1</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0">
        <f ca="1">+IFERROR(IF(VLOOKUP(A19,General!$A$2:$F$169,5,0)="Porcentaje",U19,IF(AND(F19=0,VLOOKUP(A19,General!$A$2:$F$169,5,0)&lt;&gt;"Porcentaje"),U19/VLOOKUP(A19,General!$A$2:$S$169,19,0),U19/F19)),0)</f>
        <v>1</v>
      </c>
      <c r="W19" s="111" t="s">
        <v>503</v>
      </c>
      <c r="X19" s="69" t="s">
        <v>385</v>
      </c>
      <c r="Y19" s="109" t="s">
        <v>541</v>
      </c>
      <c r="Z19" s="74"/>
    </row>
    <row r="20" spans="1:26" ht="181.5" customHeight="1" thickBot="1">
      <c r="A20" s="66">
        <v>6</v>
      </c>
      <c r="B20" s="296"/>
      <c r="C20" s="68" t="s">
        <v>62</v>
      </c>
      <c r="D20" s="69" t="s">
        <v>63</v>
      </c>
      <c r="E20" s="69" t="s">
        <v>97</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71" t="s">
        <v>378</v>
      </c>
      <c r="H20" s="109" t="s">
        <v>522</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2</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0</v>
      </c>
      <c r="O20" s="87">
        <f ca="1">+IF(OFFSET(Ejecución!$A$1,MATCH($A20,Ejecución!$A$2:$A$169,0),MATCH(O$14,$I$14:$T$14,0)+5)="","",OFFSET(Ejecución!$A$1,MATCH($A20,Ejecución!$A$2:$A$169,0),MATCH(O$14,$I$14:$T$14,0)+5))</f>
        <v>2</v>
      </c>
      <c r="P20" s="87">
        <f ca="1">+IF(OFFSET(Ejecución!$A$1,MATCH($A20,Ejecución!$A$2:$A$169,0),MATCH(P$14,$I$14:$T$14,0)+5)="","",OFFSET(Ejecución!$A$1,MATCH($A20,Ejecución!$A$2:$A$169,0),MATCH(P$14,$I$14:$T$14,0)+5))</f>
        <v>1</v>
      </c>
      <c r="Q20" s="87">
        <f ca="1">+IF(OFFSET(Ejecución!$A$1,MATCH($A20,Ejecución!$A$2:$A$169,0),MATCH(Q$14,$I$14:$T$14,0)+5)="","",OFFSET(Ejecución!$A$1,MATCH($A20,Ejecución!$A$2:$A$169,0),MATCH(Q$14,$I$14:$T$14,0)+5))</f>
        <v>0</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20">
        <f ca="1">+IFERROR(IF(VLOOKUP(A20,General!$A$2:$F$169,5,0)="Porcentaje",U20,IF(AND(F20=0,VLOOKUP(A20,General!$A$2:$F$169,5,0)&lt;&gt;"Porcentaje"),U20/VLOOKUP(A20,General!$A$2:$S$169,19,0),U20/F20)),0)</f>
        <v>3</v>
      </c>
      <c r="W20" s="111" t="s">
        <v>503</v>
      </c>
      <c r="X20" s="111" t="s">
        <v>542</v>
      </c>
      <c r="Y20" s="109" t="s">
        <v>543</v>
      </c>
      <c r="Z20" s="74"/>
    </row>
    <row r="21" spans="1:26" ht="171" customHeight="1" thickBot="1">
      <c r="A21" s="66">
        <v>7</v>
      </c>
      <c r="B21" s="297"/>
      <c r="C21" s="68" t="s">
        <v>64</v>
      </c>
      <c r="D21" s="69" t="s">
        <v>65</v>
      </c>
      <c r="E21" s="69" t="s">
        <v>97</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1" t="s">
        <v>378</v>
      </c>
      <c r="H21" s="109" t="s">
        <v>523</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2</v>
      </c>
      <c r="K21" s="87">
        <f ca="1">+IF(OFFSET(Ejecución!$A$1,MATCH($A21,Ejecución!$A$2:$A$169,0),MATCH(K$14,$I$14:$T$14,0)+5)="","",OFFSET(Ejecución!$A$1,MATCH($A21,Ejecución!$A$2:$A$169,0),MATCH(K$14,$I$14:$T$14,0)+5))</f>
        <v>4</v>
      </c>
      <c r="L21" s="87">
        <f ca="1">+IF(OFFSET(Ejecución!$A$1,MATCH($A21,Ejecución!$A$2:$A$169,0),MATCH(L$14,$I$14:$T$14,0)+5)="","",OFFSET(Ejecución!$A$1,MATCH($A21,Ejecución!$A$2:$A$169,0),MATCH(L$14,$I$14:$T$14,0)+5))</f>
        <v>3</v>
      </c>
      <c r="M21" s="87">
        <f ca="1">+IF(OFFSET(Ejecución!$A$1,MATCH($A21,Ejecución!$A$2:$A$169,0),MATCH(M$14,$I$14:$T$14,0)+5)="","",OFFSET(Ejecución!$A$1,MATCH($A21,Ejecución!$A$2:$A$169,0),MATCH(M$14,$I$14:$T$14,0)+5))</f>
        <v>5</v>
      </c>
      <c r="N21" s="87">
        <f ca="1">+IF(OFFSET(Ejecución!$A$1,MATCH($A21,Ejecución!$A$2:$A$169,0),MATCH(N$14,$I$14:$T$14,0)+5)="","",OFFSET(Ejecución!$A$1,MATCH($A21,Ejecución!$A$2:$A$169,0),MATCH(N$14,$I$14:$T$14,0)+5))</f>
        <v>0</v>
      </c>
      <c r="O21" s="87">
        <f ca="1">+IF(OFFSET(Ejecución!$A$1,MATCH($A21,Ejecución!$A$2:$A$169,0),MATCH(O$14,$I$14:$T$14,0)+5)="","",OFFSET(Ejecución!$A$1,MATCH($A21,Ejecución!$A$2:$A$169,0),MATCH(O$14,$I$14:$T$14,0)+5))</f>
        <v>5</v>
      </c>
      <c r="P21" s="87">
        <f ca="1">+IF(OFFSET(Ejecución!$A$1,MATCH($A21,Ejecución!$A$2:$A$169,0),MATCH(P$14,$I$14:$T$14,0)+5)="","",OFFSET(Ejecución!$A$1,MATCH($A21,Ejecución!$A$2:$A$169,0),MATCH(P$14,$I$14:$T$14,0)+5))</f>
        <v>4</v>
      </c>
      <c r="Q21" s="87">
        <f ca="1">+IF(OFFSET(Ejecución!$A$1,MATCH($A21,Ejecución!$A$2:$A$169,0),MATCH(Q$14,$I$14:$T$14,0)+5)="","",OFFSET(Ejecución!$A$1,MATCH($A21,Ejecución!$A$2:$A$169,0),MATCH(Q$14,$I$14:$T$14,0)+5))</f>
        <v>4</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13</v>
      </c>
      <c r="V21" s="20">
        <f ca="1">+IFERROR(IF(VLOOKUP(A21,General!$A$2:$F$169,5,0)="Porcentaje",U21,IF(AND(F21=0,VLOOKUP(A21,General!$A$2:$F$169,5,0)&lt;&gt;"Porcentaje"),U21/VLOOKUP(A21,General!$A$2:$S$169,19,0),U21/F21)),0)</f>
        <v>4.333333333333333</v>
      </c>
      <c r="W21" s="111" t="s">
        <v>544</v>
      </c>
      <c r="X21" s="111" t="s">
        <v>485</v>
      </c>
      <c r="Y21" s="109" t="s">
        <v>545</v>
      </c>
      <c r="Z21" s="74"/>
    </row>
    <row r="22" spans="1:26" ht="138.75" customHeight="1" thickBot="1">
      <c r="A22" s="66">
        <v>8</v>
      </c>
      <c r="B22" s="295" t="s">
        <v>508</v>
      </c>
      <c r="C22" s="68" t="s">
        <v>66</v>
      </c>
      <c r="D22" s="100" t="s">
        <v>67</v>
      </c>
      <c r="E22" s="69" t="s">
        <v>97</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12</v>
      </c>
      <c r="G22" s="71" t="s">
        <v>378</v>
      </c>
      <c r="H22" s="109" t="s">
        <v>524</v>
      </c>
      <c r="I22" s="87">
        <f ca="1">+IF(OFFSET(Ejecución!$A$1,MATCH($A22,Ejecución!$A$2:$A$169,0),MATCH(I$14,$I$14:$T$14,0)+5)="","",OFFSET(Ejecución!$A$1,MATCH($A22,Ejecución!$A$2:$A$169,0),MATCH(I$14,$I$14:$T$14,0)+5))</f>
        <v>13</v>
      </c>
      <c r="J22" s="87">
        <f ca="1">+IF(OFFSET(Ejecución!$A$1,MATCH($A22,Ejecución!$A$2:$A$169,0),MATCH(J$14,$I$14:$T$14,0)+5)="","",OFFSET(Ejecución!$A$1,MATCH($A22,Ejecución!$A$2:$A$169,0),MATCH(J$14,$I$14:$T$14,0)+5))</f>
        <v>15</v>
      </c>
      <c r="K22" s="87">
        <f ca="1">+IF(OFFSET(Ejecución!$A$1,MATCH($A22,Ejecución!$A$2:$A$169,0),MATCH(K$14,$I$14:$T$14,0)+5)="","",OFFSET(Ejecución!$A$1,MATCH($A22,Ejecución!$A$2:$A$169,0),MATCH(K$14,$I$14:$T$14,0)+5))</f>
        <v>15</v>
      </c>
      <c r="L22" s="87">
        <f ca="1">+IF(OFFSET(Ejecución!$A$1,MATCH($A22,Ejecución!$A$2:$A$169,0),MATCH(L$14,$I$14:$T$14,0)+5)="","",OFFSET(Ejecución!$A$1,MATCH($A22,Ejecución!$A$2:$A$169,0),MATCH(L$14,$I$14:$T$14,0)+5))</f>
        <v>15</v>
      </c>
      <c r="M22" s="87">
        <f ca="1">+IF(OFFSET(Ejecución!$A$1,MATCH($A22,Ejecución!$A$2:$A$169,0),MATCH(M$14,$I$14:$T$14,0)+5)="","",OFFSET(Ejecución!$A$1,MATCH($A22,Ejecución!$A$2:$A$169,0),MATCH(M$14,$I$14:$T$14,0)+5))</f>
        <v>15</v>
      </c>
      <c r="N22" s="87">
        <f ca="1">+IF(OFFSET(Ejecución!$A$1,MATCH($A22,Ejecución!$A$2:$A$169,0),MATCH(N$14,$I$14:$T$14,0)+5)="","",OFFSET(Ejecución!$A$1,MATCH($A22,Ejecución!$A$2:$A$169,0),MATCH(N$14,$I$14:$T$14,0)+5))</f>
        <v>15</v>
      </c>
      <c r="O22" s="87">
        <f ca="1">+IF(OFFSET(Ejecución!$A$1,MATCH($A22,Ejecución!$A$2:$A$169,0),MATCH(O$14,$I$14:$T$14,0)+5)="","",OFFSET(Ejecución!$A$1,MATCH($A22,Ejecución!$A$2:$A$169,0),MATCH(O$14,$I$14:$T$14,0)+5))</f>
        <v>85</v>
      </c>
      <c r="P22" s="87">
        <f ca="1">+IF(OFFSET(Ejecución!$A$1,MATCH($A22,Ejecución!$A$2:$A$169,0),MATCH(P$14,$I$14:$T$14,0)+5)="","",OFFSET(Ejecución!$A$1,MATCH($A22,Ejecución!$A$2:$A$169,0),MATCH(P$14,$I$14:$T$14,0)+5))</f>
        <v>87</v>
      </c>
      <c r="Q22" s="87">
        <f ca="1">+IF(OFFSET(Ejecución!$A$1,MATCH($A22,Ejecución!$A$2:$A$169,0),MATCH(Q$14,$I$14:$T$14,0)+5)="","",OFFSET(Ejecución!$A$1,MATCH($A22,Ejecución!$A$2:$A$169,0),MATCH(Q$14,$I$14:$T$14,0)+5))</f>
        <v>87</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259</v>
      </c>
      <c r="V22" s="20">
        <f ca="1">+IFERROR(IF(VLOOKUP(A22,General!$A$2:$F$169,5,0)="Porcentaje",U22,IF(AND(F22=0,VLOOKUP(A22,General!$A$2:$F$169,5,0)&lt;&gt;"Porcentaje"),U22/VLOOKUP(A22,General!$A$2:$S$169,19,0),U22/F22)),0)</f>
        <v>21.583333333333332</v>
      </c>
      <c r="W22" s="111" t="s">
        <v>503</v>
      </c>
      <c r="X22" s="111" t="s">
        <v>546</v>
      </c>
      <c r="Y22" s="109" t="s">
        <v>547</v>
      </c>
      <c r="Z22" s="74"/>
    </row>
    <row r="23" spans="1:26" ht="193.5" customHeight="1" thickBot="1">
      <c r="A23" s="66">
        <v>9</v>
      </c>
      <c r="B23" s="296"/>
      <c r="C23" s="68" t="s">
        <v>68</v>
      </c>
      <c r="D23" s="69" t="s">
        <v>69</v>
      </c>
      <c r="E23" s="69" t="s">
        <v>97</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1</v>
      </c>
      <c r="G23" s="71" t="s">
        <v>378</v>
      </c>
      <c r="H23" s="109" t="s">
        <v>525</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5</v>
      </c>
      <c r="N23" s="87">
        <f ca="1">+IF(OFFSET(Ejecución!$A$1,MATCH($A23,Ejecución!$A$2:$A$169,0),MATCH(N$14,$I$14:$T$14,0)+5)="","",OFFSET(Ejecución!$A$1,MATCH($A23,Ejecución!$A$2:$A$169,0),MATCH(N$14,$I$14:$T$14,0)+5))</f>
        <v>4</v>
      </c>
      <c r="O23" s="87">
        <f ca="1">+IF(OFFSET(Ejecución!$A$1,MATCH($A23,Ejecución!$A$2:$A$169,0),MATCH(O$14,$I$14:$T$14,0)+5)="","",OFFSET(Ejecución!$A$1,MATCH($A23,Ejecución!$A$2:$A$169,0),MATCH(O$14,$I$14:$T$14,0)+5))</f>
        <v>4</v>
      </c>
      <c r="P23" s="87">
        <f ca="1">+IF(OFFSET(Ejecución!$A$1,MATCH($A23,Ejecución!$A$2:$A$169,0),MATCH(P$14,$I$14:$T$14,0)+5)="","",OFFSET(Ejecución!$A$1,MATCH($A23,Ejecución!$A$2:$A$169,0),MATCH(P$14,$I$14:$T$14,0)+5))</f>
        <v>4</v>
      </c>
      <c r="Q23" s="87">
        <f ca="1">+IF(OFFSET(Ejecución!$A$1,MATCH($A23,Ejecución!$A$2:$A$169,0),MATCH(Q$14,$I$14:$T$14,0)+5)="","",OFFSET(Ejecución!$A$1,MATCH($A23,Ejecución!$A$2:$A$169,0),MATCH(Q$14,$I$14:$T$14,0)+5))</f>
        <v>1</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9</v>
      </c>
      <c r="V23" s="20">
        <f ca="1">+IFERROR(IF(VLOOKUP(A23,General!$A$2:$F$169,5,0)="Porcentaje",U23,IF(AND(F23=0,VLOOKUP(A23,General!$A$2:$F$169,5,0)&lt;&gt;"Porcentaje"),U23/VLOOKUP(A23,General!$A$2:$S$169,19,0),U23/F23)),0)</f>
        <v>9</v>
      </c>
      <c r="W23" s="111" t="s">
        <v>544</v>
      </c>
      <c r="X23" s="111" t="s">
        <v>539</v>
      </c>
      <c r="Y23" s="109" t="s">
        <v>548</v>
      </c>
      <c r="Z23" s="74"/>
    </row>
    <row r="24" spans="1:26" ht="239.25" customHeight="1" thickBot="1">
      <c r="A24" s="66">
        <v>10</v>
      </c>
      <c r="B24" s="297"/>
      <c r="C24" s="68" t="s">
        <v>70</v>
      </c>
      <c r="D24" s="69" t="s">
        <v>71</v>
      </c>
      <c r="E24" s="69" t="s">
        <v>97</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2</v>
      </c>
      <c r="G24" s="71" t="s">
        <v>471</v>
      </c>
      <c r="H24" s="109" t="s">
        <v>526</v>
      </c>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4</v>
      </c>
      <c r="K24" s="87">
        <f ca="1">+IF(OFFSET(Ejecución!$A$1,MATCH($A24,Ejecución!$A$2:$A$169,0),MATCH(K$14,$I$14:$T$14,0)+5)="","",OFFSET(Ejecución!$A$1,MATCH($A24,Ejecución!$A$2:$A$169,0),MATCH(K$14,$I$14:$T$14,0)+5))</f>
        <v>10</v>
      </c>
      <c r="L24" s="87">
        <f ca="1">+IF(OFFSET(Ejecución!$A$1,MATCH($A24,Ejecución!$A$2:$A$169,0),MATCH(L$14,$I$14:$T$14,0)+5)="","",OFFSET(Ejecución!$A$1,MATCH($A24,Ejecución!$A$2:$A$169,0),MATCH(L$14,$I$14:$T$14,0)+5))</f>
        <v>3</v>
      </c>
      <c r="M24" s="87">
        <f ca="1">+IF(OFFSET(Ejecución!$A$1,MATCH($A24,Ejecución!$A$2:$A$169,0),MATCH(M$14,$I$14:$T$14,0)+5)="","",OFFSET(Ejecución!$A$1,MATCH($A24,Ejecución!$A$2:$A$169,0),MATCH(M$14,$I$14:$T$14,0)+5))</f>
        <v>2</v>
      </c>
      <c r="N24" s="87">
        <f ca="1">+IF(OFFSET(Ejecución!$A$1,MATCH($A24,Ejecución!$A$2:$A$169,0),MATCH(N$14,$I$14:$T$14,0)+5)="","",OFFSET(Ejecución!$A$1,MATCH($A24,Ejecución!$A$2:$A$169,0),MATCH(N$14,$I$14:$T$14,0)+5))</f>
        <v>0</v>
      </c>
      <c r="O24" s="87">
        <f ca="1">+IF(OFFSET(Ejecución!$A$1,MATCH($A24,Ejecución!$A$2:$A$169,0),MATCH(O$14,$I$14:$T$14,0)+5)="","",OFFSET(Ejecución!$A$1,MATCH($A24,Ejecución!$A$2:$A$169,0),MATCH(O$14,$I$14:$T$14,0)+5))</f>
        <v>3</v>
      </c>
      <c r="P24" s="87">
        <f ca="1">+IF(OFFSET(Ejecución!$A$1,MATCH($A24,Ejecución!$A$2:$A$169,0),MATCH(P$14,$I$14:$T$14,0)+5)="","",OFFSET(Ejecución!$A$1,MATCH($A24,Ejecución!$A$2:$A$169,0),MATCH(P$14,$I$14:$T$14,0)+5))</f>
        <v>6</v>
      </c>
      <c r="Q24" s="87">
        <f ca="1">+IF(OFFSET(Ejecución!$A$1,MATCH($A24,Ejecución!$A$2:$A$169,0),MATCH(Q$14,$I$14:$T$14,0)+5)="","",OFFSET(Ejecución!$A$1,MATCH($A24,Ejecución!$A$2:$A$169,0),MATCH(Q$14,$I$14:$T$14,0)+5))</f>
        <v>2</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11</v>
      </c>
      <c r="V24" s="20">
        <f ca="1">+IFERROR(IF(VLOOKUP(A24,General!$A$2:$F$169,5,0)="Porcentaje",U24,IF(AND(F24=0,VLOOKUP(A24,General!$A$2:$F$169,5,0)&lt;&gt;"Porcentaje"),U24/VLOOKUP(A24,General!$A$2:$S$169,19,0),U24/F24)),0)</f>
        <v>5.5</v>
      </c>
      <c r="W24" s="111" t="s">
        <v>544</v>
      </c>
      <c r="X24" s="111" t="s">
        <v>485</v>
      </c>
      <c r="Y24" s="109" t="s">
        <v>549</v>
      </c>
      <c r="Z24" s="74"/>
    </row>
    <row r="25" spans="1:26" ht="101.25" customHeight="1" thickBot="1">
      <c r="A25" s="66">
        <v>11</v>
      </c>
      <c r="B25" s="101" t="s">
        <v>509</v>
      </c>
      <c r="C25" s="68" t="s">
        <v>72</v>
      </c>
      <c r="D25" s="69" t="s">
        <v>73</v>
      </c>
      <c r="E25" s="69" t="s">
        <v>97</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12</v>
      </c>
      <c r="G25" s="71" t="s">
        <v>471</v>
      </c>
      <c r="H25" s="73" t="s">
        <v>527</v>
      </c>
      <c r="I25" s="87">
        <f ca="1">+IF(OFFSET(Ejecución!$A$1,MATCH($A25,Ejecución!$A$2:$A$169,0),MATCH(I$14,$I$14:$T$14,0)+5)="","",OFFSET(Ejecución!$A$1,MATCH($A25,Ejecución!$A$2:$A$169,0),MATCH(I$14,$I$14:$T$14,0)+5))</f>
        <v>54</v>
      </c>
      <c r="J25" s="87">
        <f ca="1">+IF(OFFSET(Ejecución!$A$1,MATCH($A25,Ejecución!$A$2:$A$169,0),MATCH(J$14,$I$14:$T$14,0)+5)="","",OFFSET(Ejecución!$A$1,MATCH($A25,Ejecución!$A$2:$A$169,0),MATCH(J$14,$I$14:$T$14,0)+5))</f>
        <v>4</v>
      </c>
      <c r="K25" s="87">
        <f ca="1">+IF(OFFSET(Ejecución!$A$1,MATCH($A25,Ejecución!$A$2:$A$169,0),MATCH(K$14,$I$14:$T$14,0)+5)="","",OFFSET(Ejecución!$A$1,MATCH($A25,Ejecución!$A$2:$A$169,0),MATCH(K$14,$I$14:$T$14,0)+5))</f>
        <v>4</v>
      </c>
      <c r="L25" s="87">
        <f ca="1">+IF(OFFSET(Ejecución!$A$1,MATCH($A25,Ejecución!$A$2:$A$169,0),MATCH(L$14,$I$14:$T$14,0)+5)="","",OFFSET(Ejecución!$A$1,MATCH($A25,Ejecución!$A$2:$A$169,0),MATCH(L$14,$I$14:$T$14,0)+5))</f>
        <v>4</v>
      </c>
      <c r="M25" s="87">
        <f ca="1">+IF(OFFSET(Ejecución!$A$1,MATCH($A25,Ejecución!$A$2:$A$169,0),MATCH(M$14,$I$14:$T$14,0)+5)="","",OFFSET(Ejecución!$A$1,MATCH($A25,Ejecución!$A$2:$A$169,0),MATCH(M$14,$I$14:$T$14,0)+5))</f>
        <v>4</v>
      </c>
      <c r="N25" s="87">
        <f ca="1">+IF(OFFSET(Ejecución!$A$1,MATCH($A25,Ejecución!$A$2:$A$169,0),MATCH(N$14,$I$14:$T$14,0)+5)="","",OFFSET(Ejecución!$A$1,MATCH($A25,Ejecución!$A$2:$A$169,0),MATCH(N$14,$I$14:$T$14,0)+5))</f>
        <v>4</v>
      </c>
      <c r="O25" s="87">
        <f ca="1">+IF(OFFSET(Ejecución!$A$1,MATCH($A25,Ejecución!$A$2:$A$169,0),MATCH(O$14,$I$14:$T$14,0)+5)="","",OFFSET(Ejecución!$A$1,MATCH($A25,Ejecución!$A$2:$A$169,0),MATCH(O$14,$I$14:$T$14,0)+5))</f>
        <v>4</v>
      </c>
      <c r="P25" s="87">
        <f ca="1">+IF(OFFSET(Ejecución!$A$1,MATCH($A25,Ejecución!$A$2:$A$169,0),MATCH(P$14,$I$14:$T$14,0)+5)="","",OFFSET(Ejecución!$A$1,MATCH($A25,Ejecución!$A$2:$A$169,0),MATCH(P$14,$I$14:$T$14,0)+5))</f>
        <v>4</v>
      </c>
      <c r="Q25" s="87">
        <f ca="1">+IF(OFFSET(Ejecución!$A$1,MATCH($A25,Ejecución!$A$2:$A$169,0),MATCH(Q$14,$I$14:$T$14,0)+5)="","",OFFSET(Ejecución!$A$1,MATCH($A25,Ejecución!$A$2:$A$169,0),MATCH(Q$14,$I$14:$T$14,0)+5))</f>
        <v>4</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12</v>
      </c>
      <c r="V25" s="20">
        <f ca="1">+IFERROR(IF(VLOOKUP(A25,General!$A$2:$F$169,5,0)="Porcentaje",U25,IF(AND(F25=0,VLOOKUP(A25,General!$A$2:$F$169,5,0)&lt;&gt;"Porcentaje"),U25/VLOOKUP(A25,General!$A$2:$S$169,19,0),U25/F25)),0)</f>
        <v>1</v>
      </c>
      <c r="W25" s="111" t="s">
        <v>503</v>
      </c>
      <c r="X25" s="111" t="s">
        <v>535</v>
      </c>
      <c r="Y25" s="109" t="s">
        <v>550</v>
      </c>
      <c r="Z25" s="74"/>
    </row>
    <row r="26" spans="1:26" ht="150" customHeight="1" thickBot="1">
      <c r="A26" s="66">
        <v>12</v>
      </c>
      <c r="B26" s="101" t="s">
        <v>510</v>
      </c>
      <c r="C26" s="68" t="s">
        <v>74</v>
      </c>
      <c r="D26" s="69" t="s">
        <v>75</v>
      </c>
      <c r="E26" s="69" t="s">
        <v>97</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60</v>
      </c>
      <c r="G26" s="71" t="s">
        <v>471</v>
      </c>
      <c r="H26" s="109" t="s">
        <v>528</v>
      </c>
      <c r="I26" s="87">
        <f ca="1">+IF(OFFSET(Ejecución!$A$1,MATCH($A26,Ejecución!$A$2:$A$169,0),MATCH(I$14,$I$14:$T$14,0)+5)="","",OFFSET(Ejecución!$A$1,MATCH($A26,Ejecución!$A$2:$A$169,0),MATCH(I$14,$I$14:$T$14,0)+5))</f>
        <v>37</v>
      </c>
      <c r="J26" s="87">
        <f ca="1">+IF(OFFSET(Ejecución!$A$1,MATCH($A26,Ejecución!$A$2:$A$169,0),MATCH(J$14,$I$14:$T$14,0)+5)="","",OFFSET(Ejecución!$A$1,MATCH($A26,Ejecución!$A$2:$A$169,0),MATCH(J$14,$I$14:$T$14,0)+5))</f>
        <v>20</v>
      </c>
      <c r="K26" s="87">
        <f ca="1">+IF(OFFSET(Ejecución!$A$1,MATCH($A26,Ejecución!$A$2:$A$169,0),MATCH(K$14,$I$14:$T$14,0)+5)="","",OFFSET(Ejecución!$A$1,MATCH($A26,Ejecución!$A$2:$A$169,0),MATCH(K$14,$I$14:$T$14,0)+5))</f>
        <v>23</v>
      </c>
      <c r="L26" s="87">
        <f ca="1">+IF(OFFSET(Ejecución!$A$1,MATCH($A26,Ejecución!$A$2:$A$169,0),MATCH(L$14,$I$14:$T$14,0)+5)="","",OFFSET(Ejecución!$A$1,MATCH($A26,Ejecución!$A$2:$A$169,0),MATCH(L$14,$I$14:$T$14,0)+5))</f>
        <v>23</v>
      </c>
      <c r="M26" s="87">
        <f ca="1">+IF(OFFSET(Ejecución!$A$1,MATCH($A26,Ejecución!$A$2:$A$169,0),MATCH(M$14,$I$14:$T$14,0)+5)="","",OFFSET(Ejecución!$A$1,MATCH($A26,Ejecución!$A$2:$A$169,0),MATCH(M$14,$I$14:$T$14,0)+5))</f>
        <v>44</v>
      </c>
      <c r="N26" s="87">
        <f ca="1">+IF(OFFSET(Ejecución!$A$1,MATCH($A26,Ejecución!$A$2:$A$169,0),MATCH(N$14,$I$14:$T$14,0)+5)="","",OFFSET(Ejecución!$A$1,MATCH($A26,Ejecución!$A$2:$A$169,0),MATCH(N$14,$I$14:$T$14,0)+5))</f>
        <v>20</v>
      </c>
      <c r="O26" s="87">
        <f ca="1">+IF(OFFSET(Ejecución!$A$1,MATCH($A26,Ejecución!$A$2:$A$169,0),MATCH(O$14,$I$14:$T$14,0)+5)="","",OFFSET(Ejecución!$A$1,MATCH($A26,Ejecución!$A$2:$A$169,0),MATCH(O$14,$I$14:$T$14,0)+5))</f>
        <v>22</v>
      </c>
      <c r="P26" s="87">
        <f ca="1">+IF(OFFSET(Ejecución!$A$1,MATCH($A26,Ejecución!$A$2:$A$169,0),MATCH(P$14,$I$14:$T$14,0)+5)="","",OFFSET(Ejecución!$A$1,MATCH($A26,Ejecución!$A$2:$A$169,0),MATCH(P$14,$I$14:$T$14,0)+5))</f>
        <v>23</v>
      </c>
      <c r="Q26" s="87">
        <f ca="1">+IF(OFFSET(Ejecución!$A$1,MATCH($A26,Ejecución!$A$2:$A$169,0),MATCH(Q$14,$I$14:$T$14,0)+5)="","",OFFSET(Ejecución!$A$1,MATCH($A26,Ejecución!$A$2:$A$169,0),MATCH(Q$14,$I$14:$T$14,0)+5))</f>
        <v>22</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67</v>
      </c>
      <c r="V26" s="20">
        <f ca="1">+IFERROR(IF(VLOOKUP(A26,General!$A$2:$F$169,5,0)="Porcentaje",U26,IF(AND(F26=0,VLOOKUP(A26,General!$A$2:$F$169,5,0)&lt;&gt;"Porcentaje"),U26/VLOOKUP(A26,General!$A$2:$S$169,19,0),U26/F26)),0)</f>
        <v>1.1166666666666667</v>
      </c>
      <c r="W26" s="111" t="s">
        <v>551</v>
      </c>
      <c r="X26" s="69" t="s">
        <v>385</v>
      </c>
      <c r="Y26" s="109" t="s">
        <v>552</v>
      </c>
      <c r="Z26" s="74"/>
    </row>
    <row r="27" spans="1:26" ht="193.5" customHeight="1" thickBot="1">
      <c r="A27" s="66">
        <v>13</v>
      </c>
      <c r="B27" s="102" t="s">
        <v>511</v>
      </c>
      <c r="C27" s="68" t="s">
        <v>76</v>
      </c>
      <c r="D27" s="69" t="s">
        <v>77</v>
      </c>
      <c r="E27" s="69" t="s">
        <v>97</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180</v>
      </c>
      <c r="G27" s="71" t="s">
        <v>378</v>
      </c>
      <c r="H27" s="109" t="s">
        <v>529</v>
      </c>
      <c r="I27" s="87">
        <f ca="1">+IF(OFFSET(Ejecución!$A$1,MATCH($A27,Ejecución!$A$2:$A$169,0),MATCH(I$14,$I$14:$T$14,0)+5)="","",OFFSET(Ejecución!$A$1,MATCH($A27,Ejecución!$A$2:$A$169,0),MATCH(I$14,$I$14:$T$14,0)+5))</f>
        <v>159</v>
      </c>
      <c r="J27" s="87">
        <f ca="1">+IF(OFFSET(Ejecución!$A$1,MATCH($A27,Ejecución!$A$2:$A$169,0),MATCH(J$14,$I$14:$T$14,0)+5)="","",OFFSET(Ejecución!$A$1,MATCH($A27,Ejecución!$A$2:$A$169,0),MATCH(J$14,$I$14:$T$14,0)+5))</f>
        <v>159</v>
      </c>
      <c r="K27" s="87">
        <f ca="1">+IF(OFFSET(Ejecución!$A$1,MATCH($A27,Ejecución!$A$2:$A$169,0),MATCH(K$14,$I$14:$T$14,0)+5)="","",OFFSET(Ejecución!$A$1,MATCH($A27,Ejecución!$A$2:$A$169,0),MATCH(K$14,$I$14:$T$14,0)+5))</f>
        <v>163</v>
      </c>
      <c r="L27" s="87">
        <f ca="1">+IF(OFFSET(Ejecución!$A$1,MATCH($A27,Ejecución!$A$2:$A$169,0),MATCH(L$14,$I$14:$T$14,0)+5)="","",OFFSET(Ejecución!$A$1,MATCH($A27,Ejecución!$A$2:$A$169,0),MATCH(L$14,$I$14:$T$14,0)+5))</f>
        <v>159</v>
      </c>
      <c r="M27" s="87">
        <f ca="1">+IF(OFFSET(Ejecución!$A$1,MATCH($A27,Ejecución!$A$2:$A$169,0),MATCH(M$14,$I$14:$T$14,0)+5)="","",OFFSET(Ejecución!$A$1,MATCH($A27,Ejecución!$A$2:$A$169,0),MATCH(M$14,$I$14:$T$14,0)+5))</f>
        <v>159</v>
      </c>
      <c r="N27" s="87">
        <f ca="1">+IF(OFFSET(Ejecución!$A$1,MATCH($A27,Ejecución!$A$2:$A$169,0),MATCH(N$14,$I$14:$T$14,0)+5)="","",OFFSET(Ejecución!$A$1,MATCH($A27,Ejecución!$A$2:$A$169,0),MATCH(N$14,$I$14:$T$14,0)+5))</f>
        <v>60</v>
      </c>
      <c r="O27" s="87">
        <f ca="1">+IF(OFFSET(Ejecución!$A$1,MATCH($A27,Ejecución!$A$2:$A$169,0),MATCH(O$14,$I$14:$T$14,0)+5)="","",OFFSET(Ejecución!$A$1,MATCH($A27,Ejecución!$A$2:$A$169,0),MATCH(O$14,$I$14:$T$14,0)+5))</f>
        <v>60</v>
      </c>
      <c r="P27" s="87">
        <f ca="1">+IF(OFFSET(Ejecución!$A$1,MATCH($A27,Ejecución!$A$2:$A$169,0),MATCH(P$14,$I$14:$T$14,0)+5)="","",OFFSET(Ejecución!$A$1,MATCH($A27,Ejecución!$A$2:$A$169,0),MATCH(P$14,$I$14:$T$14,0)+5))</f>
        <v>87</v>
      </c>
      <c r="Q27" s="87">
        <f ca="1">+IF(OFFSET(Ejecución!$A$1,MATCH($A27,Ejecución!$A$2:$A$169,0),MATCH(Q$14,$I$14:$T$14,0)+5)="","",OFFSET(Ejecución!$A$1,MATCH($A27,Ejecución!$A$2:$A$169,0),MATCH(Q$14,$I$14:$T$14,0)+5))</f>
        <v>35</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182</v>
      </c>
      <c r="V27" s="20">
        <f ca="1">+IFERROR(IF(VLOOKUP(A27,General!$A$2:$F$169,5,0)="Porcentaje",U27,IF(AND(F27=0,VLOOKUP(A27,General!$A$2:$F$169,5,0)&lt;&gt;"Porcentaje"),U27/VLOOKUP(A27,General!$A$2:$S$169,19,0),U27/F27)),0)</f>
        <v>1.0111111111111111</v>
      </c>
      <c r="W27" s="111" t="s">
        <v>544</v>
      </c>
      <c r="X27" s="111" t="s">
        <v>539</v>
      </c>
      <c r="Y27" s="109" t="s">
        <v>553</v>
      </c>
      <c r="Z27" s="74"/>
    </row>
    <row r="28" spans="1:26" ht="180" customHeight="1" thickBot="1">
      <c r="A28" s="66">
        <v>14</v>
      </c>
      <c r="B28" s="102" t="s">
        <v>512</v>
      </c>
      <c r="C28" s="68" t="s">
        <v>78</v>
      </c>
      <c r="D28" s="69" t="s">
        <v>79</v>
      </c>
      <c r="E28" s="69" t="s">
        <v>97</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71" t="s">
        <v>471</v>
      </c>
      <c r="H28" s="109" t="s">
        <v>530</v>
      </c>
      <c r="I28" s="87">
        <f ca="1">+IF(OFFSET(Ejecución!$A$1,MATCH($A28,Ejecución!$A$2:$A$169,0),MATCH(I$14,$I$14:$T$14,0)+5)="","",OFFSET(Ejecución!$A$1,MATCH($A28,Ejecución!$A$2:$A$169,0),MATCH(I$14,$I$14:$T$14,0)+5))</f>
        <v>0</v>
      </c>
      <c r="J28" s="87">
        <f ca="1">+IF(OFFSET(Ejecución!$A$1,MATCH($A28,Ejecución!$A$2:$A$169,0),MATCH(J$14,$I$14:$T$14,0)+5)="","",OFFSET(Ejecución!$A$1,MATCH($A28,Ejecución!$A$2:$A$169,0),MATCH(J$14,$I$14:$T$14,0)+5))</f>
        <v>2</v>
      </c>
      <c r="K28" s="87">
        <f ca="1">+IF(OFFSET(Ejecución!$A$1,MATCH($A28,Ejecución!$A$2:$A$169,0),MATCH(K$14,$I$14:$T$14,0)+5)="","",OFFSET(Ejecución!$A$1,MATCH($A28,Ejecución!$A$2:$A$169,0),MATCH(K$14,$I$14:$T$14,0)+5))</f>
        <v>4</v>
      </c>
      <c r="L28" s="87">
        <f ca="1">+IF(OFFSET(Ejecución!$A$1,MATCH($A28,Ejecución!$A$2:$A$169,0),MATCH(L$14,$I$14:$T$14,0)+5)="","",OFFSET(Ejecución!$A$1,MATCH($A28,Ejecución!$A$2:$A$169,0),MATCH(L$14,$I$14:$T$14,0)+5))</f>
        <v>3</v>
      </c>
      <c r="M28" s="87">
        <f ca="1">+IF(OFFSET(Ejecución!$A$1,MATCH($A28,Ejecución!$A$2:$A$169,0),MATCH(M$14,$I$14:$T$14,0)+5)="","",OFFSET(Ejecución!$A$1,MATCH($A28,Ejecución!$A$2:$A$169,0),MATCH(M$14,$I$14:$T$14,0)+5))</f>
        <v>4</v>
      </c>
      <c r="N28" s="87">
        <f ca="1">+IF(OFFSET(Ejecución!$A$1,MATCH($A28,Ejecución!$A$2:$A$169,0),MATCH(N$14,$I$14:$T$14,0)+5)="","",OFFSET(Ejecución!$A$1,MATCH($A28,Ejecución!$A$2:$A$169,0),MATCH(N$14,$I$14:$T$14,0)+5))</f>
        <v>0</v>
      </c>
      <c r="O28" s="87">
        <f ca="1">+IF(OFFSET(Ejecución!$A$1,MATCH($A28,Ejecución!$A$2:$A$169,0),MATCH(O$14,$I$14:$T$14,0)+5)="","",OFFSET(Ejecución!$A$1,MATCH($A28,Ejecución!$A$2:$A$169,0),MATCH(O$14,$I$14:$T$14,0)+5))</f>
        <v>5</v>
      </c>
      <c r="P28" s="87">
        <f ca="1">+IF(OFFSET(Ejecución!$A$1,MATCH($A28,Ejecución!$A$2:$A$169,0),MATCH(P$14,$I$14:$T$14,0)+5)="","",OFFSET(Ejecución!$A$1,MATCH($A28,Ejecución!$A$2:$A$169,0),MATCH(P$14,$I$14:$T$14,0)+5))</f>
        <v>4</v>
      </c>
      <c r="Q28" s="87">
        <f ca="1">+IF(OFFSET(Ejecución!$A$1,MATCH($A28,Ejecución!$A$2:$A$169,0),MATCH(Q$14,$I$14:$T$14,0)+5)="","",OFFSET(Ejecución!$A$1,MATCH($A28,Ejecución!$A$2:$A$169,0),MATCH(Q$14,$I$14:$T$14,0)+5))</f>
        <v>2</v>
      </c>
      <c r="R28" s="87" t="str">
        <f ca="1">+IF(OFFSET(Ejecución!$A$1,MATCH($A28,Ejecución!$A$2:$A$169,0),MATCH(R$14,$I$14:$T$14,0)+5)="","",OFFSET(Ejecución!$A$1,MATCH($A28,Ejecución!$A$2:$A$169,0),MATCH(R$14,$I$14:$T$14,0)+5))</f>
        <v/>
      </c>
      <c r="S28" s="87" t="str">
        <f ca="1">+IF(OFFSET(Ejecución!$A$1,MATCH($A28,Ejecución!$A$2:$A$169,0),MATCH(S$14,$I$14:$T$14,0)+5)="","",OFFSET(Ejecución!$A$1,MATCH($A28,Ejecución!$A$2:$A$169,0),MATCH(S$14,$I$14:$T$14,0)+5))</f>
        <v/>
      </c>
      <c r="T28" s="87" t="str">
        <f ca="1">+IF(OFFSET(Ejecución!$A$1,MATCH($A28,Ejecución!$A$2:$A$169,0),MATCH(T$14,$I$14:$T$14,0)+5)="","",OFFSET(Ejecución!$A$1,MATCH($A28,Ejecución!$A$2:$A$169,0),MATCH(T$14,$I$14:$T$14,0)+5))</f>
        <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11</v>
      </c>
      <c r="V28" s="20">
        <f ca="1">+IFERROR(IF(VLOOKUP(A28,General!$A$2:$F$169,5,0)="Porcentaje",U28,IF(AND(F28=0,VLOOKUP(A28,General!$A$2:$F$169,5,0)&lt;&gt;"Porcentaje"),U28/VLOOKUP(A28,General!$A$2:$S$169,19,0),U28/F28)),0)</f>
        <v>3.6666666666666665</v>
      </c>
      <c r="W28" s="111" t="s">
        <v>503</v>
      </c>
      <c r="X28" s="69" t="s">
        <v>385</v>
      </c>
      <c r="Y28" s="109" t="s">
        <v>554</v>
      </c>
      <c r="Z28" s="74"/>
    </row>
    <row r="29" spans="1:26" ht="165" customHeight="1" thickBot="1">
      <c r="A29" s="66">
        <v>15</v>
      </c>
      <c r="B29" s="103" t="s">
        <v>513</v>
      </c>
      <c r="C29" s="104" t="s">
        <v>80</v>
      </c>
      <c r="D29" s="105" t="s">
        <v>81</v>
      </c>
      <c r="E29" s="69" t="s">
        <v>98</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v>
      </c>
      <c r="G29" s="71" t="s">
        <v>378</v>
      </c>
      <c r="H29" s="110" t="s">
        <v>531</v>
      </c>
      <c r="I29" s="115">
        <f ca="1">+IF(OFFSET(Ejecución!$A$1,MATCH($A29,Ejecución!$A$2:$A$169,0),MATCH(I$14,$I$14:$T$14,0)+5)="","",OFFSET(Ejecución!$A$1,MATCH($A29,Ejecución!$A$2:$A$169,0),MATCH(I$14,$I$14:$T$14,0)+5))</f>
        <v>0</v>
      </c>
      <c r="J29" s="115">
        <f ca="1">+IF(OFFSET(Ejecución!$A$1,MATCH($A29,Ejecución!$A$2:$A$169,0),MATCH(J$14,$I$14:$T$14,0)+5)="","",OFFSET(Ejecución!$A$1,MATCH($A29,Ejecución!$A$2:$A$169,0),MATCH(J$14,$I$14:$T$14,0)+5))</f>
        <v>0</v>
      </c>
      <c r="K29" s="115">
        <f ca="1">+IF(OFFSET(Ejecución!$A$1,MATCH($A29,Ejecución!$A$2:$A$169,0),MATCH(K$14,$I$14:$T$14,0)+5)="","",OFFSET(Ejecución!$A$1,MATCH($A29,Ejecución!$A$2:$A$169,0),MATCH(K$14,$I$14:$T$14,0)+5))</f>
        <v>0</v>
      </c>
      <c r="L29" s="115">
        <f ca="1">+IF(OFFSET(Ejecución!$A$1,MATCH($A29,Ejecución!$A$2:$A$169,0),MATCH(L$14,$I$14:$T$14,0)+5)="","",OFFSET(Ejecución!$A$1,MATCH($A29,Ejecución!$A$2:$A$169,0),MATCH(L$14,$I$14:$T$14,0)+5))</f>
        <v>0</v>
      </c>
      <c r="M29" s="115">
        <f ca="1">+IF(OFFSET(Ejecución!$A$1,MATCH($A29,Ejecución!$A$2:$A$169,0),MATCH(M$14,$I$14:$T$14,0)+5)="","",OFFSET(Ejecución!$A$1,MATCH($A29,Ejecución!$A$2:$A$169,0),MATCH(M$14,$I$14:$T$14,0)+5))</f>
        <v>0</v>
      </c>
      <c r="N29" s="115">
        <f ca="1">+IF(OFFSET(Ejecución!$A$1,MATCH($A29,Ejecución!$A$2:$A$169,0),MATCH(N$14,$I$14:$T$14,0)+5)="","",OFFSET(Ejecución!$A$1,MATCH($A29,Ejecución!$A$2:$A$169,0),MATCH(N$14,$I$14:$T$14,0)+5))</f>
        <v>0</v>
      </c>
      <c r="O29" s="115">
        <f ca="1">+IF(OFFSET(Ejecución!$A$1,MATCH($A29,Ejecución!$A$2:$A$169,0),MATCH(O$14,$I$14:$T$14,0)+5)="","",OFFSET(Ejecución!$A$1,MATCH($A29,Ejecución!$A$2:$A$169,0),MATCH(O$14,$I$14:$T$14,0)+5))</f>
        <v>1</v>
      </c>
      <c r="P29" s="115">
        <f ca="1">+IF(OFFSET(Ejecución!$A$1,MATCH($A29,Ejecución!$A$2:$A$169,0),MATCH(P$14,$I$14:$T$14,0)+5)="","",OFFSET(Ejecución!$A$1,MATCH($A29,Ejecución!$A$2:$A$169,0),MATCH(P$14,$I$14:$T$14,0)+5))</f>
        <v>0</v>
      </c>
      <c r="Q29" s="115">
        <f ca="1">+IF(OFFSET(Ejecución!$A$1,MATCH($A29,Ejecución!$A$2:$A$169,0),MATCH(Q$14,$I$14:$T$14,0)+5)="","",OFFSET(Ejecución!$A$1,MATCH($A29,Ejecución!$A$2:$A$169,0),MATCH(Q$14,$I$14:$T$14,0)+5))</f>
        <v>0</v>
      </c>
      <c r="R29" s="115" t="str">
        <f ca="1">+IF(OFFSET(Ejecución!$A$1,MATCH($A29,Ejecución!$A$2:$A$169,0),MATCH(R$14,$I$14:$T$14,0)+5)="","",OFFSET(Ejecución!$A$1,MATCH($A29,Ejecución!$A$2:$A$169,0),MATCH(R$14,$I$14:$T$14,0)+5))</f>
        <v/>
      </c>
      <c r="S29" s="115" t="str">
        <f ca="1">+IF(OFFSET(Ejecución!$A$1,MATCH($A29,Ejecución!$A$2:$A$169,0),MATCH(S$14,$I$14:$T$14,0)+5)="","",OFFSET(Ejecución!$A$1,MATCH($A29,Ejecución!$A$2:$A$169,0),MATCH(S$14,$I$14:$T$14,0)+5))</f>
        <v/>
      </c>
      <c r="T29" s="115" t="str">
        <f ca="1">+IF(OFFSET(Ejecución!$A$1,MATCH($A29,Ejecución!$A$2:$A$169,0),MATCH(T$14,$I$14:$T$14,0)+5)="","",OFFSET(Ejecución!$A$1,MATCH($A29,Ejecución!$A$2:$A$169,0),MATCH(T$14,$I$14:$T$14,0)+5))</f>
        <v/>
      </c>
      <c r="U29" s="20">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v>
      </c>
      <c r="V29" s="20">
        <f ca="1">+IFERROR(IF(VLOOKUP(A29,General!$A$2:$F$169,5,0)="Porcentaje",U29,IF(AND(F29=0,VLOOKUP(A29,General!$A$2:$F$169,5,0)&lt;&gt;"Porcentaje"),U29/VLOOKUP(A29,General!$A$2:$S$169,19,0),U29/F29)),0)</f>
        <v>0</v>
      </c>
      <c r="W29" s="111" t="s">
        <v>503</v>
      </c>
      <c r="X29" s="112" t="s">
        <v>555</v>
      </c>
      <c r="Y29" s="110" t="s">
        <v>556</v>
      </c>
      <c r="Z29" s="113"/>
    </row>
    <row r="30" spans="1:26" ht="99.95" customHeight="1" thickBot="1">
      <c r="A30" s="66">
        <v>16</v>
      </c>
      <c r="B30" s="106" t="s">
        <v>514</v>
      </c>
      <c r="C30" s="107" t="s">
        <v>82</v>
      </c>
      <c r="D30" s="89" t="s">
        <v>83</v>
      </c>
      <c r="E30" s="89" t="s">
        <v>97</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0</v>
      </c>
      <c r="G30" s="90" t="s">
        <v>378</v>
      </c>
      <c r="H30" s="284" t="s">
        <v>532</v>
      </c>
      <c r="I30" s="87">
        <f ca="1">+IF(OFFSET(Ejecución!$A$1,MATCH($A30,Ejecución!$A$2:$A$169,0),MATCH(I$14,$I$14:$T$14,0)+5)="","",OFFSET(Ejecución!$A$1,MATCH($A30,Ejecución!$A$2:$A$169,0),MATCH(I$14,$I$14:$T$14,0)+5))</f>
        <v>0</v>
      </c>
      <c r="J30" s="87">
        <f ca="1">+IF(OFFSET(Ejecución!$A$1,MATCH($A30,Ejecución!$A$2:$A$169,0),MATCH(J$14,$I$14:$T$14,0)+5)="","",OFFSET(Ejecución!$A$1,MATCH($A30,Ejecución!$A$2:$A$169,0),MATCH(J$14,$I$14:$T$14,0)+5))</f>
        <v>0</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0</v>
      </c>
      <c r="M30" s="87">
        <f ca="1">+IF(OFFSET(Ejecución!$A$1,MATCH($A30,Ejecución!$A$2:$A$169,0),MATCH(M$14,$I$14:$T$14,0)+5)="","",OFFSET(Ejecución!$A$1,MATCH($A30,Ejecución!$A$2:$A$169,0),MATCH(M$14,$I$14:$T$14,0)+5))</f>
        <v>0</v>
      </c>
      <c r="N30" s="87">
        <f ca="1">+IF(OFFSET(Ejecución!$A$1,MATCH($A30,Ejecución!$A$2:$A$169,0),MATCH(N$14,$I$14:$T$14,0)+5)="","",OFFSET(Ejecución!$A$1,MATCH($A30,Ejecución!$A$2:$A$169,0),MATCH(N$14,$I$14:$T$14,0)+5))</f>
        <v>0</v>
      </c>
      <c r="O30" s="87">
        <f ca="1">+IF(OFFSET(Ejecución!$A$1,MATCH($A30,Ejecución!$A$2:$A$169,0),MATCH(O$14,$I$14:$T$14,0)+5)="","",OFFSET(Ejecución!$A$1,MATCH($A30,Ejecución!$A$2:$A$169,0),MATCH(O$14,$I$14:$T$14,0)+5))</f>
        <v>0</v>
      </c>
      <c r="P30" s="87">
        <f ca="1">+IF(OFFSET(Ejecución!$A$1,MATCH($A30,Ejecución!$A$2:$A$169,0),MATCH(P$14,$I$14:$T$14,0)+5)="","",OFFSET(Ejecución!$A$1,MATCH($A30,Ejecución!$A$2:$A$169,0),MATCH(P$14,$I$14:$T$14,0)+5))</f>
        <v>0</v>
      </c>
      <c r="Q30" s="87">
        <f ca="1">+IF(OFFSET(Ejecución!$A$1,MATCH($A30,Ejecución!$A$2:$A$169,0),MATCH(Q$14,$I$14:$T$14,0)+5)="","",OFFSET(Ejecución!$A$1,MATCH($A30,Ejecución!$A$2:$A$169,0),MATCH(Q$14,$I$14:$T$14,0)+5))</f>
        <v>0</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0</v>
      </c>
      <c r="V30" s="20">
        <f ca="1">+IFERROR(IF(VLOOKUP(A30,General!$A$2:$F$169,5,0)="Porcentaje",U30,IF(AND(F30=0,VLOOKUP(A30,General!$A$2:$F$169,5,0)&lt;&gt;"Porcentaje"),U30/VLOOKUP(A30,General!$A$2:$S$169,19,0),U30/F30)),0)</f>
        <v>0</v>
      </c>
      <c r="W30" s="298" t="s">
        <v>486</v>
      </c>
      <c r="X30" s="298" t="s">
        <v>557</v>
      </c>
      <c r="Y30" s="284" t="s">
        <v>558</v>
      </c>
      <c r="Z30" s="92"/>
    </row>
    <row r="31" spans="1:26" ht="99.95" customHeight="1" thickBot="1">
      <c r="A31" s="66">
        <v>17</v>
      </c>
      <c r="B31" s="91" t="s">
        <v>515</v>
      </c>
      <c r="C31" s="107" t="s">
        <v>84</v>
      </c>
      <c r="D31" s="89" t="s">
        <v>85</v>
      </c>
      <c r="E31" s="89" t="s">
        <v>97</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90" t="s">
        <v>378</v>
      </c>
      <c r="H31" s="286"/>
      <c r="I31" s="87">
        <f ca="1">+IF(OFFSET(Ejecución!$A$1,MATCH($A31,Ejecución!$A$2:$A$169,0),MATCH(I$14,$I$14:$T$14,0)+5)="","",OFFSET(Ejecución!$A$1,MATCH($A31,Ejecución!$A$2:$A$169,0),MATCH(I$14,$I$14:$T$14,0)+5))</f>
        <v>0</v>
      </c>
      <c r="J31" s="87">
        <f ca="1">+IF(OFFSET(Ejecución!$A$1,MATCH($A31,Ejecución!$A$2:$A$169,0),MATCH(J$14,$I$14:$T$14,0)+5)="","",OFFSET(Ejecución!$A$1,MATCH($A31,Ejecución!$A$2:$A$169,0),MATCH(J$14,$I$14:$T$14,0)+5))</f>
        <v>1</v>
      </c>
      <c r="K31" s="87">
        <f ca="1">+IF(OFFSET(Ejecución!$A$1,MATCH($A31,Ejecución!$A$2:$A$169,0),MATCH(K$14,$I$14:$T$14,0)+5)="","",OFFSET(Ejecución!$A$1,MATCH($A31,Ejecución!$A$2:$A$169,0),MATCH(K$14,$I$14:$T$14,0)+5))</f>
        <v>0</v>
      </c>
      <c r="L31" s="87">
        <f ca="1">+IF(OFFSET(Ejecución!$A$1,MATCH($A31,Ejecución!$A$2:$A$169,0),MATCH(L$14,$I$14:$T$14,0)+5)="","",OFFSET(Ejecución!$A$1,MATCH($A31,Ejecución!$A$2:$A$169,0),MATCH(L$14,$I$14:$T$14,0)+5))</f>
        <v>1</v>
      </c>
      <c r="M31" s="87">
        <f ca="1">+IF(OFFSET(Ejecución!$A$1,MATCH($A31,Ejecución!$A$2:$A$169,0),MATCH(M$14,$I$14:$T$14,0)+5)="","",OFFSET(Ejecución!$A$1,MATCH($A31,Ejecución!$A$2:$A$169,0),MATCH(M$14,$I$14:$T$14,0)+5))</f>
        <v>1</v>
      </c>
      <c r="N31" s="87">
        <f ca="1">+IF(OFFSET(Ejecución!$A$1,MATCH($A31,Ejecución!$A$2:$A$169,0),MATCH(N$14,$I$14:$T$14,0)+5)="","",OFFSET(Ejecución!$A$1,MATCH($A31,Ejecución!$A$2:$A$169,0),MATCH(N$14,$I$14:$T$14,0)+5))</f>
        <v>0</v>
      </c>
      <c r="O31" s="87">
        <f ca="1">+IF(OFFSET(Ejecución!$A$1,MATCH($A31,Ejecución!$A$2:$A$169,0),MATCH(O$14,$I$14:$T$14,0)+5)="","",OFFSET(Ejecución!$A$1,MATCH($A31,Ejecución!$A$2:$A$169,0),MATCH(O$14,$I$14:$T$14,0)+5))</f>
        <v>1</v>
      </c>
      <c r="P31" s="87">
        <f ca="1">+IF(OFFSET(Ejecución!$A$1,MATCH($A31,Ejecución!$A$2:$A$169,0),MATCH(P$14,$I$14:$T$14,0)+5)="","",OFFSET(Ejecución!$A$1,MATCH($A31,Ejecución!$A$2:$A$169,0),MATCH(P$14,$I$14:$T$14,0)+5))</f>
        <v>0</v>
      </c>
      <c r="Q31" s="87">
        <f ca="1">+IF(OFFSET(Ejecución!$A$1,MATCH($A31,Ejecución!$A$2:$A$169,0),MATCH(Q$14,$I$14:$T$14,0)+5)="","",OFFSET(Ejecución!$A$1,MATCH($A31,Ejecución!$A$2:$A$169,0),MATCH(Q$14,$I$14:$T$14,0)+5))</f>
        <v>0</v>
      </c>
      <c r="R31" s="87" t="str">
        <f ca="1">+IF(OFFSET(Ejecución!$A$1,MATCH($A31,Ejecución!$A$2:$A$169,0),MATCH(R$14,$I$14:$T$14,0)+5)="","",OFFSET(Ejecución!$A$1,MATCH($A31,Ejecución!$A$2:$A$169,0),MATCH(R$14,$I$14:$T$14,0)+5))</f>
        <v/>
      </c>
      <c r="S31" s="87" t="str">
        <f ca="1">+IF(OFFSET(Ejecución!$A$1,MATCH($A31,Ejecución!$A$2:$A$169,0),MATCH(S$14,$I$14:$T$14,0)+5)="","",OFFSET(Ejecución!$A$1,MATCH($A31,Ejecución!$A$2:$A$169,0),MATCH(S$14,$I$14:$T$14,0)+5))</f>
        <v/>
      </c>
      <c r="T31" s="87" t="str">
        <f ca="1">+IF(OFFSET(Ejecución!$A$1,MATCH($A31,Ejecución!$A$2:$A$169,0),MATCH(T$14,$I$14:$T$14,0)+5)="","",OFFSET(Ejecución!$A$1,MATCH($A31,Ejecución!$A$2:$A$169,0),MATCH(T$14,$I$14:$T$14,0)+5))</f>
        <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1</v>
      </c>
      <c r="V31" s="20">
        <f ca="1">+IFERROR(IF(VLOOKUP(A31,General!$A$2:$F$169,5,0)="Porcentaje",U31,IF(AND(F31=0,VLOOKUP(A31,General!$A$2:$F$169,5,0)&lt;&gt;"Porcentaje"),U31/VLOOKUP(A31,General!$A$2:$S$169,19,0),U31/F31)),0)</f>
        <v>1</v>
      </c>
      <c r="W31" s="299"/>
      <c r="X31" s="301"/>
      <c r="Y31" s="286"/>
      <c r="Z31" s="91"/>
    </row>
    <row r="32" spans="1:26" ht="99.95" customHeight="1" thickBot="1">
      <c r="A32" s="66">
        <v>18</v>
      </c>
      <c r="B32" s="284" t="s">
        <v>516</v>
      </c>
      <c r="C32" s="108" t="s">
        <v>86</v>
      </c>
      <c r="D32" s="89" t="s">
        <v>87</v>
      </c>
      <c r="E32" s="89" t="s">
        <v>97</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1</v>
      </c>
      <c r="G32" s="90" t="s">
        <v>378</v>
      </c>
      <c r="H32" s="286"/>
      <c r="I32" s="87">
        <f ca="1">+IF(OFFSET(Ejecución!$A$1,MATCH($A32,Ejecución!$A$2:$A$169,0),MATCH(I$14,$I$14:$T$14,0)+5)="","",OFFSET(Ejecución!$A$1,MATCH($A32,Ejecución!$A$2:$A$169,0),MATCH(I$14,$I$14:$T$14,0)+5))</f>
        <v>1</v>
      </c>
      <c r="J32" s="87">
        <f ca="1">+IF(OFFSET(Ejecución!$A$1,MATCH($A32,Ejecución!$A$2:$A$169,0),MATCH(J$14,$I$14:$T$14,0)+5)="","",OFFSET(Ejecución!$A$1,MATCH($A32,Ejecución!$A$2:$A$169,0),MATCH(J$14,$I$14:$T$14,0)+5))</f>
        <v>1</v>
      </c>
      <c r="K32" s="87">
        <f ca="1">+IF(OFFSET(Ejecución!$A$1,MATCH($A32,Ejecución!$A$2:$A$169,0),MATCH(K$14,$I$14:$T$14,0)+5)="","",OFFSET(Ejecución!$A$1,MATCH($A32,Ejecución!$A$2:$A$169,0),MATCH(K$14,$I$14:$T$14,0)+5))</f>
        <v>0</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0</v>
      </c>
      <c r="N32" s="87">
        <f ca="1">+IF(OFFSET(Ejecución!$A$1,MATCH($A32,Ejecución!$A$2:$A$169,0),MATCH(N$14,$I$14:$T$14,0)+5)="","",OFFSET(Ejecución!$A$1,MATCH($A32,Ejecución!$A$2:$A$169,0),MATCH(N$14,$I$14:$T$14,0)+5))</f>
        <v>0</v>
      </c>
      <c r="O32" s="87">
        <f ca="1">+IF(OFFSET(Ejecución!$A$1,MATCH($A32,Ejecución!$A$2:$A$169,0),MATCH(O$14,$I$14:$T$14,0)+5)="","",OFFSET(Ejecución!$A$1,MATCH($A32,Ejecución!$A$2:$A$169,0),MATCH(O$14,$I$14:$T$14,0)+5))</f>
        <v>1</v>
      </c>
      <c r="P32" s="87">
        <f ca="1">+IF(OFFSET(Ejecución!$A$1,MATCH($A32,Ejecución!$A$2:$A$169,0),MATCH(P$14,$I$14:$T$14,0)+5)="","",OFFSET(Ejecución!$A$1,MATCH($A32,Ejecución!$A$2:$A$169,0),MATCH(P$14,$I$14:$T$14,0)+5))</f>
        <v>0</v>
      </c>
      <c r="Q32" s="87">
        <f ca="1">+IF(OFFSET(Ejecución!$A$1,MATCH($A32,Ejecución!$A$2:$A$169,0),MATCH(Q$14,$I$14:$T$14,0)+5)="","",OFFSET(Ejecución!$A$1,MATCH($A32,Ejecución!$A$2:$A$169,0),MATCH(Q$14,$I$14:$T$14,0)+5))</f>
        <v>0</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1</v>
      </c>
      <c r="V32" s="20">
        <f ca="1">+IFERROR(IF(VLOOKUP(A32,General!$A$2:$F$169,5,0)="Porcentaje",U32,IF(AND(F32=0,VLOOKUP(A32,General!$A$2:$F$169,5,0)&lt;&gt;"Porcentaje"),U32/VLOOKUP(A32,General!$A$2:$S$169,19,0),U32/F32)),0)</f>
        <v>1</v>
      </c>
      <c r="W32" s="299"/>
      <c r="X32" s="301"/>
      <c r="Y32" s="286"/>
      <c r="Z32" s="91"/>
    </row>
    <row r="33" spans="1:26" ht="99.95" customHeight="1" thickBot="1">
      <c r="A33" s="66">
        <v>19</v>
      </c>
      <c r="B33" s="285"/>
      <c r="C33" s="108" t="s">
        <v>88</v>
      </c>
      <c r="D33" s="89" t="s">
        <v>89</v>
      </c>
      <c r="E33" s="89" t="s">
        <v>97</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0</v>
      </c>
      <c r="G33" s="90" t="s">
        <v>378</v>
      </c>
      <c r="H33" s="285"/>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0</v>
      </c>
      <c r="M33" s="87">
        <f ca="1">+IF(OFFSET(Ejecución!$A$1,MATCH($A33,Ejecución!$A$2:$A$169,0),MATCH(M$14,$I$14:$T$14,0)+5)="","",OFFSET(Ejecución!$A$1,MATCH($A33,Ejecución!$A$2:$A$169,0),MATCH(M$14,$I$14:$T$14,0)+5))</f>
        <v>0</v>
      </c>
      <c r="N33" s="87">
        <f ca="1">+IF(OFFSET(Ejecución!$A$1,MATCH($A33,Ejecución!$A$2:$A$169,0),MATCH(N$14,$I$14:$T$14,0)+5)="","",OFFSET(Ejecución!$A$1,MATCH($A33,Ejecución!$A$2:$A$169,0),MATCH(N$14,$I$14:$T$14,0)+5))</f>
        <v>0</v>
      </c>
      <c r="O33" s="87">
        <f ca="1">+IF(OFFSET(Ejecución!$A$1,MATCH($A33,Ejecución!$A$2:$A$169,0),MATCH(O$14,$I$14:$T$14,0)+5)="","",OFFSET(Ejecución!$A$1,MATCH($A33,Ejecución!$A$2:$A$169,0),MATCH(O$14,$I$14:$T$14,0)+5))</f>
        <v>0</v>
      </c>
      <c r="P33" s="87">
        <f ca="1">+IF(OFFSET(Ejecución!$A$1,MATCH($A33,Ejecución!$A$2:$A$169,0),MATCH(P$14,$I$14:$T$14,0)+5)="","",OFFSET(Ejecución!$A$1,MATCH($A33,Ejecución!$A$2:$A$169,0),MATCH(P$14,$I$14:$T$14,0)+5))</f>
        <v>0</v>
      </c>
      <c r="Q33" s="87">
        <f ca="1">+IF(OFFSET(Ejecución!$A$1,MATCH($A33,Ejecución!$A$2:$A$169,0),MATCH(Q$14,$I$14:$T$14,0)+5)="","",OFFSET(Ejecución!$A$1,MATCH($A33,Ejecución!$A$2:$A$169,0),MATCH(Q$14,$I$14:$T$14,0)+5))</f>
        <v>0</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0</v>
      </c>
      <c r="V33" s="20">
        <f ca="1">+IFERROR(IF(VLOOKUP(A33,General!$A$2:$F$169,5,0)="Porcentaje",U33,IF(AND(F33=0,VLOOKUP(A33,General!$A$2:$F$169,5,0)&lt;&gt;"Porcentaje"),U33/VLOOKUP(A33,General!$A$2:$S$169,19,0),U33/F33)),0)</f>
        <v>0</v>
      </c>
      <c r="W33" s="300"/>
      <c r="X33" s="302"/>
      <c r="Y33" s="285"/>
      <c r="Z33" s="91"/>
    </row>
  </sheetData>
  <sheetProtection password="CCC5" sheet="1" objects="1" scenarios="1"/>
  <mergeCells count="23">
    <mergeCell ref="Y30:Y33"/>
    <mergeCell ref="B32:B33"/>
    <mergeCell ref="H30:H33"/>
    <mergeCell ref="W30:W33"/>
    <mergeCell ref="X30:X33"/>
    <mergeCell ref="B16:B21"/>
    <mergeCell ref="B22:B24"/>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4">
    <dataValidation type="list" allowBlank="1" showInputMessage="1" showErrorMessage="1" sqref="E15:E29">
      <formula1>"Unidad,Porcentaje,Monetario"</formula1>
    </dataValidation>
    <dataValidation type="list" allowBlank="1" showInputMessage="1" showErrorMessage="1" sqref="G15:G29">
      <formula1>"A,B,C"</formula1>
    </dataValidation>
    <dataValidation type="list" allowBlank="1" showInputMessage="1" showErrorMessage="1" sqref="E30:E33">
      <formula1>"Unidad,Porcentaje,Monetario"</formula1>
      <formula2>0</formula2>
    </dataValidation>
    <dataValidation type="list" allowBlank="1" showInputMessage="1" showErrorMessage="1" sqref="G30:G33">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1" min="1" max="25" man="1"/>
    <brk id="27" min="1" max="25" man="1"/>
  </rowBreaks>
  <drawing r:id="rId2"/>
</worksheet>
</file>

<file path=xl/worksheets/sheet15.xml><?xml version="1.0" encoding="utf-8"?>
<worksheet xmlns="http://schemas.openxmlformats.org/spreadsheetml/2006/main" xmlns:r="http://schemas.openxmlformats.org/officeDocument/2006/relationships">
  <sheetPr codeName="Hoja15"/>
  <dimension ref="A1:ALZ36"/>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559</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38.5" customHeight="1" thickBot="1">
      <c r="A15" s="48">
        <v>20</v>
      </c>
      <c r="B15" s="307" t="s">
        <v>560</v>
      </c>
      <c r="C15" s="116" t="s">
        <v>113</v>
      </c>
      <c r="D15" s="116" t="s">
        <v>114</v>
      </c>
      <c r="E15" s="33"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36" t="s">
        <v>378</v>
      </c>
      <c r="H15" s="117" t="s">
        <v>565</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0</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1</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0">
        <f ca="1">+IFERROR(IF(VLOOKUP(A15,General!$A$2:$F$169,5,0)="Porcentaje",U15,IF(AND(F15=0,VLOOKUP(A15,General!$A$2:$F$169,5,0)&lt;&gt;"Porcentaje"),U15/VLOOKUP(A15,General!$A$2:$S$169,19,0),U15/F15)),0)</f>
        <v>1</v>
      </c>
      <c r="W15" s="311" t="s">
        <v>586</v>
      </c>
      <c r="X15" s="119" t="s">
        <v>390</v>
      </c>
      <c r="Y15" s="117" t="s">
        <v>587</v>
      </c>
      <c r="Z15" s="117" t="s">
        <v>588</v>
      </c>
    </row>
    <row r="16" spans="1:1014" s="18" customFormat="1" ht="150" customHeight="1" thickBot="1">
      <c r="A16" s="48">
        <v>21</v>
      </c>
      <c r="B16" s="307"/>
      <c r="C16" s="116" t="s">
        <v>115</v>
      </c>
      <c r="D16" s="116" t="s">
        <v>116</v>
      </c>
      <c r="E16" s="33"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v>
      </c>
      <c r="G16" s="36" t="s">
        <v>378</v>
      </c>
      <c r="H16" s="117" t="s">
        <v>565</v>
      </c>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0</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0</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1</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v>
      </c>
      <c r="V16" s="20">
        <f ca="1">+IFERROR(IF(VLOOKUP(A16,General!$A$2:$F$169,5,0)="Porcentaje",U16,IF(AND(F16=0,VLOOKUP(A16,General!$A$2:$F$169,5,0)&lt;&gt;"Porcentaje"),U16/VLOOKUP(A16,General!$A$2:$S$169,19,0),U16/F16)),0)</f>
        <v>1</v>
      </c>
      <c r="W16" s="304"/>
      <c r="X16" s="119" t="s">
        <v>390</v>
      </c>
      <c r="Y16" s="117" t="s">
        <v>589</v>
      </c>
      <c r="Z16" s="117" t="s">
        <v>588</v>
      </c>
    </row>
    <row r="17" spans="1:26" ht="123" customHeight="1" thickBot="1">
      <c r="A17" s="66">
        <v>22</v>
      </c>
      <c r="B17" s="117" t="s">
        <v>561</v>
      </c>
      <c r="C17" s="116" t="s">
        <v>117</v>
      </c>
      <c r="D17" s="116" t="s">
        <v>118</v>
      </c>
      <c r="E17" s="33"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36" t="s">
        <v>378</v>
      </c>
      <c r="H17" s="117" t="s">
        <v>566</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0</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1</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0">
        <f ca="1">+IFERROR(IF(VLOOKUP(A17,General!$A$2:$F$169,5,0)="Porcentaje",U17,IF(AND(F17=0,VLOOKUP(A17,General!$A$2:$F$169,5,0)&lt;&gt;"Porcentaje"),U17/VLOOKUP(A17,General!$A$2:$S$169,19,0),U17/F17)),0)</f>
        <v>1</v>
      </c>
      <c r="W17" s="305"/>
      <c r="X17" s="119" t="s">
        <v>385</v>
      </c>
      <c r="Y17" s="117" t="s">
        <v>590</v>
      </c>
      <c r="Z17" s="117" t="s">
        <v>591</v>
      </c>
    </row>
    <row r="18" spans="1:26" ht="196.5" customHeight="1" thickBot="1">
      <c r="A18" s="66">
        <v>23</v>
      </c>
      <c r="B18" s="117" t="s">
        <v>562</v>
      </c>
      <c r="C18" s="116" t="s">
        <v>119</v>
      </c>
      <c r="D18" s="116" t="s">
        <v>118</v>
      </c>
      <c r="E18" s="33"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36" t="s">
        <v>471</v>
      </c>
      <c r="H18" s="117" t="s">
        <v>567</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1</v>
      </c>
      <c r="Q18" s="87">
        <f ca="1">+IF(OFFSET(Ejecución!$A$1,MATCH($A18,Ejecución!$A$2:$A$169,0),MATCH(Q$14,$I$14:$T$14,0)+5)="","",OFFSET(Ejecución!$A$1,MATCH($A18,Ejecución!$A$2:$A$169,0),MATCH(Q$14,$I$14:$T$14,0)+5))</f>
        <v>1</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0">
        <f ca="1">+IFERROR(IF(VLOOKUP(A18,General!$A$2:$F$169,5,0)="Porcentaje",U18,IF(AND(F18=0,VLOOKUP(A18,General!$A$2:$F$169,5,0)&lt;&gt;"Porcentaje"),U18/VLOOKUP(A18,General!$A$2:$S$169,19,0),U18/F18)),0)</f>
        <v>1</v>
      </c>
      <c r="W18" s="119" t="s">
        <v>592</v>
      </c>
      <c r="X18" s="119" t="s">
        <v>385</v>
      </c>
      <c r="Y18" s="117" t="s">
        <v>593</v>
      </c>
      <c r="Z18" s="117"/>
    </row>
    <row r="19" spans="1:26" ht="149.25" customHeight="1" thickBot="1">
      <c r="A19" s="66">
        <v>24</v>
      </c>
      <c r="B19" s="308" t="s">
        <v>563</v>
      </c>
      <c r="C19" s="116" t="s">
        <v>120</v>
      </c>
      <c r="D19" s="116" t="s">
        <v>118</v>
      </c>
      <c r="E19" s="33"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36" t="s">
        <v>378</v>
      </c>
      <c r="H19" s="117" t="s">
        <v>568</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1</v>
      </c>
      <c r="Q19" s="87">
        <f ca="1">+IF(OFFSET(Ejecución!$A$1,MATCH($A19,Ejecución!$A$2:$A$169,0),MATCH(Q$14,$I$14:$T$14,0)+5)="","",OFFSET(Ejecución!$A$1,MATCH($A19,Ejecución!$A$2:$A$169,0),MATCH(Q$14,$I$14:$T$14,0)+5))</f>
        <v>1</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0">
        <f ca="1">+IFERROR(IF(VLOOKUP(A19,General!$A$2:$F$169,5,0)="Porcentaje",U19,IF(AND(F19=0,VLOOKUP(A19,General!$A$2:$F$169,5,0)&lt;&gt;"Porcentaje"),U19/VLOOKUP(A19,General!$A$2:$S$169,19,0),U19/F19)),0)</f>
        <v>1</v>
      </c>
      <c r="W19" s="303" t="s">
        <v>594</v>
      </c>
      <c r="X19" s="119" t="s">
        <v>385</v>
      </c>
      <c r="Y19" s="118" t="s">
        <v>595</v>
      </c>
      <c r="Z19" s="117"/>
    </row>
    <row r="20" spans="1:26" ht="181.5" customHeight="1" thickBot="1">
      <c r="A20" s="66">
        <v>25</v>
      </c>
      <c r="B20" s="309"/>
      <c r="C20" s="116" t="s">
        <v>121</v>
      </c>
      <c r="D20" s="116" t="s">
        <v>118</v>
      </c>
      <c r="E20" s="33" t="s">
        <v>97</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36" t="s">
        <v>378</v>
      </c>
      <c r="H20" s="117" t="s">
        <v>569</v>
      </c>
      <c r="I20" s="87">
        <f ca="1">+IF(OFFSET(Ejecución!$A$1,MATCH($A20,Ejecución!$A$2:$A$169,0),MATCH(I$14,$I$14:$T$14,0)+5)="","",OFFSET(Ejecución!$A$1,MATCH($A20,Ejecución!$A$2:$A$169,0),MATCH(I$14,$I$14:$T$14,0)+5))</f>
        <v>1</v>
      </c>
      <c r="J20" s="87">
        <f ca="1">+IF(OFFSET(Ejecución!$A$1,MATCH($A20,Ejecución!$A$2:$A$169,0),MATCH(J$14,$I$14:$T$14,0)+5)="","",OFFSET(Ejecución!$A$1,MATCH($A20,Ejecución!$A$2:$A$169,0),MATCH(J$14,$I$14:$T$14,0)+5))</f>
        <v>1</v>
      </c>
      <c r="K20" s="87">
        <f ca="1">+IF(OFFSET(Ejecución!$A$1,MATCH($A20,Ejecución!$A$2:$A$169,0),MATCH(K$14,$I$14:$T$14,0)+5)="","",OFFSET(Ejecución!$A$1,MATCH($A20,Ejecución!$A$2:$A$169,0),MATCH(K$14,$I$14:$T$14,0)+5))</f>
        <v>1</v>
      </c>
      <c r="L20" s="87">
        <f ca="1">+IF(OFFSET(Ejecución!$A$1,MATCH($A20,Ejecución!$A$2:$A$169,0),MATCH(L$14,$I$14:$T$14,0)+5)="","",OFFSET(Ejecución!$A$1,MATCH($A20,Ejecución!$A$2:$A$169,0),MATCH(L$14,$I$14:$T$14,0)+5))</f>
        <v>1</v>
      </c>
      <c r="M20" s="87">
        <f ca="1">+IF(OFFSET(Ejecución!$A$1,MATCH($A20,Ejecución!$A$2:$A$169,0),MATCH(M$14,$I$14:$T$14,0)+5)="","",OFFSET(Ejecución!$A$1,MATCH($A20,Ejecución!$A$2:$A$169,0),MATCH(M$14,$I$14:$T$14,0)+5))</f>
        <v>1</v>
      </c>
      <c r="N20" s="87">
        <f ca="1">+IF(OFFSET(Ejecución!$A$1,MATCH($A20,Ejecución!$A$2:$A$169,0),MATCH(N$14,$I$14:$T$14,0)+5)="","",OFFSET(Ejecución!$A$1,MATCH($A20,Ejecución!$A$2:$A$169,0),MATCH(N$14,$I$14:$T$14,0)+5))</f>
        <v>1</v>
      </c>
      <c r="O20" s="87">
        <f ca="1">+IF(OFFSET(Ejecución!$A$1,MATCH($A20,Ejecución!$A$2:$A$169,0),MATCH(O$14,$I$14:$T$14,0)+5)="","",OFFSET(Ejecución!$A$1,MATCH($A20,Ejecución!$A$2:$A$169,0),MATCH(O$14,$I$14:$T$14,0)+5))</f>
        <v>1</v>
      </c>
      <c r="P20" s="87">
        <f ca="1">+IF(OFFSET(Ejecución!$A$1,MATCH($A20,Ejecución!$A$2:$A$169,0),MATCH(P$14,$I$14:$T$14,0)+5)="","",OFFSET(Ejecución!$A$1,MATCH($A20,Ejecución!$A$2:$A$169,0),MATCH(P$14,$I$14:$T$14,0)+5))</f>
        <v>1</v>
      </c>
      <c r="Q20" s="87">
        <f ca="1">+IF(OFFSET(Ejecución!$A$1,MATCH($A20,Ejecución!$A$2:$A$169,0),MATCH(Q$14,$I$14:$T$14,0)+5)="","",OFFSET(Ejecución!$A$1,MATCH($A20,Ejecución!$A$2:$A$169,0),MATCH(Q$14,$I$14:$T$14,0)+5))</f>
        <v>1</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20">
        <f ca="1">+IFERROR(IF(VLOOKUP(A20,General!$A$2:$F$169,5,0)="Porcentaje",U20,IF(AND(F20=0,VLOOKUP(A20,General!$A$2:$F$169,5,0)&lt;&gt;"Porcentaje"),U20/VLOOKUP(A20,General!$A$2:$S$169,19,0),U20/F20)),0)</f>
        <v>1</v>
      </c>
      <c r="W20" s="304"/>
      <c r="X20" s="119" t="s">
        <v>596</v>
      </c>
      <c r="Y20" s="117" t="s">
        <v>597</v>
      </c>
      <c r="Z20" s="117"/>
    </row>
    <row r="21" spans="1:26" ht="171" customHeight="1" thickBot="1">
      <c r="A21" s="66">
        <v>26</v>
      </c>
      <c r="B21" s="309"/>
      <c r="C21" s="116" t="s">
        <v>122</v>
      </c>
      <c r="D21" s="116" t="s">
        <v>118</v>
      </c>
      <c r="E21" s="33" t="s">
        <v>97</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36" t="s">
        <v>378</v>
      </c>
      <c r="H21" s="117" t="s">
        <v>570</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1</v>
      </c>
      <c r="P21" s="87">
        <f ca="1">+IF(OFFSET(Ejecución!$A$1,MATCH($A21,Ejecución!$A$2:$A$169,0),MATCH(P$14,$I$14:$T$14,0)+5)="","",OFFSET(Ejecución!$A$1,MATCH($A21,Ejecución!$A$2:$A$169,0),MATCH(P$14,$I$14:$T$14,0)+5))</f>
        <v>1</v>
      </c>
      <c r="Q21" s="87">
        <f ca="1">+IF(OFFSET(Ejecución!$A$1,MATCH($A21,Ejecución!$A$2:$A$169,0),MATCH(Q$14,$I$14:$T$14,0)+5)="","",OFFSET(Ejecución!$A$1,MATCH($A21,Ejecución!$A$2:$A$169,0),MATCH(Q$14,$I$14:$T$14,0)+5))</f>
        <v>1</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0">
        <f ca="1">+IFERROR(IF(VLOOKUP(A21,General!$A$2:$F$169,5,0)="Porcentaje",U21,IF(AND(F21=0,VLOOKUP(A21,General!$A$2:$F$169,5,0)&lt;&gt;"Porcentaje"),U21/VLOOKUP(A21,General!$A$2:$S$169,19,0),U21/F21)),0)</f>
        <v>1</v>
      </c>
      <c r="W21" s="304"/>
      <c r="X21" s="119" t="s">
        <v>598</v>
      </c>
      <c r="Y21" s="117" t="s">
        <v>599</v>
      </c>
      <c r="Z21" s="117"/>
    </row>
    <row r="22" spans="1:26" ht="138.75" customHeight="1" thickBot="1">
      <c r="A22" s="66">
        <v>27</v>
      </c>
      <c r="B22" s="310"/>
      <c r="C22" s="116" t="s">
        <v>123</v>
      </c>
      <c r="D22" s="116" t="s">
        <v>118</v>
      </c>
      <c r="E22" s="33" t="s">
        <v>97</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36" t="s">
        <v>378</v>
      </c>
      <c r="H22" s="118" t="s">
        <v>571</v>
      </c>
      <c r="I22" s="87">
        <f ca="1">+IF(OFFSET(Ejecución!$A$1,MATCH($A22,Ejecución!$A$2:$A$169,0),MATCH(I$14,$I$14:$T$14,0)+5)="","",OFFSET(Ejecución!$A$1,MATCH($A22,Ejecución!$A$2:$A$169,0),MATCH(I$14,$I$14:$T$14,0)+5))</f>
        <v>1</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1</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1</v>
      </c>
      <c r="N22" s="87">
        <f ca="1">+IF(OFFSET(Ejecución!$A$1,MATCH($A22,Ejecución!$A$2:$A$169,0),MATCH(N$14,$I$14:$T$14,0)+5)="","",OFFSET(Ejecución!$A$1,MATCH($A22,Ejecución!$A$2:$A$169,0),MATCH(N$14,$I$14:$T$14,0)+5))</f>
        <v>1</v>
      </c>
      <c r="O22" s="87">
        <f ca="1">+IF(OFFSET(Ejecución!$A$1,MATCH($A22,Ejecución!$A$2:$A$169,0),MATCH(O$14,$I$14:$T$14,0)+5)="","",OFFSET(Ejecución!$A$1,MATCH($A22,Ejecución!$A$2:$A$169,0),MATCH(O$14,$I$14:$T$14,0)+5))</f>
        <v>1</v>
      </c>
      <c r="P22" s="87">
        <f ca="1">+IF(OFFSET(Ejecución!$A$1,MATCH($A22,Ejecución!$A$2:$A$169,0),MATCH(P$14,$I$14:$T$14,0)+5)="","",OFFSET(Ejecución!$A$1,MATCH($A22,Ejecución!$A$2:$A$169,0),MATCH(P$14,$I$14:$T$14,0)+5))</f>
        <v>1</v>
      </c>
      <c r="Q22" s="87">
        <f ca="1">+IF(OFFSET(Ejecución!$A$1,MATCH($A22,Ejecución!$A$2:$A$169,0),MATCH(Q$14,$I$14:$T$14,0)+5)="","",OFFSET(Ejecución!$A$1,MATCH($A22,Ejecución!$A$2:$A$169,0),MATCH(Q$14,$I$14:$T$14,0)+5))</f>
        <v>1</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3</v>
      </c>
      <c r="V22" s="20">
        <f ca="1">+IFERROR(IF(VLOOKUP(A22,General!$A$2:$F$169,5,0)="Porcentaje",U22,IF(AND(F22=0,VLOOKUP(A22,General!$A$2:$F$169,5,0)&lt;&gt;"Porcentaje"),U22/VLOOKUP(A22,General!$A$2:$S$169,19,0),U22/F22)),0)</f>
        <v>1</v>
      </c>
      <c r="W22" s="305"/>
      <c r="X22" s="119" t="s">
        <v>600</v>
      </c>
      <c r="Y22" s="118" t="s">
        <v>599</v>
      </c>
      <c r="Z22" s="117"/>
    </row>
    <row r="23" spans="1:26" ht="193.5" customHeight="1" thickBot="1">
      <c r="A23" s="66">
        <v>28</v>
      </c>
      <c r="B23" s="312" t="s">
        <v>564</v>
      </c>
      <c r="C23" s="116" t="s">
        <v>124</v>
      </c>
      <c r="D23" s="116" t="s">
        <v>118</v>
      </c>
      <c r="E23" s="33" t="s">
        <v>97</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36" t="s">
        <v>378</v>
      </c>
      <c r="H23" s="118" t="s">
        <v>572</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1</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0">
        <f ca="1">+IFERROR(IF(VLOOKUP(A23,General!$A$2:$F$169,5,0)="Porcentaje",U23,IF(AND(F23=0,VLOOKUP(A23,General!$A$2:$F$169,5,0)&lt;&gt;"Porcentaje"),U23/VLOOKUP(A23,General!$A$2:$S$169,19,0),U23/F23)),0)</f>
        <v>1</v>
      </c>
      <c r="W23" s="119" t="s">
        <v>601</v>
      </c>
      <c r="X23" s="119" t="s">
        <v>390</v>
      </c>
      <c r="Y23" s="118" t="s">
        <v>602</v>
      </c>
      <c r="Z23" s="117"/>
    </row>
    <row r="24" spans="1:26" ht="239.25" customHeight="1" thickBot="1">
      <c r="A24" s="66">
        <v>29</v>
      </c>
      <c r="B24" s="313"/>
      <c r="C24" s="116" t="s">
        <v>125</v>
      </c>
      <c r="D24" s="116" t="s">
        <v>126</v>
      </c>
      <c r="E24" s="33" t="s">
        <v>97</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3</v>
      </c>
      <c r="G24" s="36" t="s">
        <v>378</v>
      </c>
      <c r="H24" s="117" t="s">
        <v>573</v>
      </c>
      <c r="I24" s="87">
        <f ca="1">+IF(OFFSET(Ejecución!$A$1,MATCH($A24,Ejecución!$A$2:$A$169,0),MATCH(I$14,$I$14:$T$14,0)+5)="","",OFFSET(Ejecución!$A$1,MATCH($A24,Ejecución!$A$2:$A$169,0),MATCH(I$14,$I$14:$T$14,0)+5))</f>
        <v>1</v>
      </c>
      <c r="J24" s="87">
        <f ca="1">+IF(OFFSET(Ejecución!$A$1,MATCH($A24,Ejecución!$A$2:$A$169,0),MATCH(J$14,$I$14:$T$14,0)+5)="","",OFFSET(Ejecución!$A$1,MATCH($A24,Ejecución!$A$2:$A$169,0),MATCH(J$14,$I$14:$T$14,0)+5))</f>
        <v>1</v>
      </c>
      <c r="K24" s="87">
        <f ca="1">+IF(OFFSET(Ejecución!$A$1,MATCH($A24,Ejecución!$A$2:$A$169,0),MATCH(K$14,$I$14:$T$14,0)+5)="","",OFFSET(Ejecución!$A$1,MATCH($A24,Ejecución!$A$2:$A$169,0),MATCH(K$14,$I$14:$T$14,0)+5))</f>
        <v>1</v>
      </c>
      <c r="L24" s="87">
        <f ca="1">+IF(OFFSET(Ejecución!$A$1,MATCH($A24,Ejecución!$A$2:$A$169,0),MATCH(L$14,$I$14:$T$14,0)+5)="","",OFFSET(Ejecución!$A$1,MATCH($A24,Ejecución!$A$2:$A$169,0),MATCH(L$14,$I$14:$T$14,0)+5))</f>
        <v>1</v>
      </c>
      <c r="M24" s="87">
        <f ca="1">+IF(OFFSET(Ejecución!$A$1,MATCH($A24,Ejecución!$A$2:$A$169,0),MATCH(M$14,$I$14:$T$14,0)+5)="","",OFFSET(Ejecución!$A$1,MATCH($A24,Ejecución!$A$2:$A$169,0),MATCH(M$14,$I$14:$T$14,0)+5))</f>
        <v>1</v>
      </c>
      <c r="N24" s="87">
        <f ca="1">+IF(OFFSET(Ejecución!$A$1,MATCH($A24,Ejecución!$A$2:$A$169,0),MATCH(N$14,$I$14:$T$14,0)+5)="","",OFFSET(Ejecución!$A$1,MATCH($A24,Ejecución!$A$2:$A$169,0),MATCH(N$14,$I$14:$T$14,0)+5))</f>
        <v>1</v>
      </c>
      <c r="O24" s="87">
        <f ca="1">+IF(OFFSET(Ejecución!$A$1,MATCH($A24,Ejecución!$A$2:$A$169,0),MATCH(O$14,$I$14:$T$14,0)+5)="","",OFFSET(Ejecución!$A$1,MATCH($A24,Ejecución!$A$2:$A$169,0),MATCH(O$14,$I$14:$T$14,0)+5))</f>
        <v>1</v>
      </c>
      <c r="P24" s="87">
        <f ca="1">+IF(OFFSET(Ejecución!$A$1,MATCH($A24,Ejecución!$A$2:$A$169,0),MATCH(P$14,$I$14:$T$14,0)+5)="","",OFFSET(Ejecución!$A$1,MATCH($A24,Ejecución!$A$2:$A$169,0),MATCH(P$14,$I$14:$T$14,0)+5))</f>
        <v>1</v>
      </c>
      <c r="Q24" s="87">
        <f ca="1">+IF(OFFSET(Ejecución!$A$1,MATCH($A24,Ejecución!$A$2:$A$169,0),MATCH(Q$14,$I$14:$T$14,0)+5)="","",OFFSET(Ejecución!$A$1,MATCH($A24,Ejecución!$A$2:$A$169,0),MATCH(Q$14,$I$14:$T$14,0)+5))</f>
        <v>1</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3</v>
      </c>
      <c r="V24" s="20">
        <f ca="1">+IFERROR(IF(VLOOKUP(A24,General!$A$2:$F$169,5,0)="Porcentaje",U24,IF(AND(F24=0,VLOOKUP(A24,General!$A$2:$F$169,5,0)&lt;&gt;"Porcentaje"),U24/VLOOKUP(A24,General!$A$2:$S$169,19,0),U24/F24)),0)</f>
        <v>1</v>
      </c>
      <c r="W24" s="119" t="s">
        <v>603</v>
      </c>
      <c r="X24" s="119" t="s">
        <v>600</v>
      </c>
      <c r="Y24" s="117" t="s">
        <v>604</v>
      </c>
      <c r="Z24" s="117" t="s">
        <v>605</v>
      </c>
    </row>
    <row r="25" spans="1:26" ht="101.25" customHeight="1" thickBot="1">
      <c r="A25" s="66">
        <v>30</v>
      </c>
      <c r="B25" s="313"/>
      <c r="C25" s="116" t="s">
        <v>127</v>
      </c>
      <c r="D25" s="116" t="s">
        <v>128</v>
      </c>
      <c r="E25" s="33" t="s">
        <v>97</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v>
      </c>
      <c r="G25" s="36" t="s">
        <v>378</v>
      </c>
      <c r="H25" s="118" t="s">
        <v>574</v>
      </c>
      <c r="I25" s="87">
        <f ca="1">+IF(OFFSET(Ejecución!$A$1,MATCH($A25,Ejecución!$A$2:$A$169,0),MATCH(I$14,$I$14:$T$14,0)+5)="","",OFFSET(Ejecución!$A$1,MATCH($A25,Ejecución!$A$2:$A$169,0),MATCH(I$14,$I$14:$T$14,0)+5))</f>
        <v>1</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0</v>
      </c>
      <c r="N25" s="87">
        <f ca="1">+IF(OFFSET(Ejecución!$A$1,MATCH($A25,Ejecución!$A$2:$A$169,0),MATCH(N$14,$I$14:$T$14,0)+5)="","",OFFSET(Ejecución!$A$1,MATCH($A25,Ejecución!$A$2:$A$169,0),MATCH(N$14,$I$14:$T$14,0)+5))</f>
        <v>0</v>
      </c>
      <c r="O25" s="87">
        <f ca="1">+IF(OFFSET(Ejecución!$A$1,MATCH($A25,Ejecución!$A$2:$A$169,0),MATCH(O$14,$I$14:$T$14,0)+5)="","",OFFSET(Ejecución!$A$1,MATCH($A25,Ejecución!$A$2:$A$169,0),MATCH(O$14,$I$14:$T$14,0)+5))</f>
        <v>0</v>
      </c>
      <c r="P25" s="87">
        <f ca="1">+IF(OFFSET(Ejecución!$A$1,MATCH($A25,Ejecución!$A$2:$A$169,0),MATCH(P$14,$I$14:$T$14,0)+5)="","",OFFSET(Ejecución!$A$1,MATCH($A25,Ejecución!$A$2:$A$169,0),MATCH(P$14,$I$14:$T$14,0)+5))</f>
        <v>0</v>
      </c>
      <c r="Q25" s="87">
        <f ca="1">+IF(OFFSET(Ejecución!$A$1,MATCH($A25,Ejecución!$A$2:$A$169,0),MATCH(Q$14,$I$14:$T$14,0)+5)="","",OFFSET(Ejecución!$A$1,MATCH($A25,Ejecución!$A$2:$A$169,0),MATCH(Q$14,$I$14:$T$14,0)+5))</f>
        <v>0</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20">
        <f ca="1">+IFERROR(IF(VLOOKUP(A25,General!$A$2:$F$169,5,0)="Porcentaje",U25,IF(AND(F25=0,VLOOKUP(A25,General!$A$2:$F$169,5,0)&lt;&gt;"Porcentaje"),U25/VLOOKUP(A25,General!$A$2:$S$169,19,0),U25/F25)),0)</f>
        <v>0</v>
      </c>
      <c r="W25" s="119" t="s">
        <v>601</v>
      </c>
      <c r="X25" s="119" t="s">
        <v>390</v>
      </c>
      <c r="Y25" s="118" t="s">
        <v>606</v>
      </c>
      <c r="Z25" s="117" t="s">
        <v>588</v>
      </c>
    </row>
    <row r="26" spans="1:26" ht="150" customHeight="1" thickBot="1">
      <c r="A26" s="66">
        <v>31</v>
      </c>
      <c r="B26" s="313"/>
      <c r="C26" s="116" t="s">
        <v>129</v>
      </c>
      <c r="D26" s="116" t="s">
        <v>130</v>
      </c>
      <c r="E26" s="33" t="s">
        <v>97</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36" t="s">
        <v>378</v>
      </c>
      <c r="H26" s="118" t="s">
        <v>575</v>
      </c>
      <c r="I26" s="87">
        <f ca="1">+IF(OFFSET(Ejecución!$A$1,MATCH($A26,Ejecución!$A$2:$A$169,0),MATCH(I$14,$I$14:$T$14,0)+5)="","",OFFSET(Ejecución!$A$1,MATCH($A26,Ejecución!$A$2:$A$169,0),MATCH(I$14,$I$14:$T$14,0)+5))</f>
        <v>1</v>
      </c>
      <c r="J26" s="87">
        <f ca="1">+IF(OFFSET(Ejecución!$A$1,MATCH($A26,Ejecución!$A$2:$A$169,0),MATCH(J$14,$I$14:$T$14,0)+5)="","",OFFSET(Ejecución!$A$1,MATCH($A26,Ejecución!$A$2:$A$169,0),MATCH(J$14,$I$14:$T$14,0)+5))</f>
        <v>1</v>
      </c>
      <c r="K26" s="87">
        <f ca="1">+IF(OFFSET(Ejecución!$A$1,MATCH($A26,Ejecución!$A$2:$A$169,0),MATCH(K$14,$I$14:$T$14,0)+5)="","",OFFSET(Ejecución!$A$1,MATCH($A26,Ejecución!$A$2:$A$169,0),MATCH(K$14,$I$14:$T$14,0)+5))</f>
        <v>1</v>
      </c>
      <c r="L26" s="87">
        <f ca="1">+IF(OFFSET(Ejecución!$A$1,MATCH($A26,Ejecución!$A$2:$A$169,0),MATCH(L$14,$I$14:$T$14,0)+5)="","",OFFSET(Ejecución!$A$1,MATCH($A26,Ejecución!$A$2:$A$169,0),MATCH(L$14,$I$14:$T$14,0)+5))</f>
        <v>1</v>
      </c>
      <c r="M26" s="87">
        <f ca="1">+IF(OFFSET(Ejecución!$A$1,MATCH($A26,Ejecución!$A$2:$A$169,0),MATCH(M$14,$I$14:$T$14,0)+5)="","",OFFSET(Ejecución!$A$1,MATCH($A26,Ejecución!$A$2:$A$169,0),MATCH(M$14,$I$14:$T$14,0)+5))</f>
        <v>1</v>
      </c>
      <c r="N26" s="87">
        <f ca="1">+IF(OFFSET(Ejecución!$A$1,MATCH($A26,Ejecución!$A$2:$A$169,0),MATCH(N$14,$I$14:$T$14,0)+5)="","",OFFSET(Ejecución!$A$1,MATCH($A26,Ejecución!$A$2:$A$169,0),MATCH(N$14,$I$14:$T$14,0)+5))</f>
        <v>1</v>
      </c>
      <c r="O26" s="87">
        <f ca="1">+IF(OFFSET(Ejecución!$A$1,MATCH($A26,Ejecución!$A$2:$A$169,0),MATCH(O$14,$I$14:$T$14,0)+5)="","",OFFSET(Ejecución!$A$1,MATCH($A26,Ejecución!$A$2:$A$169,0),MATCH(O$14,$I$14:$T$14,0)+5))</f>
        <v>1</v>
      </c>
      <c r="P26" s="87">
        <f ca="1">+IF(OFFSET(Ejecución!$A$1,MATCH($A26,Ejecución!$A$2:$A$169,0),MATCH(P$14,$I$14:$T$14,0)+5)="","",OFFSET(Ejecución!$A$1,MATCH($A26,Ejecución!$A$2:$A$169,0),MATCH(P$14,$I$14:$T$14,0)+5))</f>
        <v>1</v>
      </c>
      <c r="Q26" s="87">
        <f ca="1">+IF(OFFSET(Ejecución!$A$1,MATCH($A26,Ejecución!$A$2:$A$169,0),MATCH(Q$14,$I$14:$T$14,0)+5)="","",OFFSET(Ejecución!$A$1,MATCH($A26,Ejecución!$A$2:$A$169,0),MATCH(Q$14,$I$14:$T$14,0)+5))</f>
        <v>1</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v>
      </c>
      <c r="V26" s="20">
        <f ca="1">+IFERROR(IF(VLOOKUP(A26,General!$A$2:$F$169,5,0)="Porcentaje",U26,IF(AND(F26=0,VLOOKUP(A26,General!$A$2:$F$169,5,0)&lt;&gt;"Porcentaje"),U26/VLOOKUP(A26,General!$A$2:$S$169,19,0),U26/F26)),0)</f>
        <v>1</v>
      </c>
      <c r="W26" s="119" t="s">
        <v>603</v>
      </c>
      <c r="X26" s="119" t="s">
        <v>607</v>
      </c>
      <c r="Y26" s="117" t="s">
        <v>608</v>
      </c>
      <c r="Z26" s="117" t="s">
        <v>609</v>
      </c>
    </row>
    <row r="27" spans="1:26" ht="193.5" customHeight="1" thickBot="1">
      <c r="A27" s="66">
        <v>32</v>
      </c>
      <c r="B27" s="313"/>
      <c r="C27" s="116" t="s">
        <v>131</v>
      </c>
      <c r="D27" s="116" t="s">
        <v>118</v>
      </c>
      <c r="E27" s="33" t="s">
        <v>97</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3</v>
      </c>
      <c r="G27" s="36" t="s">
        <v>378</v>
      </c>
      <c r="H27" s="118" t="s">
        <v>576</v>
      </c>
      <c r="I27" s="87">
        <f ca="1">+IF(OFFSET(Ejecución!$A$1,MATCH($A27,Ejecución!$A$2:$A$169,0),MATCH(I$14,$I$14:$T$14,0)+5)="","",OFFSET(Ejecución!$A$1,MATCH($A27,Ejecución!$A$2:$A$169,0),MATCH(I$14,$I$14:$T$14,0)+5))</f>
        <v>1</v>
      </c>
      <c r="J27" s="87">
        <f ca="1">+IF(OFFSET(Ejecución!$A$1,MATCH($A27,Ejecución!$A$2:$A$169,0),MATCH(J$14,$I$14:$T$14,0)+5)="","",OFFSET(Ejecución!$A$1,MATCH($A27,Ejecución!$A$2:$A$169,0),MATCH(J$14,$I$14:$T$14,0)+5))</f>
        <v>1</v>
      </c>
      <c r="K27" s="87">
        <f ca="1">+IF(OFFSET(Ejecución!$A$1,MATCH($A27,Ejecución!$A$2:$A$169,0),MATCH(K$14,$I$14:$T$14,0)+5)="","",OFFSET(Ejecución!$A$1,MATCH($A27,Ejecución!$A$2:$A$169,0),MATCH(K$14,$I$14:$T$14,0)+5))</f>
        <v>1</v>
      </c>
      <c r="L27" s="87">
        <f ca="1">+IF(OFFSET(Ejecución!$A$1,MATCH($A27,Ejecución!$A$2:$A$169,0),MATCH(L$14,$I$14:$T$14,0)+5)="","",OFFSET(Ejecución!$A$1,MATCH($A27,Ejecución!$A$2:$A$169,0),MATCH(L$14,$I$14:$T$14,0)+5))</f>
        <v>1</v>
      </c>
      <c r="M27" s="87">
        <f ca="1">+IF(OFFSET(Ejecución!$A$1,MATCH($A27,Ejecución!$A$2:$A$169,0),MATCH(M$14,$I$14:$T$14,0)+5)="","",OFFSET(Ejecución!$A$1,MATCH($A27,Ejecución!$A$2:$A$169,0),MATCH(M$14,$I$14:$T$14,0)+5))</f>
        <v>1</v>
      </c>
      <c r="N27" s="87">
        <f ca="1">+IF(OFFSET(Ejecución!$A$1,MATCH($A27,Ejecución!$A$2:$A$169,0),MATCH(N$14,$I$14:$T$14,0)+5)="","",OFFSET(Ejecución!$A$1,MATCH($A27,Ejecución!$A$2:$A$169,0),MATCH(N$14,$I$14:$T$14,0)+5))</f>
        <v>1</v>
      </c>
      <c r="O27" s="87">
        <f ca="1">+IF(OFFSET(Ejecución!$A$1,MATCH($A27,Ejecución!$A$2:$A$169,0),MATCH(O$14,$I$14:$T$14,0)+5)="","",OFFSET(Ejecución!$A$1,MATCH($A27,Ejecución!$A$2:$A$169,0),MATCH(O$14,$I$14:$T$14,0)+5))</f>
        <v>1</v>
      </c>
      <c r="P27" s="87">
        <f ca="1">+IF(OFFSET(Ejecución!$A$1,MATCH($A27,Ejecución!$A$2:$A$169,0),MATCH(P$14,$I$14:$T$14,0)+5)="","",OFFSET(Ejecución!$A$1,MATCH($A27,Ejecución!$A$2:$A$169,0),MATCH(P$14,$I$14:$T$14,0)+5))</f>
        <v>1</v>
      </c>
      <c r="Q27" s="87">
        <f ca="1">+IF(OFFSET(Ejecución!$A$1,MATCH($A27,Ejecución!$A$2:$A$169,0),MATCH(Q$14,$I$14:$T$14,0)+5)="","",OFFSET(Ejecución!$A$1,MATCH($A27,Ejecución!$A$2:$A$169,0),MATCH(Q$14,$I$14:$T$14,0)+5))</f>
        <v>1</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3</v>
      </c>
      <c r="V27" s="20">
        <f ca="1">+IFERROR(IF(VLOOKUP(A27,General!$A$2:$F$169,5,0)="Porcentaje",U27,IF(AND(F27=0,VLOOKUP(A27,General!$A$2:$F$169,5,0)&lt;&gt;"Porcentaje"),U27/VLOOKUP(A27,General!$A$2:$S$169,19,0),U27/F27)),0)</f>
        <v>1</v>
      </c>
      <c r="W27" s="306" t="s">
        <v>610</v>
      </c>
      <c r="X27" s="119" t="s">
        <v>607</v>
      </c>
      <c r="Y27" s="118" t="s">
        <v>611</v>
      </c>
      <c r="Z27" s="117"/>
    </row>
    <row r="28" spans="1:26" ht="180" customHeight="1" thickBot="1">
      <c r="A28" s="66">
        <v>33</v>
      </c>
      <c r="B28" s="313"/>
      <c r="C28" s="116" t="s">
        <v>132</v>
      </c>
      <c r="D28" s="116" t="s">
        <v>118</v>
      </c>
      <c r="E28" s="33" t="s">
        <v>97</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36" t="s">
        <v>378</v>
      </c>
      <c r="H28" s="118" t="s">
        <v>577</v>
      </c>
      <c r="I28" s="87">
        <f ca="1">+IF(OFFSET(Ejecución!$A$1,MATCH($A28,Ejecución!$A$2:$A$169,0),MATCH(I$14,$I$14:$T$14,0)+5)="","",OFFSET(Ejecución!$A$1,MATCH($A28,Ejecución!$A$2:$A$169,0),MATCH(I$14,$I$14:$T$14,0)+5))</f>
        <v>1</v>
      </c>
      <c r="J28" s="87">
        <f ca="1">+IF(OFFSET(Ejecución!$A$1,MATCH($A28,Ejecución!$A$2:$A$169,0),MATCH(J$14,$I$14:$T$14,0)+5)="","",OFFSET(Ejecución!$A$1,MATCH($A28,Ejecución!$A$2:$A$169,0),MATCH(J$14,$I$14:$T$14,0)+5))</f>
        <v>1</v>
      </c>
      <c r="K28" s="87">
        <f ca="1">+IF(OFFSET(Ejecución!$A$1,MATCH($A28,Ejecución!$A$2:$A$169,0),MATCH(K$14,$I$14:$T$14,0)+5)="","",OFFSET(Ejecución!$A$1,MATCH($A28,Ejecución!$A$2:$A$169,0),MATCH(K$14,$I$14:$T$14,0)+5))</f>
        <v>1</v>
      </c>
      <c r="L28" s="87">
        <f ca="1">+IF(OFFSET(Ejecución!$A$1,MATCH($A28,Ejecución!$A$2:$A$169,0),MATCH(L$14,$I$14:$T$14,0)+5)="","",OFFSET(Ejecución!$A$1,MATCH($A28,Ejecución!$A$2:$A$169,0),MATCH(L$14,$I$14:$T$14,0)+5))</f>
        <v>1</v>
      </c>
      <c r="M28" s="87">
        <f ca="1">+IF(OFFSET(Ejecución!$A$1,MATCH($A28,Ejecución!$A$2:$A$169,0),MATCH(M$14,$I$14:$T$14,0)+5)="","",OFFSET(Ejecución!$A$1,MATCH($A28,Ejecución!$A$2:$A$169,0),MATCH(M$14,$I$14:$T$14,0)+5))</f>
        <v>1</v>
      </c>
      <c r="N28" s="87">
        <f ca="1">+IF(OFFSET(Ejecución!$A$1,MATCH($A28,Ejecución!$A$2:$A$169,0),MATCH(N$14,$I$14:$T$14,0)+5)="","",OFFSET(Ejecución!$A$1,MATCH($A28,Ejecución!$A$2:$A$169,0),MATCH(N$14,$I$14:$T$14,0)+5))</f>
        <v>1</v>
      </c>
      <c r="O28" s="87">
        <f ca="1">+IF(OFFSET(Ejecución!$A$1,MATCH($A28,Ejecución!$A$2:$A$169,0),MATCH(O$14,$I$14:$T$14,0)+5)="","",OFFSET(Ejecución!$A$1,MATCH($A28,Ejecución!$A$2:$A$169,0),MATCH(O$14,$I$14:$T$14,0)+5))</f>
        <v>1</v>
      </c>
      <c r="P28" s="87">
        <f ca="1">+IF(OFFSET(Ejecución!$A$1,MATCH($A28,Ejecución!$A$2:$A$169,0),MATCH(P$14,$I$14:$T$14,0)+5)="","",OFFSET(Ejecución!$A$1,MATCH($A28,Ejecución!$A$2:$A$169,0),MATCH(P$14,$I$14:$T$14,0)+5))</f>
        <v>1</v>
      </c>
      <c r="Q28" s="87">
        <f ca="1">+IF(OFFSET(Ejecución!$A$1,MATCH($A28,Ejecución!$A$2:$A$169,0),MATCH(Q$14,$I$14:$T$14,0)+5)="","",OFFSET(Ejecución!$A$1,MATCH($A28,Ejecución!$A$2:$A$169,0),MATCH(Q$14,$I$14:$T$14,0)+5))</f>
        <v>1</v>
      </c>
      <c r="R28" s="87" t="str">
        <f ca="1">+IF(OFFSET(Ejecución!$A$1,MATCH($A28,Ejecución!$A$2:$A$169,0),MATCH(R$14,$I$14:$T$14,0)+5)="","",OFFSET(Ejecución!$A$1,MATCH($A28,Ejecución!$A$2:$A$169,0),MATCH(R$14,$I$14:$T$14,0)+5))</f>
        <v/>
      </c>
      <c r="S28" s="87" t="str">
        <f ca="1">+IF(OFFSET(Ejecución!$A$1,MATCH($A28,Ejecución!$A$2:$A$169,0),MATCH(S$14,$I$14:$T$14,0)+5)="","",OFFSET(Ejecución!$A$1,MATCH($A28,Ejecución!$A$2:$A$169,0),MATCH(S$14,$I$14:$T$14,0)+5))</f>
        <v/>
      </c>
      <c r="T28" s="87" t="str">
        <f ca="1">+IF(OFFSET(Ejecución!$A$1,MATCH($A28,Ejecución!$A$2:$A$169,0),MATCH(T$14,$I$14:$T$14,0)+5)="","",OFFSET(Ejecución!$A$1,MATCH($A28,Ejecución!$A$2:$A$169,0),MATCH(T$14,$I$14:$T$14,0)+5))</f>
        <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3</v>
      </c>
      <c r="V28" s="20">
        <f ca="1">+IFERROR(IF(VLOOKUP(A28,General!$A$2:$F$169,5,0)="Porcentaje",U28,IF(AND(F28=0,VLOOKUP(A28,General!$A$2:$F$169,5,0)&lt;&gt;"Porcentaje"),U28/VLOOKUP(A28,General!$A$2:$S$169,19,0),U28/F28)),0)</f>
        <v>1</v>
      </c>
      <c r="W28" s="305"/>
      <c r="X28" s="116" t="s">
        <v>385</v>
      </c>
      <c r="Y28" s="118" t="s">
        <v>612</v>
      </c>
      <c r="Z28" s="117" t="s">
        <v>613</v>
      </c>
    </row>
    <row r="29" spans="1:26" ht="165" customHeight="1" thickBot="1">
      <c r="A29" s="66">
        <v>34</v>
      </c>
      <c r="B29" s="314"/>
      <c r="C29" s="116" t="s">
        <v>133</v>
      </c>
      <c r="D29" s="116" t="s">
        <v>134</v>
      </c>
      <c r="E29" s="33" t="s">
        <v>97</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3</v>
      </c>
      <c r="G29" s="36" t="s">
        <v>378</v>
      </c>
      <c r="H29" s="118" t="s">
        <v>578</v>
      </c>
      <c r="I29" s="87">
        <f ca="1">+IF(OFFSET(Ejecución!$A$1,MATCH($A29,Ejecución!$A$2:$A$169,0),MATCH(I$14,$I$14:$T$14,0)+5)="","",OFFSET(Ejecución!$A$1,MATCH($A29,Ejecución!$A$2:$A$169,0),MATCH(I$14,$I$14:$T$14,0)+5))</f>
        <v>1</v>
      </c>
      <c r="J29" s="87">
        <f ca="1">+IF(OFFSET(Ejecución!$A$1,MATCH($A29,Ejecución!$A$2:$A$169,0),MATCH(J$14,$I$14:$T$14,0)+5)="","",OFFSET(Ejecución!$A$1,MATCH($A29,Ejecución!$A$2:$A$169,0),MATCH(J$14,$I$14:$T$14,0)+5))</f>
        <v>1</v>
      </c>
      <c r="K29" s="87">
        <f ca="1">+IF(OFFSET(Ejecución!$A$1,MATCH($A29,Ejecución!$A$2:$A$169,0),MATCH(K$14,$I$14:$T$14,0)+5)="","",OFFSET(Ejecución!$A$1,MATCH($A29,Ejecución!$A$2:$A$169,0),MATCH(K$14,$I$14:$T$14,0)+5))</f>
        <v>1</v>
      </c>
      <c r="L29" s="87">
        <f ca="1">+IF(OFFSET(Ejecución!$A$1,MATCH($A29,Ejecución!$A$2:$A$169,0),MATCH(L$14,$I$14:$T$14,0)+5)="","",OFFSET(Ejecución!$A$1,MATCH($A29,Ejecución!$A$2:$A$169,0),MATCH(L$14,$I$14:$T$14,0)+5))</f>
        <v>1</v>
      </c>
      <c r="M29" s="87">
        <f ca="1">+IF(OFFSET(Ejecución!$A$1,MATCH($A29,Ejecución!$A$2:$A$169,0),MATCH(M$14,$I$14:$T$14,0)+5)="","",OFFSET(Ejecución!$A$1,MATCH($A29,Ejecución!$A$2:$A$169,0),MATCH(M$14,$I$14:$T$14,0)+5))</f>
        <v>1</v>
      </c>
      <c r="N29" s="87">
        <f ca="1">+IF(OFFSET(Ejecución!$A$1,MATCH($A29,Ejecución!$A$2:$A$169,0),MATCH(N$14,$I$14:$T$14,0)+5)="","",OFFSET(Ejecución!$A$1,MATCH($A29,Ejecución!$A$2:$A$169,0),MATCH(N$14,$I$14:$T$14,0)+5))</f>
        <v>1</v>
      </c>
      <c r="O29" s="87">
        <f ca="1">+IF(OFFSET(Ejecución!$A$1,MATCH($A29,Ejecución!$A$2:$A$169,0),MATCH(O$14,$I$14:$T$14,0)+5)="","",OFFSET(Ejecución!$A$1,MATCH($A29,Ejecución!$A$2:$A$169,0),MATCH(O$14,$I$14:$T$14,0)+5))</f>
        <v>1</v>
      </c>
      <c r="P29" s="87">
        <f ca="1">+IF(OFFSET(Ejecución!$A$1,MATCH($A29,Ejecución!$A$2:$A$169,0),MATCH(P$14,$I$14:$T$14,0)+5)="","",OFFSET(Ejecución!$A$1,MATCH($A29,Ejecución!$A$2:$A$169,0),MATCH(P$14,$I$14:$T$14,0)+5))</f>
        <v>1</v>
      </c>
      <c r="Q29" s="87">
        <f ca="1">+IF(OFFSET(Ejecución!$A$1,MATCH($A29,Ejecución!$A$2:$A$169,0),MATCH(Q$14,$I$14:$T$14,0)+5)="","",OFFSET(Ejecución!$A$1,MATCH($A29,Ejecución!$A$2:$A$169,0),MATCH(Q$14,$I$14:$T$14,0)+5))</f>
        <v>1</v>
      </c>
      <c r="R29" s="87" t="str">
        <f ca="1">+IF(OFFSET(Ejecución!$A$1,MATCH($A29,Ejecución!$A$2:$A$169,0),MATCH(R$14,$I$14:$T$14,0)+5)="","",OFFSET(Ejecución!$A$1,MATCH($A29,Ejecución!$A$2:$A$169,0),MATCH(R$14,$I$14:$T$14,0)+5))</f>
        <v/>
      </c>
      <c r="S29" s="87" t="str">
        <f ca="1">+IF(OFFSET(Ejecución!$A$1,MATCH($A29,Ejecución!$A$2:$A$169,0),MATCH(S$14,$I$14:$T$14,0)+5)="","",OFFSET(Ejecución!$A$1,MATCH($A29,Ejecución!$A$2:$A$169,0),MATCH(S$14,$I$14:$T$14,0)+5))</f>
        <v/>
      </c>
      <c r="T29" s="87" t="str">
        <f ca="1">+IF(OFFSET(Ejecución!$A$1,MATCH($A29,Ejecución!$A$2:$A$169,0),MATCH(T$14,$I$14:$T$14,0)+5)="","",OFFSET(Ejecución!$A$1,MATCH($A29,Ejecución!$A$2:$A$169,0),MATCH(T$14,$I$14:$T$14,0)+5))</f>
        <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3</v>
      </c>
      <c r="V29" s="20">
        <f ca="1">+IFERROR(IF(VLOOKUP(A29,General!$A$2:$F$169,5,0)="Porcentaje",U29,IF(AND(F29=0,VLOOKUP(A29,General!$A$2:$F$169,5,0)&lt;&gt;"Porcentaje"),U29/VLOOKUP(A29,General!$A$2:$S$169,19,0),U29/F29)),0)</f>
        <v>1</v>
      </c>
      <c r="W29" s="119" t="s">
        <v>603</v>
      </c>
      <c r="X29" s="116" t="s">
        <v>385</v>
      </c>
      <c r="Y29" s="118" t="s">
        <v>614</v>
      </c>
      <c r="Z29" s="117" t="s">
        <v>615</v>
      </c>
    </row>
    <row r="30" spans="1:26" ht="127.5" customHeight="1" thickBot="1">
      <c r="A30" s="66">
        <v>35</v>
      </c>
      <c r="B30" s="312" t="s">
        <v>564</v>
      </c>
      <c r="C30" s="116" t="s">
        <v>135</v>
      </c>
      <c r="D30" s="116" t="s">
        <v>136</v>
      </c>
      <c r="E30" s="33" t="s">
        <v>97</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36" t="s">
        <v>378</v>
      </c>
      <c r="H30" s="118" t="s">
        <v>579</v>
      </c>
      <c r="I30" s="87">
        <f ca="1">+IF(OFFSET(Ejecución!$A$1,MATCH($A30,Ejecución!$A$2:$A$169,0),MATCH(I$14,$I$14:$T$14,0)+5)="","",OFFSET(Ejecución!$A$1,MATCH($A30,Ejecución!$A$2:$A$169,0),MATCH(I$14,$I$14:$T$14,0)+5))</f>
        <v>3</v>
      </c>
      <c r="J30" s="87">
        <f ca="1">+IF(OFFSET(Ejecución!$A$1,MATCH($A30,Ejecución!$A$2:$A$169,0),MATCH(J$14,$I$14:$T$14,0)+5)="","",OFFSET(Ejecución!$A$1,MATCH($A30,Ejecución!$A$2:$A$169,0),MATCH(J$14,$I$14:$T$14,0)+5))</f>
        <v>1</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1</v>
      </c>
      <c r="M30" s="87">
        <f ca="1">+IF(OFFSET(Ejecución!$A$1,MATCH($A30,Ejecución!$A$2:$A$169,0),MATCH(M$14,$I$14:$T$14,0)+5)="","",OFFSET(Ejecución!$A$1,MATCH($A30,Ejecución!$A$2:$A$169,0),MATCH(M$14,$I$14:$T$14,0)+5))</f>
        <v>1</v>
      </c>
      <c r="N30" s="87">
        <f ca="1">+IF(OFFSET(Ejecución!$A$1,MATCH($A30,Ejecución!$A$2:$A$169,0),MATCH(N$14,$I$14:$T$14,0)+5)="","",OFFSET(Ejecución!$A$1,MATCH($A30,Ejecución!$A$2:$A$169,0),MATCH(N$14,$I$14:$T$14,0)+5))</f>
        <v>1</v>
      </c>
      <c r="O30" s="87">
        <f ca="1">+IF(OFFSET(Ejecución!$A$1,MATCH($A30,Ejecución!$A$2:$A$169,0),MATCH(O$14,$I$14:$T$14,0)+5)="","",OFFSET(Ejecución!$A$1,MATCH($A30,Ejecución!$A$2:$A$169,0),MATCH(O$14,$I$14:$T$14,0)+5))</f>
        <v>1</v>
      </c>
      <c r="P30" s="87">
        <f ca="1">+IF(OFFSET(Ejecución!$A$1,MATCH($A30,Ejecución!$A$2:$A$169,0),MATCH(P$14,$I$14:$T$14,0)+5)="","",OFFSET(Ejecución!$A$1,MATCH($A30,Ejecución!$A$2:$A$169,0),MATCH(P$14,$I$14:$T$14,0)+5))</f>
        <v>1</v>
      </c>
      <c r="Q30" s="87">
        <f ca="1">+IF(OFFSET(Ejecución!$A$1,MATCH($A30,Ejecución!$A$2:$A$169,0),MATCH(Q$14,$I$14:$T$14,0)+5)="","",OFFSET(Ejecución!$A$1,MATCH($A30,Ejecución!$A$2:$A$169,0),MATCH(Q$14,$I$14:$T$14,0)+5))</f>
        <v>1</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v>
      </c>
      <c r="V30" s="20">
        <f ca="1">+IFERROR(IF(VLOOKUP(A30,General!$A$2:$F$169,5,0)="Porcentaje",U30,IF(AND(F30=0,VLOOKUP(A30,General!$A$2:$F$169,5,0)&lt;&gt;"Porcentaje"),U30/VLOOKUP(A30,General!$A$2:$S$169,19,0),U30/F30)),0)</f>
        <v>1</v>
      </c>
      <c r="W30" s="119" t="s">
        <v>610</v>
      </c>
      <c r="X30" s="116" t="s">
        <v>385</v>
      </c>
      <c r="Y30" s="118" t="s">
        <v>616</v>
      </c>
      <c r="Z30" s="117" t="s">
        <v>615</v>
      </c>
    </row>
    <row r="31" spans="1:26" ht="99.95" customHeight="1" thickBot="1">
      <c r="A31" s="66">
        <v>36</v>
      </c>
      <c r="B31" s="313"/>
      <c r="C31" s="116" t="s">
        <v>137</v>
      </c>
      <c r="D31" s="116" t="s">
        <v>138</v>
      </c>
      <c r="E31" s="33" t="s">
        <v>97</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3</v>
      </c>
      <c r="G31" s="36" t="s">
        <v>378</v>
      </c>
      <c r="H31" s="118" t="s">
        <v>580</v>
      </c>
      <c r="I31" s="87">
        <f ca="1">+IF(OFFSET(Ejecución!$A$1,MATCH($A31,Ejecución!$A$2:$A$169,0),MATCH(I$14,$I$14:$T$14,0)+5)="","",OFFSET(Ejecución!$A$1,MATCH($A31,Ejecución!$A$2:$A$169,0),MATCH(I$14,$I$14:$T$14,0)+5))</f>
        <v>1</v>
      </c>
      <c r="J31" s="87">
        <f ca="1">+IF(OFFSET(Ejecución!$A$1,MATCH($A31,Ejecución!$A$2:$A$169,0),MATCH(J$14,$I$14:$T$14,0)+5)="","",OFFSET(Ejecución!$A$1,MATCH($A31,Ejecución!$A$2:$A$169,0),MATCH(J$14,$I$14:$T$14,0)+5))</f>
        <v>1</v>
      </c>
      <c r="K31" s="87">
        <f ca="1">+IF(OFFSET(Ejecución!$A$1,MATCH($A31,Ejecución!$A$2:$A$169,0),MATCH(K$14,$I$14:$T$14,0)+5)="","",OFFSET(Ejecución!$A$1,MATCH($A31,Ejecución!$A$2:$A$169,0),MATCH(K$14,$I$14:$T$14,0)+5))</f>
        <v>1</v>
      </c>
      <c r="L31" s="87">
        <f ca="1">+IF(OFFSET(Ejecución!$A$1,MATCH($A31,Ejecución!$A$2:$A$169,0),MATCH(L$14,$I$14:$T$14,0)+5)="","",OFFSET(Ejecución!$A$1,MATCH($A31,Ejecución!$A$2:$A$169,0),MATCH(L$14,$I$14:$T$14,0)+5))</f>
        <v>1</v>
      </c>
      <c r="M31" s="87">
        <f ca="1">+IF(OFFSET(Ejecución!$A$1,MATCH($A31,Ejecución!$A$2:$A$169,0),MATCH(M$14,$I$14:$T$14,0)+5)="","",OFFSET(Ejecución!$A$1,MATCH($A31,Ejecución!$A$2:$A$169,0),MATCH(M$14,$I$14:$T$14,0)+5))</f>
        <v>1</v>
      </c>
      <c r="N31" s="87">
        <f ca="1">+IF(OFFSET(Ejecución!$A$1,MATCH($A31,Ejecución!$A$2:$A$169,0),MATCH(N$14,$I$14:$T$14,0)+5)="","",OFFSET(Ejecución!$A$1,MATCH($A31,Ejecución!$A$2:$A$169,0),MATCH(N$14,$I$14:$T$14,0)+5))</f>
        <v>1</v>
      </c>
      <c r="O31" s="87">
        <f ca="1">+IF(OFFSET(Ejecución!$A$1,MATCH($A31,Ejecución!$A$2:$A$169,0),MATCH(O$14,$I$14:$T$14,0)+5)="","",OFFSET(Ejecución!$A$1,MATCH($A31,Ejecución!$A$2:$A$169,0),MATCH(O$14,$I$14:$T$14,0)+5))</f>
        <v>1</v>
      </c>
      <c r="P31" s="87">
        <f ca="1">+IF(OFFSET(Ejecución!$A$1,MATCH($A31,Ejecución!$A$2:$A$169,0),MATCH(P$14,$I$14:$T$14,0)+5)="","",OFFSET(Ejecución!$A$1,MATCH($A31,Ejecución!$A$2:$A$169,0),MATCH(P$14,$I$14:$T$14,0)+5))</f>
        <v>1</v>
      </c>
      <c r="Q31" s="87">
        <f ca="1">+IF(OFFSET(Ejecución!$A$1,MATCH($A31,Ejecución!$A$2:$A$169,0),MATCH(Q$14,$I$14:$T$14,0)+5)="","",OFFSET(Ejecución!$A$1,MATCH($A31,Ejecución!$A$2:$A$169,0),MATCH(Q$14,$I$14:$T$14,0)+5))</f>
        <v>1</v>
      </c>
      <c r="R31" s="87" t="str">
        <f ca="1">+IF(OFFSET(Ejecución!$A$1,MATCH($A31,Ejecución!$A$2:$A$169,0),MATCH(R$14,$I$14:$T$14,0)+5)="","",OFFSET(Ejecución!$A$1,MATCH($A31,Ejecución!$A$2:$A$169,0),MATCH(R$14,$I$14:$T$14,0)+5))</f>
        <v/>
      </c>
      <c r="S31" s="87" t="str">
        <f ca="1">+IF(OFFSET(Ejecución!$A$1,MATCH($A31,Ejecución!$A$2:$A$169,0),MATCH(S$14,$I$14:$T$14,0)+5)="","",OFFSET(Ejecución!$A$1,MATCH($A31,Ejecución!$A$2:$A$169,0),MATCH(S$14,$I$14:$T$14,0)+5))</f>
        <v/>
      </c>
      <c r="T31" s="87" t="str">
        <f ca="1">+IF(OFFSET(Ejecución!$A$1,MATCH($A31,Ejecución!$A$2:$A$169,0),MATCH(T$14,$I$14:$T$14,0)+5)="","",OFFSET(Ejecución!$A$1,MATCH($A31,Ejecución!$A$2:$A$169,0),MATCH(T$14,$I$14:$T$14,0)+5))</f>
        <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3</v>
      </c>
      <c r="V31" s="20">
        <f ca="1">+IFERROR(IF(VLOOKUP(A31,General!$A$2:$F$169,5,0)="Porcentaje",U31,IF(AND(F31=0,VLOOKUP(A31,General!$A$2:$F$169,5,0)&lt;&gt;"Porcentaje"),U31/VLOOKUP(A31,General!$A$2:$S$169,19,0),U31/F31)),0)</f>
        <v>1</v>
      </c>
      <c r="W31" s="119" t="s">
        <v>601</v>
      </c>
      <c r="X31" s="116" t="s">
        <v>385</v>
      </c>
      <c r="Y31" s="118" t="s">
        <v>617</v>
      </c>
      <c r="Z31" s="117" t="s">
        <v>618</v>
      </c>
    </row>
    <row r="32" spans="1:26" ht="99.95" customHeight="1" thickBot="1">
      <c r="A32" s="66">
        <v>37</v>
      </c>
      <c r="B32" s="313"/>
      <c r="C32" s="116" t="s">
        <v>139</v>
      </c>
      <c r="D32" s="116" t="s">
        <v>140</v>
      </c>
      <c r="E32" s="33" t="s">
        <v>97</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3</v>
      </c>
      <c r="G32" s="36" t="s">
        <v>378</v>
      </c>
      <c r="H32" s="118" t="s">
        <v>581</v>
      </c>
      <c r="I32" s="87">
        <f ca="1">+IF(OFFSET(Ejecución!$A$1,MATCH($A32,Ejecución!$A$2:$A$169,0),MATCH(I$14,$I$14:$T$14,0)+5)="","",OFFSET(Ejecución!$A$1,MATCH($A32,Ejecución!$A$2:$A$169,0),MATCH(I$14,$I$14:$T$14,0)+5))</f>
        <v>1</v>
      </c>
      <c r="J32" s="87">
        <f ca="1">+IF(OFFSET(Ejecución!$A$1,MATCH($A32,Ejecución!$A$2:$A$169,0),MATCH(J$14,$I$14:$T$14,0)+5)="","",OFFSET(Ejecución!$A$1,MATCH($A32,Ejecución!$A$2:$A$169,0),MATCH(J$14,$I$14:$T$14,0)+5))</f>
        <v>1</v>
      </c>
      <c r="K32" s="87">
        <f ca="1">+IF(OFFSET(Ejecución!$A$1,MATCH($A32,Ejecución!$A$2:$A$169,0),MATCH(K$14,$I$14:$T$14,0)+5)="","",OFFSET(Ejecución!$A$1,MATCH($A32,Ejecución!$A$2:$A$169,0),MATCH(K$14,$I$14:$T$14,0)+5))</f>
        <v>1</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1</v>
      </c>
      <c r="N32" s="87">
        <f ca="1">+IF(OFFSET(Ejecución!$A$1,MATCH($A32,Ejecución!$A$2:$A$169,0),MATCH(N$14,$I$14:$T$14,0)+5)="","",OFFSET(Ejecución!$A$1,MATCH($A32,Ejecución!$A$2:$A$169,0),MATCH(N$14,$I$14:$T$14,0)+5))</f>
        <v>1</v>
      </c>
      <c r="O32" s="87">
        <f ca="1">+IF(OFFSET(Ejecución!$A$1,MATCH($A32,Ejecución!$A$2:$A$169,0),MATCH(O$14,$I$14:$T$14,0)+5)="","",OFFSET(Ejecución!$A$1,MATCH($A32,Ejecución!$A$2:$A$169,0),MATCH(O$14,$I$14:$T$14,0)+5))</f>
        <v>1</v>
      </c>
      <c r="P32" s="87">
        <f ca="1">+IF(OFFSET(Ejecución!$A$1,MATCH($A32,Ejecución!$A$2:$A$169,0),MATCH(P$14,$I$14:$T$14,0)+5)="","",OFFSET(Ejecución!$A$1,MATCH($A32,Ejecución!$A$2:$A$169,0),MATCH(P$14,$I$14:$T$14,0)+5))</f>
        <v>1</v>
      </c>
      <c r="Q32" s="87">
        <f ca="1">+IF(OFFSET(Ejecución!$A$1,MATCH($A32,Ejecución!$A$2:$A$169,0),MATCH(Q$14,$I$14:$T$14,0)+5)="","",OFFSET(Ejecución!$A$1,MATCH($A32,Ejecución!$A$2:$A$169,0),MATCH(Q$14,$I$14:$T$14,0)+5))</f>
        <v>1</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3</v>
      </c>
      <c r="V32" s="20">
        <f ca="1">+IFERROR(IF(VLOOKUP(A32,General!$A$2:$F$169,5,0)="Porcentaje",U32,IF(AND(F32=0,VLOOKUP(A32,General!$A$2:$F$169,5,0)&lt;&gt;"Porcentaje"),U32/VLOOKUP(A32,General!$A$2:$S$169,19,0),U32/F32)),0)</f>
        <v>1</v>
      </c>
      <c r="W32" s="303" t="s">
        <v>603</v>
      </c>
      <c r="X32" s="116" t="s">
        <v>385</v>
      </c>
      <c r="Y32" s="118" t="s">
        <v>619</v>
      </c>
      <c r="Z32" s="117" t="s">
        <v>620</v>
      </c>
    </row>
    <row r="33" spans="1:26" ht="99.95" customHeight="1" thickBot="1">
      <c r="A33" s="66">
        <v>38</v>
      </c>
      <c r="B33" s="313"/>
      <c r="C33" s="116" t="s">
        <v>141</v>
      </c>
      <c r="D33" s="116" t="s">
        <v>142</v>
      </c>
      <c r="E33" s="33" t="s">
        <v>97</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3</v>
      </c>
      <c r="G33" s="36" t="s">
        <v>378</v>
      </c>
      <c r="H33" s="118" t="s">
        <v>582</v>
      </c>
      <c r="I33" s="87">
        <f ca="1">+IF(OFFSET(Ejecución!$A$1,MATCH($A33,Ejecución!$A$2:$A$169,0),MATCH(I$14,$I$14:$T$14,0)+5)="","",OFFSET(Ejecución!$A$1,MATCH($A33,Ejecución!$A$2:$A$169,0),MATCH(I$14,$I$14:$T$14,0)+5))</f>
        <v>1</v>
      </c>
      <c r="J33" s="87">
        <f ca="1">+IF(OFFSET(Ejecución!$A$1,MATCH($A33,Ejecución!$A$2:$A$169,0),MATCH(J$14,$I$14:$T$14,0)+5)="","",OFFSET(Ejecución!$A$1,MATCH($A33,Ejecución!$A$2:$A$169,0),MATCH(J$14,$I$14:$T$14,0)+5))</f>
        <v>1</v>
      </c>
      <c r="K33" s="87">
        <f ca="1">+IF(OFFSET(Ejecución!$A$1,MATCH($A33,Ejecución!$A$2:$A$169,0),MATCH(K$14,$I$14:$T$14,0)+5)="","",OFFSET(Ejecución!$A$1,MATCH($A33,Ejecución!$A$2:$A$169,0),MATCH(K$14,$I$14:$T$14,0)+5))</f>
        <v>1</v>
      </c>
      <c r="L33" s="87">
        <f ca="1">+IF(OFFSET(Ejecución!$A$1,MATCH($A33,Ejecución!$A$2:$A$169,0),MATCH(L$14,$I$14:$T$14,0)+5)="","",OFFSET(Ejecución!$A$1,MATCH($A33,Ejecución!$A$2:$A$169,0),MATCH(L$14,$I$14:$T$14,0)+5))</f>
        <v>1</v>
      </c>
      <c r="M33" s="87">
        <f ca="1">+IF(OFFSET(Ejecución!$A$1,MATCH($A33,Ejecución!$A$2:$A$169,0),MATCH(M$14,$I$14:$T$14,0)+5)="","",OFFSET(Ejecución!$A$1,MATCH($A33,Ejecución!$A$2:$A$169,0),MATCH(M$14,$I$14:$T$14,0)+5))</f>
        <v>1</v>
      </c>
      <c r="N33" s="87">
        <f ca="1">+IF(OFFSET(Ejecución!$A$1,MATCH($A33,Ejecución!$A$2:$A$169,0),MATCH(N$14,$I$14:$T$14,0)+5)="","",OFFSET(Ejecución!$A$1,MATCH($A33,Ejecución!$A$2:$A$169,0),MATCH(N$14,$I$14:$T$14,0)+5))</f>
        <v>1</v>
      </c>
      <c r="O33" s="87">
        <f ca="1">+IF(OFFSET(Ejecución!$A$1,MATCH($A33,Ejecución!$A$2:$A$169,0),MATCH(O$14,$I$14:$T$14,0)+5)="","",OFFSET(Ejecución!$A$1,MATCH($A33,Ejecución!$A$2:$A$169,0),MATCH(O$14,$I$14:$T$14,0)+5))</f>
        <v>1</v>
      </c>
      <c r="P33" s="87">
        <f ca="1">+IF(OFFSET(Ejecución!$A$1,MATCH($A33,Ejecución!$A$2:$A$169,0),MATCH(P$14,$I$14:$T$14,0)+5)="","",OFFSET(Ejecución!$A$1,MATCH($A33,Ejecución!$A$2:$A$169,0),MATCH(P$14,$I$14:$T$14,0)+5))</f>
        <v>1</v>
      </c>
      <c r="Q33" s="87">
        <f ca="1">+IF(OFFSET(Ejecución!$A$1,MATCH($A33,Ejecución!$A$2:$A$169,0),MATCH(Q$14,$I$14:$T$14,0)+5)="","",OFFSET(Ejecución!$A$1,MATCH($A33,Ejecución!$A$2:$A$169,0),MATCH(Q$14,$I$14:$T$14,0)+5))</f>
        <v>1</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v>
      </c>
      <c r="V33" s="20">
        <f ca="1">+IFERROR(IF(VLOOKUP(A33,General!$A$2:$F$169,5,0)="Porcentaje",U33,IF(AND(F33=0,VLOOKUP(A33,General!$A$2:$F$169,5,0)&lt;&gt;"Porcentaje"),U33/VLOOKUP(A33,General!$A$2:$S$169,19,0),U33/F33)),0)</f>
        <v>1</v>
      </c>
      <c r="W33" s="304"/>
      <c r="X33" s="116" t="s">
        <v>385</v>
      </c>
      <c r="Y33" s="118" t="s">
        <v>621</v>
      </c>
      <c r="Z33" s="117" t="s">
        <v>622</v>
      </c>
    </row>
    <row r="34" spans="1:26" ht="108.75" customHeight="1" thickBot="1">
      <c r="A34" s="66">
        <v>39</v>
      </c>
      <c r="B34" s="313"/>
      <c r="C34" s="116" t="s">
        <v>143</v>
      </c>
      <c r="D34" s="116" t="s">
        <v>144</v>
      </c>
      <c r="E34" s="33" t="s">
        <v>97</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3</v>
      </c>
      <c r="G34" s="36" t="s">
        <v>378</v>
      </c>
      <c r="H34" s="118" t="s">
        <v>583</v>
      </c>
      <c r="I34" s="87">
        <f ca="1">+IF(OFFSET(Ejecución!$A$1,MATCH($A34,Ejecución!$A$2:$A$169,0),MATCH(I$14,$I$14:$T$14,0)+5)="","",OFFSET(Ejecución!$A$1,MATCH($A34,Ejecución!$A$2:$A$169,0),MATCH(I$14,$I$14:$T$14,0)+5))</f>
        <v>1</v>
      </c>
      <c r="J34" s="87">
        <f ca="1">+IF(OFFSET(Ejecución!$A$1,MATCH($A34,Ejecución!$A$2:$A$169,0),MATCH(J$14,$I$14:$T$14,0)+5)="","",OFFSET(Ejecución!$A$1,MATCH($A34,Ejecución!$A$2:$A$169,0),MATCH(J$14,$I$14:$T$14,0)+5))</f>
        <v>1</v>
      </c>
      <c r="K34" s="87">
        <f ca="1">+IF(OFFSET(Ejecución!$A$1,MATCH($A34,Ejecución!$A$2:$A$169,0),MATCH(K$14,$I$14:$T$14,0)+5)="","",OFFSET(Ejecución!$A$1,MATCH($A34,Ejecución!$A$2:$A$169,0),MATCH(K$14,$I$14:$T$14,0)+5))</f>
        <v>1</v>
      </c>
      <c r="L34" s="87">
        <f ca="1">+IF(OFFSET(Ejecución!$A$1,MATCH($A34,Ejecución!$A$2:$A$169,0),MATCH(L$14,$I$14:$T$14,0)+5)="","",OFFSET(Ejecución!$A$1,MATCH($A34,Ejecución!$A$2:$A$169,0),MATCH(L$14,$I$14:$T$14,0)+5))</f>
        <v>1</v>
      </c>
      <c r="M34" s="87">
        <f ca="1">+IF(OFFSET(Ejecución!$A$1,MATCH($A34,Ejecución!$A$2:$A$169,0),MATCH(M$14,$I$14:$T$14,0)+5)="","",OFFSET(Ejecución!$A$1,MATCH($A34,Ejecución!$A$2:$A$169,0),MATCH(M$14,$I$14:$T$14,0)+5))</f>
        <v>1</v>
      </c>
      <c r="N34" s="87">
        <f ca="1">+IF(OFFSET(Ejecución!$A$1,MATCH($A34,Ejecución!$A$2:$A$169,0),MATCH(N$14,$I$14:$T$14,0)+5)="","",OFFSET(Ejecución!$A$1,MATCH($A34,Ejecución!$A$2:$A$169,0),MATCH(N$14,$I$14:$T$14,0)+5))</f>
        <v>1</v>
      </c>
      <c r="O34" s="87">
        <f ca="1">+IF(OFFSET(Ejecución!$A$1,MATCH($A34,Ejecución!$A$2:$A$169,0),MATCH(O$14,$I$14:$T$14,0)+5)="","",OFFSET(Ejecución!$A$1,MATCH($A34,Ejecución!$A$2:$A$169,0),MATCH(O$14,$I$14:$T$14,0)+5))</f>
        <v>1</v>
      </c>
      <c r="P34" s="87">
        <f ca="1">+IF(OFFSET(Ejecución!$A$1,MATCH($A34,Ejecución!$A$2:$A$169,0),MATCH(P$14,$I$14:$T$14,0)+5)="","",OFFSET(Ejecución!$A$1,MATCH($A34,Ejecución!$A$2:$A$169,0),MATCH(P$14,$I$14:$T$14,0)+5))</f>
        <v>1</v>
      </c>
      <c r="Q34" s="87">
        <f ca="1">+IF(OFFSET(Ejecución!$A$1,MATCH($A34,Ejecución!$A$2:$A$169,0),MATCH(Q$14,$I$14:$T$14,0)+5)="","",OFFSET(Ejecución!$A$1,MATCH($A34,Ejecución!$A$2:$A$169,0),MATCH(Q$14,$I$14:$T$14,0)+5))</f>
        <v>1</v>
      </c>
      <c r="R34" s="87" t="str">
        <f ca="1">+IF(OFFSET(Ejecución!$A$1,MATCH($A34,Ejecución!$A$2:$A$169,0),MATCH(R$14,$I$14:$T$14,0)+5)="","",OFFSET(Ejecución!$A$1,MATCH($A34,Ejecución!$A$2:$A$169,0),MATCH(R$14,$I$14:$T$14,0)+5))</f>
        <v/>
      </c>
      <c r="S34" s="87" t="str">
        <f ca="1">+IF(OFFSET(Ejecución!$A$1,MATCH($A34,Ejecución!$A$2:$A$169,0),MATCH(S$14,$I$14:$T$14,0)+5)="","",OFFSET(Ejecución!$A$1,MATCH($A34,Ejecución!$A$2:$A$169,0),MATCH(S$14,$I$14:$T$14,0)+5))</f>
        <v/>
      </c>
      <c r="T34" s="87" t="str">
        <f ca="1">+IF(OFFSET(Ejecución!$A$1,MATCH($A34,Ejecución!$A$2:$A$169,0),MATCH(T$14,$I$14:$T$14,0)+5)="","",OFFSET(Ejecución!$A$1,MATCH($A34,Ejecución!$A$2:$A$169,0),MATCH(T$14,$I$14:$T$14,0)+5))</f>
        <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3</v>
      </c>
      <c r="V34" s="20">
        <f ca="1">+IFERROR(IF(VLOOKUP(A34,General!$A$2:$F$169,5,0)="Porcentaje",U34,IF(AND(F34=0,VLOOKUP(A34,General!$A$2:$F$169,5,0)&lt;&gt;"Porcentaje"),U34/VLOOKUP(A34,General!$A$2:$S$169,19,0),U34/F34)),0)</f>
        <v>1</v>
      </c>
      <c r="W34" s="304"/>
      <c r="X34" s="116" t="s">
        <v>385</v>
      </c>
      <c r="Y34" s="118" t="s">
        <v>599</v>
      </c>
      <c r="Z34" s="117" t="s">
        <v>623</v>
      </c>
    </row>
    <row r="35" spans="1:26" ht="66.75" customHeight="1" thickBot="1">
      <c r="A35" s="66">
        <v>40</v>
      </c>
      <c r="B35" s="313"/>
      <c r="C35" s="116" t="s">
        <v>145</v>
      </c>
      <c r="D35" s="116" t="s">
        <v>146</v>
      </c>
      <c r="E35" s="33" t="s">
        <v>97</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3</v>
      </c>
      <c r="G35" s="36" t="s">
        <v>378</v>
      </c>
      <c r="H35" s="117" t="s">
        <v>584</v>
      </c>
      <c r="I35" s="87">
        <f ca="1">+IF(OFFSET(Ejecución!$A$1,MATCH($A35,Ejecución!$A$2:$A$169,0),MATCH(I$14,$I$14:$T$14,0)+5)="","",OFFSET(Ejecución!$A$1,MATCH($A35,Ejecución!$A$2:$A$169,0),MATCH(I$14,$I$14:$T$14,0)+5))</f>
        <v>1</v>
      </c>
      <c r="J35" s="87">
        <f ca="1">+IF(OFFSET(Ejecución!$A$1,MATCH($A35,Ejecución!$A$2:$A$169,0),MATCH(J$14,$I$14:$T$14,0)+5)="","",OFFSET(Ejecución!$A$1,MATCH($A35,Ejecución!$A$2:$A$169,0),MATCH(J$14,$I$14:$T$14,0)+5))</f>
        <v>1</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1</v>
      </c>
      <c r="M35" s="87">
        <f ca="1">+IF(OFFSET(Ejecución!$A$1,MATCH($A35,Ejecución!$A$2:$A$169,0),MATCH(M$14,$I$14:$T$14,0)+5)="","",OFFSET(Ejecución!$A$1,MATCH($A35,Ejecución!$A$2:$A$169,0),MATCH(M$14,$I$14:$T$14,0)+5))</f>
        <v>1</v>
      </c>
      <c r="N35" s="87">
        <f ca="1">+IF(OFFSET(Ejecución!$A$1,MATCH($A35,Ejecución!$A$2:$A$169,0),MATCH(N$14,$I$14:$T$14,0)+5)="","",OFFSET(Ejecución!$A$1,MATCH($A35,Ejecución!$A$2:$A$169,0),MATCH(N$14,$I$14:$T$14,0)+5))</f>
        <v>1</v>
      </c>
      <c r="O35" s="87">
        <f ca="1">+IF(OFFSET(Ejecución!$A$1,MATCH($A35,Ejecución!$A$2:$A$169,0),MATCH(O$14,$I$14:$T$14,0)+5)="","",OFFSET(Ejecución!$A$1,MATCH($A35,Ejecución!$A$2:$A$169,0),MATCH(O$14,$I$14:$T$14,0)+5))</f>
        <v>1</v>
      </c>
      <c r="P35" s="87">
        <f ca="1">+IF(OFFSET(Ejecución!$A$1,MATCH($A35,Ejecución!$A$2:$A$169,0),MATCH(P$14,$I$14:$T$14,0)+5)="","",OFFSET(Ejecución!$A$1,MATCH($A35,Ejecución!$A$2:$A$169,0),MATCH(P$14,$I$14:$T$14,0)+5))</f>
        <v>1</v>
      </c>
      <c r="Q35" s="87">
        <f ca="1">+IF(OFFSET(Ejecución!$A$1,MATCH($A35,Ejecución!$A$2:$A$169,0),MATCH(Q$14,$I$14:$T$14,0)+5)="","",OFFSET(Ejecución!$A$1,MATCH($A35,Ejecución!$A$2:$A$169,0),MATCH(Q$14,$I$14:$T$14,0)+5))</f>
        <v>1</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3</v>
      </c>
      <c r="V35" s="20">
        <f ca="1">+IFERROR(IF(VLOOKUP(A35,General!$A$2:$F$169,5,0)="Porcentaje",U35,IF(AND(F35=0,VLOOKUP(A35,General!$A$2:$F$169,5,0)&lt;&gt;"Porcentaje"),U35/VLOOKUP(A35,General!$A$2:$S$169,19,0),U35/F35)),0)</f>
        <v>1</v>
      </c>
      <c r="W35" s="304"/>
      <c r="X35" s="116" t="s">
        <v>385</v>
      </c>
      <c r="Y35" s="117" t="s">
        <v>624</v>
      </c>
      <c r="Z35" s="117" t="s">
        <v>623</v>
      </c>
    </row>
    <row r="36" spans="1:26" ht="94.5" customHeight="1" thickBot="1">
      <c r="A36" s="66">
        <v>41</v>
      </c>
      <c r="B36" s="314"/>
      <c r="C36" s="116" t="s">
        <v>147</v>
      </c>
      <c r="D36" s="116" t="s">
        <v>148</v>
      </c>
      <c r="E36" s="33" t="s">
        <v>97</v>
      </c>
      <c r="F36" s="51">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3</v>
      </c>
      <c r="G36" s="36" t="s">
        <v>378</v>
      </c>
      <c r="H36" s="118" t="s">
        <v>585</v>
      </c>
      <c r="I36" s="87">
        <f ca="1">+IF(OFFSET(Ejecución!$A$1,MATCH($A36,Ejecución!$A$2:$A$169,0),MATCH(I$14,$I$14:$T$14,0)+5)="","",OFFSET(Ejecución!$A$1,MATCH($A36,Ejecución!$A$2:$A$169,0),MATCH(I$14,$I$14:$T$14,0)+5))</f>
        <v>1</v>
      </c>
      <c r="J36" s="87">
        <f ca="1">+IF(OFFSET(Ejecución!$A$1,MATCH($A36,Ejecución!$A$2:$A$169,0),MATCH(J$14,$I$14:$T$14,0)+5)="","",OFFSET(Ejecución!$A$1,MATCH($A36,Ejecución!$A$2:$A$169,0),MATCH(J$14,$I$14:$T$14,0)+5))</f>
        <v>1</v>
      </c>
      <c r="K36" s="87">
        <f ca="1">+IF(OFFSET(Ejecución!$A$1,MATCH($A36,Ejecución!$A$2:$A$169,0),MATCH(K$14,$I$14:$T$14,0)+5)="","",OFFSET(Ejecución!$A$1,MATCH($A36,Ejecución!$A$2:$A$169,0),MATCH(K$14,$I$14:$T$14,0)+5))</f>
        <v>1</v>
      </c>
      <c r="L36" s="87">
        <f ca="1">+IF(OFFSET(Ejecución!$A$1,MATCH($A36,Ejecución!$A$2:$A$169,0),MATCH(L$14,$I$14:$T$14,0)+5)="","",OFFSET(Ejecución!$A$1,MATCH($A36,Ejecución!$A$2:$A$169,0),MATCH(L$14,$I$14:$T$14,0)+5))</f>
        <v>1</v>
      </c>
      <c r="M36" s="87">
        <f ca="1">+IF(OFFSET(Ejecución!$A$1,MATCH($A36,Ejecución!$A$2:$A$169,0),MATCH(M$14,$I$14:$T$14,0)+5)="","",OFFSET(Ejecución!$A$1,MATCH($A36,Ejecución!$A$2:$A$169,0),MATCH(M$14,$I$14:$T$14,0)+5))</f>
        <v>1</v>
      </c>
      <c r="N36" s="87">
        <f ca="1">+IF(OFFSET(Ejecución!$A$1,MATCH($A36,Ejecución!$A$2:$A$169,0),MATCH(N$14,$I$14:$T$14,0)+5)="","",OFFSET(Ejecución!$A$1,MATCH($A36,Ejecución!$A$2:$A$169,0),MATCH(N$14,$I$14:$T$14,0)+5))</f>
        <v>1</v>
      </c>
      <c r="O36" s="87">
        <f ca="1">+IF(OFFSET(Ejecución!$A$1,MATCH($A36,Ejecución!$A$2:$A$169,0),MATCH(O$14,$I$14:$T$14,0)+5)="","",OFFSET(Ejecución!$A$1,MATCH($A36,Ejecución!$A$2:$A$169,0),MATCH(O$14,$I$14:$T$14,0)+5))</f>
        <v>1</v>
      </c>
      <c r="P36" s="87">
        <f ca="1">+IF(OFFSET(Ejecución!$A$1,MATCH($A36,Ejecución!$A$2:$A$169,0),MATCH(P$14,$I$14:$T$14,0)+5)="","",OFFSET(Ejecución!$A$1,MATCH($A36,Ejecución!$A$2:$A$169,0),MATCH(P$14,$I$14:$T$14,0)+5))</f>
        <v>1</v>
      </c>
      <c r="Q36" s="87">
        <f ca="1">+IF(OFFSET(Ejecución!$A$1,MATCH($A36,Ejecución!$A$2:$A$169,0),MATCH(Q$14,$I$14:$T$14,0)+5)="","",OFFSET(Ejecución!$A$1,MATCH($A36,Ejecución!$A$2:$A$169,0),MATCH(Q$14,$I$14:$T$14,0)+5))</f>
        <v>1</v>
      </c>
      <c r="R36" s="87" t="str">
        <f ca="1">+IF(OFFSET(Ejecución!$A$1,MATCH($A36,Ejecución!$A$2:$A$169,0),MATCH(R$14,$I$14:$T$14,0)+5)="","",OFFSET(Ejecución!$A$1,MATCH($A36,Ejecución!$A$2:$A$169,0),MATCH(R$14,$I$14:$T$14,0)+5))</f>
        <v/>
      </c>
      <c r="S36" s="87" t="str">
        <f ca="1">+IF(OFFSET(Ejecución!$A$1,MATCH($A36,Ejecución!$A$2:$A$169,0),MATCH(S$14,$I$14:$T$14,0)+5)="","",OFFSET(Ejecución!$A$1,MATCH($A36,Ejecución!$A$2:$A$169,0),MATCH(S$14,$I$14:$T$14,0)+5))</f>
        <v/>
      </c>
      <c r="T36" s="87" t="str">
        <f ca="1">+IF(OFFSET(Ejecución!$A$1,MATCH($A36,Ejecución!$A$2:$A$169,0),MATCH(T$14,$I$14:$T$14,0)+5)="","",OFFSET(Ejecución!$A$1,MATCH($A36,Ejecución!$A$2:$A$169,0),MATCH(T$14,$I$14:$T$14,0)+5))</f>
        <v/>
      </c>
      <c r="U36" s="47">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3</v>
      </c>
      <c r="V36" s="20">
        <f ca="1">+IFERROR(IF(VLOOKUP(A36,General!$A$2:$F$169,5,0)="Porcentaje",U36,IF(AND(F36=0,VLOOKUP(A36,General!$A$2:$F$169,5,0)&lt;&gt;"Porcentaje"),U36/VLOOKUP(A36,General!$A$2:$S$169,19,0),U36/F36)),0)</f>
        <v>1</v>
      </c>
      <c r="W36" s="305"/>
      <c r="X36" s="116" t="s">
        <v>385</v>
      </c>
      <c r="Y36" s="118" t="s">
        <v>625</v>
      </c>
      <c r="Z36" s="117" t="s">
        <v>626</v>
      </c>
    </row>
  </sheetData>
  <sheetProtection password="CCC5" sheet="1" objects="1" scenarios="1"/>
  <mergeCells count="24">
    <mergeCell ref="W19:W22"/>
    <mergeCell ref="W27:W28"/>
    <mergeCell ref="W32:W36"/>
    <mergeCell ref="B15:B16"/>
    <mergeCell ref="B19:B22"/>
    <mergeCell ref="W15:W17"/>
    <mergeCell ref="B23:B29"/>
    <mergeCell ref="B30:B3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36">
      <formula1>"A,B,C"</formula1>
    </dataValidation>
    <dataValidation type="list" allowBlank="1" showInputMessage="1" showErrorMessage="1" sqref="E15:E36">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2" min="1" max="25" man="1"/>
    <brk id="29" min="1" max="25" man="1"/>
  </rowBreaks>
  <drawing r:id="rId2"/>
</worksheet>
</file>

<file path=xl/worksheets/sheet16.xml><?xml version="1.0" encoding="utf-8"?>
<worksheet xmlns="http://schemas.openxmlformats.org/spreadsheetml/2006/main" xmlns:r="http://schemas.openxmlformats.org/officeDocument/2006/relationships">
  <sheetPr codeName="Hoja16"/>
  <dimension ref="A1:ALZ39"/>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627</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67" customHeight="1" thickBot="1">
      <c r="A15" s="48">
        <v>42</v>
      </c>
      <c r="B15" s="318" t="s">
        <v>628</v>
      </c>
      <c r="C15" s="120" t="s">
        <v>150</v>
      </c>
      <c r="D15" s="69" t="s">
        <v>151</v>
      </c>
      <c r="E15" s="69" t="s">
        <v>98</v>
      </c>
      <c r="F15" s="114">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0.9</v>
      </c>
      <c r="G15" s="71" t="s">
        <v>378</v>
      </c>
      <c r="H15" s="109" t="s">
        <v>634</v>
      </c>
      <c r="I15" s="115">
        <f ca="1">+IF(OFFSET(Ejecución!$A$1,MATCH($A15,Ejecución!$A$2:$A$169,0),MATCH(I$14,$I$14:$T$14,0)+5)="","",OFFSET(Ejecución!$A$1,MATCH($A15,Ejecución!$A$2:$A$169,0),MATCH(I$14,$I$14:$T$14,0)+5))</f>
        <v>0</v>
      </c>
      <c r="J15" s="115">
        <f ca="1">+IF(OFFSET(Ejecución!$A$1,MATCH($A15,Ejecución!$A$2:$A$169,0),MATCH(J$14,$I$14:$T$14,0)+5)="","",OFFSET(Ejecución!$A$1,MATCH($A15,Ejecución!$A$2:$A$169,0),MATCH(J$14,$I$14:$T$14,0)+5))</f>
        <v>0</v>
      </c>
      <c r="K15" s="115">
        <f ca="1">+IF(OFFSET(Ejecución!$A$1,MATCH($A15,Ejecución!$A$2:$A$169,0),MATCH(K$14,$I$14:$T$14,0)+5)="","",OFFSET(Ejecución!$A$1,MATCH($A15,Ejecución!$A$2:$A$169,0),MATCH(K$14,$I$14:$T$14,0)+5))</f>
        <v>0</v>
      </c>
      <c r="L15" s="115">
        <f ca="1">+IF(OFFSET(Ejecución!$A$1,MATCH($A15,Ejecución!$A$2:$A$169,0),MATCH(L$14,$I$14:$T$14,0)+5)="","",OFFSET(Ejecución!$A$1,MATCH($A15,Ejecución!$A$2:$A$169,0),MATCH(L$14,$I$14:$T$14,0)+5))</f>
        <v>0</v>
      </c>
      <c r="M15" s="115">
        <f ca="1">+IF(OFFSET(Ejecución!$A$1,MATCH($A15,Ejecución!$A$2:$A$169,0),MATCH(M$14,$I$14:$T$14,0)+5)="","",OFFSET(Ejecución!$A$1,MATCH($A15,Ejecución!$A$2:$A$169,0),MATCH(M$14,$I$14:$T$14,0)+5))</f>
        <v>0</v>
      </c>
      <c r="N15" s="115">
        <f ca="1">+IF(OFFSET(Ejecución!$A$1,MATCH($A15,Ejecución!$A$2:$A$169,0),MATCH(N$14,$I$14:$T$14,0)+5)="","",OFFSET(Ejecución!$A$1,MATCH($A15,Ejecución!$A$2:$A$169,0),MATCH(N$14,$I$14:$T$14,0)+5))</f>
        <v>0</v>
      </c>
      <c r="O15" s="115">
        <f ca="1">+IF(OFFSET(Ejecución!$A$1,MATCH($A15,Ejecución!$A$2:$A$169,0),MATCH(O$14,$I$14:$T$14,0)+5)="","",OFFSET(Ejecución!$A$1,MATCH($A15,Ejecución!$A$2:$A$169,0),MATCH(O$14,$I$14:$T$14,0)+5))</f>
        <v>0</v>
      </c>
      <c r="P15" s="115">
        <f ca="1">+IF(OFFSET(Ejecución!$A$1,MATCH($A15,Ejecución!$A$2:$A$169,0),MATCH(P$14,$I$14:$T$14,0)+5)="","",OFFSET(Ejecución!$A$1,MATCH($A15,Ejecución!$A$2:$A$169,0),MATCH(P$14,$I$14:$T$14,0)+5))</f>
        <v>0.5</v>
      </c>
      <c r="Q15" s="115">
        <f ca="1">+IF(OFFSET(Ejecución!$A$1,MATCH($A15,Ejecución!$A$2:$A$169,0),MATCH(Q$14,$I$14:$T$14,0)+5)="","",OFFSET(Ejecución!$A$1,MATCH($A15,Ejecución!$A$2:$A$169,0),MATCH(Q$14,$I$14:$T$14,0)+5))</f>
        <v>0.85</v>
      </c>
      <c r="R15" s="115" t="str">
        <f ca="1">+IF(OFFSET(Ejecución!$A$1,MATCH($A15,Ejecución!$A$2:$A$169,0),MATCH(R$14,$I$14:$T$14,0)+5)="","",OFFSET(Ejecución!$A$1,MATCH($A15,Ejecución!$A$2:$A$169,0),MATCH(R$14,$I$14:$T$14,0)+5))</f>
        <v/>
      </c>
      <c r="S15" s="115" t="str">
        <f ca="1">+IF(OFFSET(Ejecución!$A$1,MATCH($A15,Ejecución!$A$2:$A$169,0),MATCH(S$14,$I$14:$T$14,0)+5)="","",OFFSET(Ejecución!$A$1,MATCH($A15,Ejecución!$A$2:$A$169,0),MATCH(S$14,$I$14:$T$14,0)+5))</f>
        <v/>
      </c>
      <c r="T15" s="115" t="str">
        <f ca="1">+IF(OFFSET(Ejecución!$A$1,MATCH($A15,Ejecución!$A$2:$A$169,0),MATCH(T$14,$I$14:$T$14,0)+5)="","",OFFSET(Ejecución!$A$1,MATCH($A15,Ejecución!$A$2:$A$169,0),MATCH(T$14,$I$14:$T$14,0)+5))</f>
        <v/>
      </c>
      <c r="U15" s="20">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0.85</v>
      </c>
      <c r="V15" s="20">
        <f ca="1">+IFERROR(IF(VLOOKUP(A15,General!$A$2:$F$169,5,0)="Porcentaje",U15,IF(AND(F15=0,VLOOKUP(A15,General!$A$2:$F$169,5,0)&lt;&gt;"Porcentaje"),U15/VLOOKUP(A15,General!$A$2:$S$169,19,0),U15/F15)),0)</f>
        <v>0.85</v>
      </c>
      <c r="W15" s="274" t="s">
        <v>658</v>
      </c>
      <c r="X15" s="111" t="s">
        <v>390</v>
      </c>
      <c r="Y15" s="74" t="s">
        <v>659</v>
      </c>
      <c r="Z15" s="74"/>
    </row>
    <row r="16" spans="1:1014" s="18" customFormat="1" ht="262.5" customHeight="1" thickBot="1">
      <c r="A16" s="48">
        <v>43</v>
      </c>
      <c r="B16" s="319"/>
      <c r="C16" s="68" t="s">
        <v>152</v>
      </c>
      <c r="D16" s="69" t="s">
        <v>153</v>
      </c>
      <c r="E16" s="69" t="s">
        <v>98</v>
      </c>
      <c r="F16" s="114">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0.9</v>
      </c>
      <c r="G16" s="71" t="s">
        <v>378</v>
      </c>
      <c r="H16" s="109" t="s">
        <v>635</v>
      </c>
      <c r="I16" s="115">
        <f ca="1">+IF(OFFSET(Ejecución!$A$1,MATCH($A16,Ejecución!$A$2:$A$169,0),MATCH(I$14,$I$14:$T$14,0)+5)="","",OFFSET(Ejecución!$A$1,MATCH($A16,Ejecución!$A$2:$A$169,0),MATCH(I$14,$I$14:$T$14,0)+5))</f>
        <v>0</v>
      </c>
      <c r="J16" s="115">
        <f ca="1">+IF(OFFSET(Ejecución!$A$1,MATCH($A16,Ejecución!$A$2:$A$169,0),MATCH(J$14,$I$14:$T$14,0)+5)="","",OFFSET(Ejecución!$A$1,MATCH($A16,Ejecución!$A$2:$A$169,0),MATCH(J$14,$I$14:$T$14,0)+5))</f>
        <v>0</v>
      </c>
      <c r="K16" s="115">
        <f ca="1">+IF(OFFSET(Ejecución!$A$1,MATCH($A16,Ejecución!$A$2:$A$169,0),MATCH(K$14,$I$14:$T$14,0)+5)="","",OFFSET(Ejecución!$A$1,MATCH($A16,Ejecución!$A$2:$A$169,0),MATCH(K$14,$I$14:$T$14,0)+5))</f>
        <v>0</v>
      </c>
      <c r="L16" s="115">
        <f ca="1">+IF(OFFSET(Ejecución!$A$1,MATCH($A16,Ejecución!$A$2:$A$169,0),MATCH(L$14,$I$14:$T$14,0)+5)="","",OFFSET(Ejecución!$A$1,MATCH($A16,Ejecución!$A$2:$A$169,0),MATCH(L$14,$I$14:$T$14,0)+5))</f>
        <v>0</v>
      </c>
      <c r="M16" s="115">
        <f ca="1">+IF(OFFSET(Ejecución!$A$1,MATCH($A16,Ejecución!$A$2:$A$169,0),MATCH(M$14,$I$14:$T$14,0)+5)="","",OFFSET(Ejecución!$A$1,MATCH($A16,Ejecución!$A$2:$A$169,0),MATCH(M$14,$I$14:$T$14,0)+5))</f>
        <v>0</v>
      </c>
      <c r="N16" s="115">
        <f ca="1">+IF(OFFSET(Ejecución!$A$1,MATCH($A16,Ejecución!$A$2:$A$169,0),MATCH(N$14,$I$14:$T$14,0)+5)="","",OFFSET(Ejecución!$A$1,MATCH($A16,Ejecución!$A$2:$A$169,0),MATCH(N$14,$I$14:$T$14,0)+5))</f>
        <v>0</v>
      </c>
      <c r="O16" s="115">
        <f ca="1">+IF(OFFSET(Ejecución!$A$1,MATCH($A16,Ejecución!$A$2:$A$169,0),MATCH(O$14,$I$14:$T$14,0)+5)="","",OFFSET(Ejecución!$A$1,MATCH($A16,Ejecución!$A$2:$A$169,0),MATCH(O$14,$I$14:$T$14,0)+5))</f>
        <v>0</v>
      </c>
      <c r="P16" s="115">
        <f ca="1">+IF(OFFSET(Ejecución!$A$1,MATCH($A16,Ejecución!$A$2:$A$169,0),MATCH(P$14,$I$14:$T$14,0)+5)="","",OFFSET(Ejecución!$A$1,MATCH($A16,Ejecución!$A$2:$A$169,0),MATCH(P$14,$I$14:$T$14,0)+5))</f>
        <v>0.5</v>
      </c>
      <c r="Q16" s="115">
        <f ca="1">+IF(OFFSET(Ejecución!$A$1,MATCH($A16,Ejecución!$A$2:$A$169,0),MATCH(Q$14,$I$14:$T$14,0)+5)="","",OFFSET(Ejecución!$A$1,MATCH($A16,Ejecución!$A$2:$A$169,0),MATCH(Q$14,$I$14:$T$14,0)+5))</f>
        <v>0.6</v>
      </c>
      <c r="R16" s="115" t="str">
        <f ca="1">+IF(OFFSET(Ejecución!$A$1,MATCH($A16,Ejecución!$A$2:$A$169,0),MATCH(R$14,$I$14:$T$14,0)+5)="","",OFFSET(Ejecución!$A$1,MATCH($A16,Ejecución!$A$2:$A$169,0),MATCH(R$14,$I$14:$T$14,0)+5))</f>
        <v/>
      </c>
      <c r="S16" s="115" t="str">
        <f ca="1">+IF(OFFSET(Ejecución!$A$1,MATCH($A16,Ejecución!$A$2:$A$169,0),MATCH(S$14,$I$14:$T$14,0)+5)="","",OFFSET(Ejecución!$A$1,MATCH($A16,Ejecución!$A$2:$A$169,0),MATCH(S$14,$I$14:$T$14,0)+5))</f>
        <v/>
      </c>
      <c r="T16" s="115" t="str">
        <f ca="1">+IF(OFFSET(Ejecución!$A$1,MATCH($A16,Ejecución!$A$2:$A$169,0),MATCH(T$14,$I$14:$T$14,0)+5)="","",OFFSET(Ejecución!$A$1,MATCH($A16,Ejecución!$A$2:$A$169,0),MATCH(T$14,$I$14:$T$14,0)+5))</f>
        <v/>
      </c>
      <c r="U16" s="20">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0.6</v>
      </c>
      <c r="V16" s="20">
        <f ca="1">+IFERROR(IF(VLOOKUP(A16,General!$A$2:$F$169,5,0)="Porcentaje",U16,IF(AND(F16=0,VLOOKUP(A16,General!$A$2:$F$169,5,0)&lt;&gt;"Porcentaje"),U16/VLOOKUP(A16,General!$A$2:$S$169,19,0),U16/F16)),0)</f>
        <v>0.6</v>
      </c>
      <c r="W16" s="315"/>
      <c r="X16" s="111" t="s">
        <v>390</v>
      </c>
      <c r="Y16" s="109" t="s">
        <v>660</v>
      </c>
      <c r="Z16" s="74"/>
    </row>
    <row r="17" spans="1:26" ht="264.75" customHeight="1" thickBot="1">
      <c r="A17" s="66">
        <v>44</v>
      </c>
      <c r="B17" s="297"/>
      <c r="C17" s="68" t="s">
        <v>154</v>
      </c>
      <c r="D17" s="69" t="s">
        <v>155</v>
      </c>
      <c r="E17" s="69" t="s">
        <v>98</v>
      </c>
      <c r="F17" s="114">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0.8</v>
      </c>
      <c r="G17" s="71" t="s">
        <v>378</v>
      </c>
      <c r="H17" s="109" t="s">
        <v>636</v>
      </c>
      <c r="I17" s="115">
        <f ca="1">+IF(OFFSET(Ejecución!$A$1,MATCH($A17,Ejecución!$A$2:$A$169,0),MATCH(I$14,$I$14:$T$14,0)+5)="","",OFFSET(Ejecución!$A$1,MATCH($A17,Ejecución!$A$2:$A$169,0),MATCH(I$14,$I$14:$T$14,0)+5))</f>
        <v>0</v>
      </c>
      <c r="J17" s="115">
        <f ca="1">+IF(OFFSET(Ejecución!$A$1,MATCH($A17,Ejecución!$A$2:$A$169,0),MATCH(J$14,$I$14:$T$14,0)+5)="","",OFFSET(Ejecución!$A$1,MATCH($A17,Ejecución!$A$2:$A$169,0),MATCH(J$14,$I$14:$T$14,0)+5))</f>
        <v>0</v>
      </c>
      <c r="K17" s="115">
        <f ca="1">+IF(OFFSET(Ejecución!$A$1,MATCH($A17,Ejecución!$A$2:$A$169,0),MATCH(K$14,$I$14:$T$14,0)+5)="","",OFFSET(Ejecución!$A$1,MATCH($A17,Ejecución!$A$2:$A$169,0),MATCH(K$14,$I$14:$T$14,0)+5))</f>
        <v>0</v>
      </c>
      <c r="L17" s="115">
        <f ca="1">+IF(OFFSET(Ejecución!$A$1,MATCH($A17,Ejecución!$A$2:$A$169,0),MATCH(L$14,$I$14:$T$14,0)+5)="","",OFFSET(Ejecución!$A$1,MATCH($A17,Ejecución!$A$2:$A$169,0),MATCH(L$14,$I$14:$T$14,0)+5))</f>
        <v>0</v>
      </c>
      <c r="M17" s="115">
        <f ca="1">+IF(OFFSET(Ejecución!$A$1,MATCH($A17,Ejecución!$A$2:$A$169,0),MATCH(M$14,$I$14:$T$14,0)+5)="","",OFFSET(Ejecución!$A$1,MATCH($A17,Ejecución!$A$2:$A$169,0),MATCH(M$14,$I$14:$T$14,0)+5))</f>
        <v>0</v>
      </c>
      <c r="N17" s="115">
        <f ca="1">+IF(OFFSET(Ejecución!$A$1,MATCH($A17,Ejecución!$A$2:$A$169,0),MATCH(N$14,$I$14:$T$14,0)+5)="","",OFFSET(Ejecución!$A$1,MATCH($A17,Ejecución!$A$2:$A$169,0),MATCH(N$14,$I$14:$T$14,0)+5))</f>
        <v>0</v>
      </c>
      <c r="O17" s="115">
        <f ca="1">+IF(OFFSET(Ejecución!$A$1,MATCH($A17,Ejecución!$A$2:$A$169,0),MATCH(O$14,$I$14:$T$14,0)+5)="","",OFFSET(Ejecución!$A$1,MATCH($A17,Ejecución!$A$2:$A$169,0),MATCH(O$14,$I$14:$T$14,0)+5))</f>
        <v>0</v>
      </c>
      <c r="P17" s="115">
        <f ca="1">+IF(OFFSET(Ejecución!$A$1,MATCH($A17,Ejecución!$A$2:$A$169,0),MATCH(P$14,$I$14:$T$14,0)+5)="","",OFFSET(Ejecución!$A$1,MATCH($A17,Ejecución!$A$2:$A$169,0),MATCH(P$14,$I$14:$T$14,0)+5))</f>
        <v>0.5</v>
      </c>
      <c r="Q17" s="115">
        <f ca="1">+IF(OFFSET(Ejecución!$A$1,MATCH($A17,Ejecución!$A$2:$A$169,0),MATCH(Q$14,$I$14:$T$14,0)+5)="","",OFFSET(Ejecución!$A$1,MATCH($A17,Ejecución!$A$2:$A$169,0),MATCH(Q$14,$I$14:$T$14,0)+5))</f>
        <v>0.9</v>
      </c>
      <c r="R17" s="115" t="str">
        <f ca="1">+IF(OFFSET(Ejecución!$A$1,MATCH($A17,Ejecución!$A$2:$A$169,0),MATCH(R$14,$I$14:$T$14,0)+5)="","",OFFSET(Ejecución!$A$1,MATCH($A17,Ejecución!$A$2:$A$169,0),MATCH(R$14,$I$14:$T$14,0)+5))</f>
        <v/>
      </c>
      <c r="S17" s="115" t="str">
        <f ca="1">+IF(OFFSET(Ejecución!$A$1,MATCH($A17,Ejecución!$A$2:$A$169,0),MATCH(S$14,$I$14:$T$14,0)+5)="","",OFFSET(Ejecución!$A$1,MATCH($A17,Ejecución!$A$2:$A$169,0),MATCH(S$14,$I$14:$T$14,0)+5))</f>
        <v/>
      </c>
      <c r="T17" s="115" t="str">
        <f ca="1">+IF(OFFSET(Ejecución!$A$1,MATCH($A17,Ejecución!$A$2:$A$169,0),MATCH(T$14,$I$14:$T$14,0)+5)="","",OFFSET(Ejecución!$A$1,MATCH($A17,Ejecución!$A$2:$A$169,0),MATCH(T$14,$I$14:$T$14,0)+5))</f>
        <v/>
      </c>
      <c r="U17" s="20">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0.9</v>
      </c>
      <c r="V17" s="20">
        <f ca="1">+IFERROR(IF(VLOOKUP(A17,General!$A$2:$F$169,5,0)="Porcentaje",U17,IF(AND(F17=0,VLOOKUP(A17,General!$A$2:$F$169,5,0)&lt;&gt;"Porcentaje"),U17/VLOOKUP(A17,General!$A$2:$S$169,19,0),U17/F17)),0)</f>
        <v>0.9</v>
      </c>
      <c r="W17" s="315"/>
      <c r="X17" s="111" t="s">
        <v>661</v>
      </c>
      <c r="Y17" s="74" t="s">
        <v>662</v>
      </c>
      <c r="Z17" s="74"/>
    </row>
    <row r="18" spans="1:26" ht="196.5" customHeight="1" thickBot="1">
      <c r="A18" s="66">
        <v>45</v>
      </c>
      <c r="B18" s="295" t="s">
        <v>629</v>
      </c>
      <c r="C18" s="68" t="s">
        <v>156</v>
      </c>
      <c r="D18" s="69" t="s">
        <v>157</v>
      </c>
      <c r="E18" s="69"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4</v>
      </c>
      <c r="G18" s="71" t="s">
        <v>471</v>
      </c>
      <c r="H18" s="109" t="s">
        <v>637</v>
      </c>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4</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4</v>
      </c>
      <c r="V18" s="20">
        <f ca="1">+IFERROR(IF(VLOOKUP(A18,General!$A$2:$F$169,5,0)="Porcentaje",U18,IF(AND(F18=0,VLOOKUP(A18,General!$A$2:$F$169,5,0)&lt;&gt;"Porcentaje"),U18/VLOOKUP(A18,General!$A$2:$S$169,19,0),U18/F18)),0)</f>
        <v>1</v>
      </c>
      <c r="W18" s="315"/>
      <c r="X18" s="111" t="s">
        <v>390</v>
      </c>
      <c r="Y18" s="109" t="s">
        <v>663</v>
      </c>
      <c r="Z18" s="74"/>
    </row>
    <row r="19" spans="1:26" ht="207" customHeight="1" thickBot="1">
      <c r="A19" s="66">
        <v>46</v>
      </c>
      <c r="B19" s="296"/>
      <c r="C19" s="68" t="s">
        <v>158</v>
      </c>
      <c r="D19" s="69" t="s">
        <v>118</v>
      </c>
      <c r="E19" s="69"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71" t="s">
        <v>378</v>
      </c>
      <c r="H19" s="109" t="s">
        <v>638</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0</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0</v>
      </c>
      <c r="Q19" s="87">
        <f ca="1">+IF(OFFSET(Ejecución!$A$1,MATCH($A19,Ejecución!$A$2:$A$169,0),MATCH(Q$14,$I$14:$T$14,0)+5)="","",OFFSET(Ejecución!$A$1,MATCH($A19,Ejecución!$A$2:$A$169,0),MATCH(Q$14,$I$14:$T$14,0)+5))</f>
        <v>0</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20">
        <f ca="1">+IFERROR(IF(VLOOKUP(A19,General!$A$2:$F$169,5,0)="Porcentaje",U19,IF(AND(F19=0,VLOOKUP(A19,General!$A$2:$F$169,5,0)&lt;&gt;"Porcentaje"),U19/VLOOKUP(A19,General!$A$2:$S$169,19,0),U19/F19)),0)</f>
        <v>1</v>
      </c>
      <c r="W19" s="315"/>
      <c r="X19" s="111" t="s">
        <v>390</v>
      </c>
      <c r="Y19" s="109" t="s">
        <v>664</v>
      </c>
      <c r="Z19" s="74"/>
    </row>
    <row r="20" spans="1:26" ht="210" customHeight="1" thickBot="1">
      <c r="A20" s="66">
        <v>47</v>
      </c>
      <c r="B20" s="297"/>
      <c r="C20" s="68" t="s">
        <v>159</v>
      </c>
      <c r="D20" s="69" t="s">
        <v>160</v>
      </c>
      <c r="E20" s="69" t="s">
        <v>97</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0</v>
      </c>
      <c r="G20" s="71" t="s">
        <v>378</v>
      </c>
      <c r="H20" s="109" t="s">
        <v>639</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0</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0</v>
      </c>
      <c r="O20" s="87">
        <f ca="1">+IF(OFFSET(Ejecución!$A$1,MATCH($A20,Ejecución!$A$2:$A$169,0),MATCH(O$14,$I$14:$T$14,0)+5)="","",OFFSET(Ejecución!$A$1,MATCH($A20,Ejecución!$A$2:$A$169,0),MATCH(O$14,$I$14:$T$14,0)+5))</f>
        <v>0</v>
      </c>
      <c r="P20" s="87">
        <f ca="1">+IF(OFFSET(Ejecución!$A$1,MATCH($A20,Ejecución!$A$2:$A$169,0),MATCH(P$14,$I$14:$T$14,0)+5)="","",OFFSET(Ejecución!$A$1,MATCH($A20,Ejecución!$A$2:$A$169,0),MATCH(P$14,$I$14:$T$14,0)+5))</f>
        <v>0</v>
      </c>
      <c r="Q20" s="87">
        <f ca="1">+IF(OFFSET(Ejecución!$A$1,MATCH($A20,Ejecución!$A$2:$A$169,0),MATCH(Q$14,$I$14:$T$14,0)+5)="","",OFFSET(Ejecución!$A$1,MATCH($A20,Ejecución!$A$2:$A$169,0),MATCH(Q$14,$I$14:$T$14,0)+5))</f>
        <v>0</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v>
      </c>
      <c r="V20" s="20">
        <f ca="1">+IFERROR(IF(VLOOKUP(A20,General!$A$2:$F$169,5,0)="Porcentaje",U20,IF(AND(F20=0,VLOOKUP(A20,General!$A$2:$F$169,5,0)&lt;&gt;"Porcentaje"),U20/VLOOKUP(A20,General!$A$2:$S$169,19,0),U20/F20)),0)</f>
        <v>0</v>
      </c>
      <c r="W20" s="316"/>
      <c r="X20" s="111" t="s">
        <v>390</v>
      </c>
      <c r="Y20" s="109" t="s">
        <v>665</v>
      </c>
      <c r="Z20" s="74"/>
    </row>
    <row r="21" spans="1:26" ht="171" customHeight="1" thickBot="1">
      <c r="A21" s="66">
        <v>48</v>
      </c>
      <c r="B21" s="295" t="s">
        <v>629</v>
      </c>
      <c r="C21" s="68" t="s">
        <v>161</v>
      </c>
      <c r="D21" s="69" t="s">
        <v>162</v>
      </c>
      <c r="E21" s="69" t="s">
        <v>97</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0</v>
      </c>
      <c r="G21" s="71" t="s">
        <v>378</v>
      </c>
      <c r="H21" s="109" t="s">
        <v>640</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0</v>
      </c>
      <c r="K21" s="87">
        <f ca="1">+IF(OFFSET(Ejecución!$A$1,MATCH($A21,Ejecución!$A$2:$A$169,0),MATCH(K$14,$I$14:$T$14,0)+5)="","",OFFSET(Ejecución!$A$1,MATCH($A21,Ejecución!$A$2:$A$169,0),MATCH(K$14,$I$14:$T$14,0)+5))</f>
        <v>0</v>
      </c>
      <c r="L21" s="87">
        <f ca="1">+IF(OFFSET(Ejecución!$A$1,MATCH($A21,Ejecución!$A$2:$A$169,0),MATCH(L$14,$I$14:$T$14,0)+5)="","",OFFSET(Ejecución!$A$1,MATCH($A21,Ejecución!$A$2:$A$169,0),MATCH(L$14,$I$14:$T$14,0)+5))</f>
        <v>0</v>
      </c>
      <c r="M21" s="87">
        <f ca="1">+IF(OFFSET(Ejecución!$A$1,MATCH($A21,Ejecución!$A$2:$A$169,0),MATCH(M$14,$I$14:$T$14,0)+5)="","",OFFSET(Ejecución!$A$1,MATCH($A21,Ejecución!$A$2:$A$169,0),MATCH(M$14,$I$14:$T$14,0)+5))</f>
        <v>0</v>
      </c>
      <c r="N21" s="87">
        <f ca="1">+IF(OFFSET(Ejecución!$A$1,MATCH($A21,Ejecución!$A$2:$A$169,0),MATCH(N$14,$I$14:$T$14,0)+5)="","",OFFSET(Ejecución!$A$1,MATCH($A21,Ejecución!$A$2:$A$169,0),MATCH(N$14,$I$14:$T$14,0)+5))</f>
        <v>0</v>
      </c>
      <c r="O21" s="87">
        <f ca="1">+IF(OFFSET(Ejecución!$A$1,MATCH($A21,Ejecución!$A$2:$A$169,0),MATCH(O$14,$I$14:$T$14,0)+5)="","",OFFSET(Ejecución!$A$1,MATCH($A21,Ejecución!$A$2:$A$169,0),MATCH(O$14,$I$14:$T$14,0)+5))</f>
        <v>0</v>
      </c>
      <c r="P21" s="87">
        <f ca="1">+IF(OFFSET(Ejecución!$A$1,MATCH($A21,Ejecución!$A$2:$A$169,0),MATCH(P$14,$I$14:$T$14,0)+5)="","",OFFSET(Ejecución!$A$1,MATCH($A21,Ejecución!$A$2:$A$169,0),MATCH(P$14,$I$14:$T$14,0)+5))</f>
        <v>0</v>
      </c>
      <c r="Q21" s="87">
        <f ca="1">+IF(OFFSET(Ejecución!$A$1,MATCH($A21,Ejecución!$A$2:$A$169,0),MATCH(Q$14,$I$14:$T$14,0)+5)="","",OFFSET(Ejecución!$A$1,MATCH($A21,Ejecución!$A$2:$A$169,0),MATCH(Q$14,$I$14:$T$14,0)+5))</f>
        <v>0</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0</v>
      </c>
      <c r="V21" s="20">
        <f ca="1">+IFERROR(IF(VLOOKUP(A21,General!$A$2:$F$169,5,0)="Porcentaje",U21,IF(AND(F21=0,VLOOKUP(A21,General!$A$2:$F$169,5,0)&lt;&gt;"Porcentaje"),U21/VLOOKUP(A21,General!$A$2:$S$169,19,0),U21/F21)),0)</f>
        <v>0</v>
      </c>
      <c r="W21" s="274" t="s">
        <v>658</v>
      </c>
      <c r="X21" s="111" t="s">
        <v>390</v>
      </c>
      <c r="Y21" s="109" t="s">
        <v>666</v>
      </c>
      <c r="Z21" s="74"/>
    </row>
    <row r="22" spans="1:26" ht="192" customHeight="1" thickBot="1">
      <c r="A22" s="66">
        <v>49</v>
      </c>
      <c r="B22" s="297"/>
      <c r="C22" s="68" t="s">
        <v>163</v>
      </c>
      <c r="D22" s="69" t="s">
        <v>164</v>
      </c>
      <c r="E22" s="69" t="s">
        <v>97</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0</v>
      </c>
      <c r="G22" s="71" t="s">
        <v>378</v>
      </c>
      <c r="H22" s="109" t="s">
        <v>641</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0</v>
      </c>
      <c r="K22" s="87">
        <f ca="1">+IF(OFFSET(Ejecución!$A$1,MATCH($A22,Ejecución!$A$2:$A$169,0),MATCH(K$14,$I$14:$T$14,0)+5)="","",OFFSET(Ejecución!$A$1,MATCH($A22,Ejecución!$A$2:$A$169,0),MATCH(K$14,$I$14:$T$14,0)+5))</f>
        <v>0</v>
      </c>
      <c r="L22" s="87">
        <f ca="1">+IF(OFFSET(Ejecución!$A$1,MATCH($A22,Ejecución!$A$2:$A$169,0),MATCH(L$14,$I$14:$T$14,0)+5)="","",OFFSET(Ejecución!$A$1,MATCH($A22,Ejecución!$A$2:$A$169,0),MATCH(L$14,$I$14:$T$14,0)+5))</f>
        <v>0</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0</v>
      </c>
      <c r="O22" s="87">
        <f ca="1">+IF(OFFSET(Ejecución!$A$1,MATCH($A22,Ejecución!$A$2:$A$169,0),MATCH(O$14,$I$14:$T$14,0)+5)="","",OFFSET(Ejecución!$A$1,MATCH($A22,Ejecución!$A$2:$A$169,0),MATCH(O$14,$I$14:$T$14,0)+5))</f>
        <v>0</v>
      </c>
      <c r="P22" s="87">
        <f ca="1">+IF(OFFSET(Ejecución!$A$1,MATCH($A22,Ejecución!$A$2:$A$169,0),MATCH(P$14,$I$14:$T$14,0)+5)="","",OFFSET(Ejecución!$A$1,MATCH($A22,Ejecución!$A$2:$A$169,0),MATCH(P$14,$I$14:$T$14,0)+5))</f>
        <v>0</v>
      </c>
      <c r="Q22" s="87">
        <f ca="1">+IF(OFFSET(Ejecución!$A$1,MATCH($A22,Ejecución!$A$2:$A$169,0),MATCH(Q$14,$I$14:$T$14,0)+5)="","",OFFSET(Ejecución!$A$1,MATCH($A22,Ejecución!$A$2:$A$169,0),MATCH(Q$14,$I$14:$T$14,0)+5))</f>
        <v>0</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0</v>
      </c>
      <c r="V22" s="20">
        <f ca="1">+IFERROR(IF(VLOOKUP(A22,General!$A$2:$F$169,5,0)="Porcentaje",U22,IF(AND(F22=0,VLOOKUP(A22,General!$A$2:$F$169,5,0)&lt;&gt;"Porcentaje"),U22/VLOOKUP(A22,General!$A$2:$S$169,19,0),U22/F22)),0)</f>
        <v>0</v>
      </c>
      <c r="W22" s="316"/>
      <c r="X22" s="111" t="s">
        <v>390</v>
      </c>
      <c r="Y22" s="109" t="s">
        <v>667</v>
      </c>
      <c r="Z22" s="74"/>
    </row>
    <row r="23" spans="1:26" ht="193.5" customHeight="1" thickBot="1">
      <c r="A23" s="66">
        <v>50</v>
      </c>
      <c r="B23" s="320" t="s">
        <v>630</v>
      </c>
      <c r="C23" s="68" t="s">
        <v>165</v>
      </c>
      <c r="D23" s="69" t="s">
        <v>166</v>
      </c>
      <c r="E23" s="69" t="s">
        <v>97</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0</v>
      </c>
      <c r="G23" s="71" t="s">
        <v>378</v>
      </c>
      <c r="H23" s="109" t="s">
        <v>642</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0</v>
      </c>
      <c r="K23" s="87">
        <f ca="1">+IF(OFFSET(Ejecución!$A$1,MATCH($A23,Ejecución!$A$2:$A$169,0),MATCH(K$14,$I$14:$T$14,0)+5)="","",OFFSET(Ejecución!$A$1,MATCH($A23,Ejecución!$A$2:$A$169,0),MATCH(K$14,$I$14:$T$14,0)+5))</f>
        <v>0</v>
      </c>
      <c r="L23" s="87">
        <f ca="1">+IF(OFFSET(Ejecución!$A$1,MATCH($A23,Ejecución!$A$2:$A$169,0),MATCH(L$14,$I$14:$T$14,0)+5)="","",OFFSET(Ejecución!$A$1,MATCH($A23,Ejecución!$A$2:$A$169,0),MATCH(L$14,$I$14:$T$14,0)+5))</f>
        <v>0</v>
      </c>
      <c r="M23" s="87">
        <f ca="1">+IF(OFFSET(Ejecución!$A$1,MATCH($A23,Ejecución!$A$2:$A$169,0),MATCH(M$14,$I$14:$T$14,0)+5)="","",OFFSET(Ejecución!$A$1,MATCH($A23,Ejecución!$A$2:$A$169,0),MATCH(M$14,$I$14:$T$14,0)+5))</f>
        <v>0</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0</v>
      </c>
      <c r="P23" s="87">
        <f ca="1">+IF(OFFSET(Ejecución!$A$1,MATCH($A23,Ejecución!$A$2:$A$169,0),MATCH(P$14,$I$14:$T$14,0)+5)="","",OFFSET(Ejecución!$A$1,MATCH($A23,Ejecución!$A$2:$A$169,0),MATCH(P$14,$I$14:$T$14,0)+5))</f>
        <v>0</v>
      </c>
      <c r="Q23" s="87">
        <f ca="1">+IF(OFFSET(Ejecución!$A$1,MATCH($A23,Ejecución!$A$2:$A$169,0),MATCH(Q$14,$I$14:$T$14,0)+5)="","",OFFSET(Ejecución!$A$1,MATCH($A23,Ejecución!$A$2:$A$169,0),MATCH(Q$14,$I$14:$T$14,0)+5))</f>
        <v>0</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0</v>
      </c>
      <c r="V23" s="20">
        <f ca="1">+IFERROR(IF(VLOOKUP(A23,General!$A$2:$F$169,5,0)="Porcentaje",U23,IF(AND(F23=0,VLOOKUP(A23,General!$A$2:$F$169,5,0)&lt;&gt;"Porcentaje"),U23/VLOOKUP(A23,General!$A$2:$S$169,19,0),U23/F23)),0)</f>
        <v>0</v>
      </c>
      <c r="W23" s="274" t="s">
        <v>668</v>
      </c>
      <c r="X23" s="274" t="s">
        <v>669</v>
      </c>
      <c r="Y23" s="109" t="s">
        <v>670</v>
      </c>
      <c r="Z23" s="74"/>
    </row>
    <row r="24" spans="1:26" ht="239.25" customHeight="1" thickBot="1">
      <c r="A24" s="66">
        <v>51</v>
      </c>
      <c r="B24" s="321"/>
      <c r="C24" s="120" t="s">
        <v>167</v>
      </c>
      <c r="D24" s="69" t="s">
        <v>168</v>
      </c>
      <c r="E24" s="69" t="s">
        <v>97</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v>
      </c>
      <c r="G24" s="71" t="s">
        <v>378</v>
      </c>
      <c r="H24" s="109" t="s">
        <v>643</v>
      </c>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0</v>
      </c>
      <c r="L24" s="87">
        <f ca="1">+IF(OFFSET(Ejecución!$A$1,MATCH($A24,Ejecución!$A$2:$A$169,0),MATCH(L$14,$I$14:$T$14,0)+5)="","",OFFSET(Ejecución!$A$1,MATCH($A24,Ejecución!$A$2:$A$169,0),MATCH(L$14,$I$14:$T$14,0)+5))</f>
        <v>0</v>
      </c>
      <c r="M24" s="87">
        <f ca="1">+IF(OFFSET(Ejecución!$A$1,MATCH($A24,Ejecución!$A$2:$A$169,0),MATCH(M$14,$I$14:$T$14,0)+5)="","",OFFSET(Ejecución!$A$1,MATCH($A24,Ejecución!$A$2:$A$169,0),MATCH(M$14,$I$14:$T$14,0)+5))</f>
        <v>0</v>
      </c>
      <c r="N24" s="87">
        <f ca="1">+IF(OFFSET(Ejecución!$A$1,MATCH($A24,Ejecución!$A$2:$A$169,0),MATCH(N$14,$I$14:$T$14,0)+5)="","",OFFSET(Ejecución!$A$1,MATCH($A24,Ejecución!$A$2:$A$169,0),MATCH(N$14,$I$14:$T$14,0)+5))</f>
        <v>1</v>
      </c>
      <c r="O24" s="87">
        <f ca="1">+IF(OFFSET(Ejecución!$A$1,MATCH($A24,Ejecución!$A$2:$A$169,0),MATCH(O$14,$I$14:$T$14,0)+5)="","",OFFSET(Ejecución!$A$1,MATCH($A24,Ejecución!$A$2:$A$169,0),MATCH(O$14,$I$14:$T$14,0)+5))</f>
        <v>0</v>
      </c>
      <c r="P24" s="87">
        <f ca="1">+IF(OFFSET(Ejecución!$A$1,MATCH($A24,Ejecución!$A$2:$A$169,0),MATCH(P$14,$I$14:$T$14,0)+5)="","",OFFSET(Ejecución!$A$1,MATCH($A24,Ejecución!$A$2:$A$169,0),MATCH(P$14,$I$14:$T$14,0)+5))</f>
        <v>0</v>
      </c>
      <c r="Q24" s="87">
        <f ca="1">+IF(OFFSET(Ejecución!$A$1,MATCH($A24,Ejecución!$A$2:$A$169,0),MATCH(Q$14,$I$14:$T$14,0)+5)="","",OFFSET(Ejecución!$A$1,MATCH($A24,Ejecución!$A$2:$A$169,0),MATCH(Q$14,$I$14:$T$14,0)+5))</f>
        <v>0</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v>
      </c>
      <c r="V24" s="20">
        <f ca="1">+IFERROR(IF(VLOOKUP(A24,General!$A$2:$F$169,5,0)="Porcentaje",U24,IF(AND(F24=0,VLOOKUP(A24,General!$A$2:$F$169,5,0)&lt;&gt;"Porcentaje"),U24/VLOOKUP(A24,General!$A$2:$S$169,19,0),U24/F24)),0)</f>
        <v>0</v>
      </c>
      <c r="W24" s="315"/>
      <c r="X24" s="315"/>
      <c r="Y24" s="109" t="s">
        <v>671</v>
      </c>
      <c r="Z24" s="74"/>
    </row>
    <row r="25" spans="1:26" ht="159.75" customHeight="1" thickBot="1">
      <c r="A25" s="66">
        <v>52</v>
      </c>
      <c r="B25" s="321"/>
      <c r="C25" s="68" t="s">
        <v>169</v>
      </c>
      <c r="D25" s="69" t="s">
        <v>170</v>
      </c>
      <c r="E25" s="69" t="s">
        <v>97</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v>
      </c>
      <c r="G25" s="71" t="s">
        <v>378</v>
      </c>
      <c r="H25" s="109" t="s">
        <v>642</v>
      </c>
      <c r="I25" s="87">
        <f ca="1">+IF(OFFSET(Ejecución!$A$1,MATCH($A25,Ejecución!$A$2:$A$169,0),MATCH(I$14,$I$14:$T$14,0)+5)="","",OFFSET(Ejecución!$A$1,MATCH($A25,Ejecución!$A$2:$A$169,0),MATCH(I$14,$I$14:$T$14,0)+5))</f>
        <v>0</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0</v>
      </c>
      <c r="N25" s="87">
        <f ca="1">+IF(OFFSET(Ejecución!$A$1,MATCH($A25,Ejecución!$A$2:$A$169,0),MATCH(N$14,$I$14:$T$14,0)+5)="","",OFFSET(Ejecución!$A$1,MATCH($A25,Ejecución!$A$2:$A$169,0),MATCH(N$14,$I$14:$T$14,0)+5))</f>
        <v>1</v>
      </c>
      <c r="O25" s="87">
        <f ca="1">+IF(OFFSET(Ejecución!$A$1,MATCH($A25,Ejecución!$A$2:$A$169,0),MATCH(O$14,$I$14:$T$14,0)+5)="","",OFFSET(Ejecución!$A$1,MATCH($A25,Ejecución!$A$2:$A$169,0),MATCH(O$14,$I$14:$T$14,0)+5))</f>
        <v>0</v>
      </c>
      <c r="P25" s="87">
        <f ca="1">+IF(OFFSET(Ejecución!$A$1,MATCH($A25,Ejecución!$A$2:$A$169,0),MATCH(P$14,$I$14:$T$14,0)+5)="","",OFFSET(Ejecución!$A$1,MATCH($A25,Ejecución!$A$2:$A$169,0),MATCH(P$14,$I$14:$T$14,0)+5))</f>
        <v>0</v>
      </c>
      <c r="Q25" s="87">
        <f ca="1">+IF(OFFSET(Ejecución!$A$1,MATCH($A25,Ejecución!$A$2:$A$169,0),MATCH(Q$14,$I$14:$T$14,0)+5)="","",OFFSET(Ejecución!$A$1,MATCH($A25,Ejecución!$A$2:$A$169,0),MATCH(Q$14,$I$14:$T$14,0)+5))</f>
        <v>0</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20">
        <f ca="1">+IFERROR(IF(VLOOKUP(A25,General!$A$2:$F$169,5,0)="Porcentaje",U25,IF(AND(F25=0,VLOOKUP(A25,General!$A$2:$F$169,5,0)&lt;&gt;"Porcentaje"),U25/VLOOKUP(A25,General!$A$2:$S$169,19,0),U25/F25)),0)</f>
        <v>0</v>
      </c>
      <c r="W25" s="315"/>
      <c r="X25" s="316"/>
      <c r="Y25" s="73" t="s">
        <v>672</v>
      </c>
      <c r="Z25" s="74"/>
    </row>
    <row r="26" spans="1:26" ht="204.75" customHeight="1" thickBot="1">
      <c r="A26" s="66">
        <v>53</v>
      </c>
      <c r="B26" s="321"/>
      <c r="C26" s="68" t="s">
        <v>171</v>
      </c>
      <c r="D26" s="69" t="s">
        <v>172</v>
      </c>
      <c r="E26" s="69" t="s">
        <v>97</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0</v>
      </c>
      <c r="G26" s="71" t="s">
        <v>378</v>
      </c>
      <c r="H26" s="109" t="s">
        <v>644</v>
      </c>
      <c r="I26" s="87">
        <f ca="1">+IF(OFFSET(Ejecución!$A$1,MATCH($A26,Ejecución!$A$2:$A$169,0),MATCH(I$14,$I$14:$T$14,0)+5)="","",OFFSET(Ejecución!$A$1,MATCH($A26,Ejecución!$A$2:$A$169,0),MATCH(I$14,$I$14:$T$14,0)+5))</f>
        <v>0</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0</v>
      </c>
      <c r="M26" s="87">
        <f ca="1">+IF(OFFSET(Ejecución!$A$1,MATCH($A26,Ejecución!$A$2:$A$169,0),MATCH(M$14,$I$14:$T$14,0)+5)="","",OFFSET(Ejecución!$A$1,MATCH($A26,Ejecución!$A$2:$A$169,0),MATCH(M$14,$I$14:$T$14,0)+5))</f>
        <v>0</v>
      </c>
      <c r="N26" s="87">
        <f ca="1">+IF(OFFSET(Ejecución!$A$1,MATCH($A26,Ejecución!$A$2:$A$169,0),MATCH(N$14,$I$14:$T$14,0)+5)="","",OFFSET(Ejecución!$A$1,MATCH($A26,Ejecución!$A$2:$A$169,0),MATCH(N$14,$I$14:$T$14,0)+5))</f>
        <v>1</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0</v>
      </c>
      <c r="Q26" s="87">
        <f ca="1">+IF(OFFSET(Ejecución!$A$1,MATCH($A26,Ejecución!$A$2:$A$169,0),MATCH(Q$14,$I$14:$T$14,0)+5)="","",OFFSET(Ejecución!$A$1,MATCH($A26,Ejecución!$A$2:$A$169,0),MATCH(Q$14,$I$14:$T$14,0)+5))</f>
        <v>0</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0</v>
      </c>
      <c r="V26" s="20">
        <f ca="1">+IFERROR(IF(VLOOKUP(A26,General!$A$2:$F$169,5,0)="Porcentaje",U26,IF(AND(F26=0,VLOOKUP(A26,General!$A$2:$F$169,5,0)&lt;&gt;"Porcentaje"),U26/VLOOKUP(A26,General!$A$2:$S$169,19,0),U26/F26)),0)</f>
        <v>0</v>
      </c>
      <c r="W26" s="315"/>
      <c r="X26" s="111" t="s">
        <v>658</v>
      </c>
      <c r="Y26" s="109" t="s">
        <v>673</v>
      </c>
      <c r="Z26" s="74"/>
    </row>
    <row r="27" spans="1:26" ht="193.5" customHeight="1" thickBot="1">
      <c r="A27" s="66">
        <v>54</v>
      </c>
      <c r="B27" s="322"/>
      <c r="C27" s="68" t="s">
        <v>173</v>
      </c>
      <c r="D27" s="69" t="s">
        <v>174</v>
      </c>
      <c r="E27" s="69" t="s">
        <v>97</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71" t="s">
        <v>378</v>
      </c>
      <c r="H27" s="109" t="s">
        <v>645</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f ca="1">+IF(OFFSET(Ejecución!$A$1,MATCH($A27,Ejecución!$A$2:$A$169,0),MATCH(O$14,$I$14:$T$14,0)+5)="","",OFFSET(Ejecución!$A$1,MATCH($A27,Ejecución!$A$2:$A$169,0),MATCH(O$14,$I$14:$T$14,0)+5))</f>
        <v>0</v>
      </c>
      <c r="P27" s="87">
        <f ca="1">+IF(OFFSET(Ejecución!$A$1,MATCH($A27,Ejecución!$A$2:$A$169,0),MATCH(P$14,$I$14:$T$14,0)+5)="","",OFFSET(Ejecución!$A$1,MATCH($A27,Ejecución!$A$2:$A$169,0),MATCH(P$14,$I$14:$T$14,0)+5))</f>
        <v>0</v>
      </c>
      <c r="Q27" s="87">
        <f ca="1">+IF(OFFSET(Ejecución!$A$1,MATCH($A27,Ejecución!$A$2:$A$169,0),MATCH(Q$14,$I$14:$T$14,0)+5)="","",OFFSET(Ejecución!$A$1,MATCH($A27,Ejecución!$A$2:$A$169,0),MATCH(Q$14,$I$14:$T$14,0)+5))</f>
        <v>0</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0">
        <f ca="1">+IFERROR(IF(VLOOKUP(A27,General!$A$2:$F$169,5,0)="Porcentaje",U27,IF(AND(F27=0,VLOOKUP(A27,General!$A$2:$F$169,5,0)&lt;&gt;"Porcentaje"),U27/VLOOKUP(A27,General!$A$2:$S$169,19,0),U27/F27)),0)</f>
        <v>0</v>
      </c>
      <c r="W27" s="315"/>
      <c r="X27" s="111" t="s">
        <v>674</v>
      </c>
      <c r="Y27" s="74" t="s">
        <v>675</v>
      </c>
      <c r="Z27" s="74"/>
    </row>
    <row r="28" spans="1:26" ht="180" customHeight="1" thickBot="1">
      <c r="A28" s="66">
        <v>55</v>
      </c>
      <c r="B28" s="295" t="s">
        <v>631</v>
      </c>
      <c r="C28" s="68" t="s">
        <v>175</v>
      </c>
      <c r="D28" s="69" t="s">
        <v>176</v>
      </c>
      <c r="E28" s="69" t="s">
        <v>98</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0.5</v>
      </c>
      <c r="G28" s="71" t="s">
        <v>471</v>
      </c>
      <c r="H28" s="109" t="s">
        <v>646</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0</v>
      </c>
      <c r="K28" s="115">
        <f ca="1">+IF(OFFSET(Ejecución!$A$1,MATCH($A28,Ejecución!$A$2:$A$169,0),MATCH(K$14,$I$14:$T$14,0)+5)="","",OFFSET(Ejecución!$A$1,MATCH($A28,Ejecución!$A$2:$A$169,0),MATCH(K$14,$I$14:$T$14,0)+5))</f>
        <v>0</v>
      </c>
      <c r="L28" s="115">
        <f ca="1">+IF(OFFSET(Ejecución!$A$1,MATCH($A28,Ejecución!$A$2:$A$169,0),MATCH(L$14,$I$14:$T$14,0)+5)="","",OFFSET(Ejecución!$A$1,MATCH($A28,Ejecución!$A$2:$A$169,0),MATCH(L$14,$I$14:$T$14,0)+5))</f>
        <v>0</v>
      </c>
      <c r="M28" s="115">
        <f ca="1">+IF(OFFSET(Ejecución!$A$1,MATCH($A28,Ejecución!$A$2:$A$169,0),MATCH(M$14,$I$14:$T$14,0)+5)="","",OFFSET(Ejecución!$A$1,MATCH($A28,Ejecución!$A$2:$A$169,0),MATCH(M$14,$I$14:$T$14,0)+5))</f>
        <v>0</v>
      </c>
      <c r="N28" s="115">
        <f ca="1">+IF(OFFSET(Ejecución!$A$1,MATCH($A28,Ejecución!$A$2:$A$169,0),MATCH(N$14,$I$14:$T$14,0)+5)="","",OFFSET(Ejecución!$A$1,MATCH($A28,Ejecución!$A$2:$A$169,0),MATCH(N$14,$I$14:$T$14,0)+5))</f>
        <v>0.3</v>
      </c>
      <c r="O28" s="115">
        <f ca="1">+IF(OFFSET(Ejecución!$A$1,MATCH($A28,Ejecución!$A$2:$A$169,0),MATCH(O$14,$I$14:$T$14,0)+5)="","",OFFSET(Ejecución!$A$1,MATCH($A28,Ejecución!$A$2:$A$169,0),MATCH(O$14,$I$14:$T$14,0)+5))</f>
        <v>0.3</v>
      </c>
      <c r="P28" s="115">
        <f ca="1">+IF(OFFSET(Ejecución!$A$1,MATCH($A28,Ejecución!$A$2:$A$169,0),MATCH(P$14,$I$14:$T$14,0)+5)="","",OFFSET(Ejecución!$A$1,MATCH($A28,Ejecución!$A$2:$A$169,0),MATCH(P$14,$I$14:$T$14,0)+5))</f>
        <v>0.3</v>
      </c>
      <c r="Q28" s="115">
        <f ca="1">+IF(OFFSET(Ejecución!$A$1,MATCH($A28,Ejecución!$A$2:$A$169,0),MATCH(Q$14,$I$14:$T$14,0)+5)="","",OFFSET(Ejecución!$A$1,MATCH($A28,Ejecución!$A$2:$A$169,0),MATCH(Q$14,$I$14:$T$14,0)+5))</f>
        <v>0.3</v>
      </c>
      <c r="R28" s="115" t="str">
        <f ca="1">+IF(OFFSET(Ejecución!$A$1,MATCH($A28,Ejecución!$A$2:$A$169,0),MATCH(R$14,$I$14:$T$14,0)+5)="","",OFFSET(Ejecución!$A$1,MATCH($A28,Ejecución!$A$2:$A$169,0),MATCH(R$14,$I$14:$T$14,0)+5))</f>
        <v/>
      </c>
      <c r="S28" s="115" t="str">
        <f ca="1">+IF(OFFSET(Ejecución!$A$1,MATCH($A28,Ejecución!$A$2:$A$169,0),MATCH(S$14,$I$14:$T$14,0)+5)="","",OFFSET(Ejecución!$A$1,MATCH($A28,Ejecución!$A$2:$A$169,0),MATCH(S$14,$I$14:$T$14,0)+5))</f>
        <v/>
      </c>
      <c r="T28" s="115" t="str">
        <f ca="1">+IF(OFFSET(Ejecución!$A$1,MATCH($A28,Ejecución!$A$2:$A$169,0),MATCH(T$14,$I$14:$T$14,0)+5)="","",OFFSET(Ejecución!$A$1,MATCH($A28,Ejecución!$A$2:$A$169,0),MATCH(T$14,$I$14:$T$14,0)+5))</f>
        <v/>
      </c>
      <c r="U28" s="20">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0.3</v>
      </c>
      <c r="V28" s="20">
        <f ca="1">+IFERROR(IF(VLOOKUP(A28,General!$A$2:$F$169,5,0)="Porcentaje",U28,IF(AND(F28=0,VLOOKUP(A28,General!$A$2:$F$169,5,0)&lt;&gt;"Porcentaje"),U28/VLOOKUP(A28,General!$A$2:$S$169,19,0),U28/F28)),0)</f>
        <v>0.3</v>
      </c>
      <c r="W28" s="315"/>
      <c r="X28" s="111" t="s">
        <v>676</v>
      </c>
      <c r="Y28" s="74" t="s">
        <v>677</v>
      </c>
      <c r="Z28" s="74"/>
    </row>
    <row r="29" spans="1:26" ht="165" customHeight="1" thickBot="1">
      <c r="A29" s="66">
        <v>56</v>
      </c>
      <c r="B29" s="297"/>
      <c r="C29" s="68" t="s">
        <v>177</v>
      </c>
      <c r="D29" s="69" t="s">
        <v>178</v>
      </c>
      <c r="E29" s="69" t="s">
        <v>98</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0.5</v>
      </c>
      <c r="G29" s="71" t="s">
        <v>471</v>
      </c>
      <c r="H29" s="109" t="s">
        <v>647</v>
      </c>
      <c r="I29" s="115">
        <f ca="1">+IF(OFFSET(Ejecución!$A$1,MATCH($A29,Ejecución!$A$2:$A$169,0),MATCH(I$14,$I$14:$T$14,0)+5)="","",OFFSET(Ejecución!$A$1,MATCH($A29,Ejecución!$A$2:$A$169,0),MATCH(I$14,$I$14:$T$14,0)+5))</f>
        <v>0.1</v>
      </c>
      <c r="J29" s="115">
        <f ca="1">+IF(OFFSET(Ejecución!$A$1,MATCH($A29,Ejecución!$A$2:$A$169,0),MATCH(J$14,$I$14:$T$14,0)+5)="","",OFFSET(Ejecución!$A$1,MATCH($A29,Ejecución!$A$2:$A$169,0),MATCH(J$14,$I$14:$T$14,0)+5))</f>
        <v>0.1</v>
      </c>
      <c r="K29" s="115">
        <f ca="1">+IF(OFFSET(Ejecución!$A$1,MATCH($A29,Ejecución!$A$2:$A$169,0),MATCH(K$14,$I$14:$T$14,0)+5)="","",OFFSET(Ejecución!$A$1,MATCH($A29,Ejecución!$A$2:$A$169,0),MATCH(K$14,$I$14:$T$14,0)+5))</f>
        <v>0.1</v>
      </c>
      <c r="L29" s="115">
        <f ca="1">+IF(OFFSET(Ejecución!$A$1,MATCH($A29,Ejecución!$A$2:$A$169,0),MATCH(L$14,$I$14:$T$14,0)+5)="","",OFFSET(Ejecución!$A$1,MATCH($A29,Ejecución!$A$2:$A$169,0),MATCH(L$14,$I$14:$T$14,0)+5))</f>
        <v>0.1</v>
      </c>
      <c r="M29" s="115">
        <f ca="1">+IF(OFFSET(Ejecución!$A$1,MATCH($A29,Ejecución!$A$2:$A$169,0),MATCH(M$14,$I$14:$T$14,0)+5)="","",OFFSET(Ejecución!$A$1,MATCH($A29,Ejecución!$A$2:$A$169,0),MATCH(M$14,$I$14:$T$14,0)+5))</f>
        <v>0.1</v>
      </c>
      <c r="N29" s="115">
        <f ca="1">+IF(OFFSET(Ejecución!$A$1,MATCH($A29,Ejecución!$A$2:$A$169,0),MATCH(N$14,$I$14:$T$14,0)+5)="","",OFFSET(Ejecución!$A$1,MATCH($A29,Ejecución!$A$2:$A$169,0),MATCH(N$14,$I$14:$T$14,0)+5))</f>
        <v>0.1</v>
      </c>
      <c r="O29" s="115">
        <f ca="1">+IF(OFFSET(Ejecución!$A$1,MATCH($A29,Ejecución!$A$2:$A$169,0),MATCH(O$14,$I$14:$T$14,0)+5)="","",OFFSET(Ejecución!$A$1,MATCH($A29,Ejecución!$A$2:$A$169,0),MATCH(O$14,$I$14:$T$14,0)+5))</f>
        <v>0.35</v>
      </c>
      <c r="P29" s="115">
        <f ca="1">+IF(OFFSET(Ejecución!$A$1,MATCH($A29,Ejecución!$A$2:$A$169,0),MATCH(P$14,$I$14:$T$14,0)+5)="","",OFFSET(Ejecución!$A$1,MATCH($A29,Ejecución!$A$2:$A$169,0),MATCH(P$14,$I$14:$T$14,0)+5))</f>
        <v>0.35</v>
      </c>
      <c r="Q29" s="115">
        <f ca="1">+IF(OFFSET(Ejecución!$A$1,MATCH($A29,Ejecución!$A$2:$A$169,0),MATCH(Q$14,$I$14:$T$14,0)+5)="","",OFFSET(Ejecución!$A$1,MATCH($A29,Ejecución!$A$2:$A$169,0),MATCH(Q$14,$I$14:$T$14,0)+5))</f>
        <v>0.35</v>
      </c>
      <c r="R29" s="115" t="str">
        <f ca="1">+IF(OFFSET(Ejecución!$A$1,MATCH($A29,Ejecución!$A$2:$A$169,0),MATCH(R$14,$I$14:$T$14,0)+5)="","",OFFSET(Ejecución!$A$1,MATCH($A29,Ejecución!$A$2:$A$169,0),MATCH(R$14,$I$14:$T$14,0)+5))</f>
        <v/>
      </c>
      <c r="S29" s="115" t="str">
        <f ca="1">+IF(OFFSET(Ejecución!$A$1,MATCH($A29,Ejecución!$A$2:$A$169,0),MATCH(S$14,$I$14:$T$14,0)+5)="","",OFFSET(Ejecución!$A$1,MATCH($A29,Ejecución!$A$2:$A$169,0),MATCH(S$14,$I$14:$T$14,0)+5))</f>
        <v/>
      </c>
      <c r="T29" s="115" t="str">
        <f ca="1">+IF(OFFSET(Ejecución!$A$1,MATCH($A29,Ejecución!$A$2:$A$169,0),MATCH(T$14,$I$14:$T$14,0)+5)="","",OFFSET(Ejecución!$A$1,MATCH($A29,Ejecución!$A$2:$A$169,0),MATCH(T$14,$I$14:$T$14,0)+5))</f>
        <v/>
      </c>
      <c r="U29" s="20">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0.35</v>
      </c>
      <c r="V29" s="20">
        <f ca="1">+IFERROR(IF(VLOOKUP(A29,General!$A$2:$F$169,5,0)="Porcentaje",U29,IF(AND(F29=0,VLOOKUP(A29,General!$A$2:$F$169,5,0)&lt;&gt;"Porcentaje"),U29/VLOOKUP(A29,General!$A$2:$S$169,19,0),U29/F29)),0)</f>
        <v>0.35</v>
      </c>
      <c r="W29" s="316"/>
      <c r="X29" s="111" t="s">
        <v>678</v>
      </c>
      <c r="Y29" s="109" t="s">
        <v>679</v>
      </c>
      <c r="Z29" s="74"/>
    </row>
    <row r="30" spans="1:26" ht="179.25" customHeight="1" thickBot="1">
      <c r="A30" s="66">
        <v>57</v>
      </c>
      <c r="B30" s="295" t="s">
        <v>631</v>
      </c>
      <c r="C30" s="68" t="s">
        <v>179</v>
      </c>
      <c r="D30" s="69" t="s">
        <v>180</v>
      </c>
      <c r="E30" s="69" t="s">
        <v>98</v>
      </c>
      <c r="F30" s="114">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0.5</v>
      </c>
      <c r="G30" s="71" t="s">
        <v>471</v>
      </c>
      <c r="H30" s="109" t="s">
        <v>648</v>
      </c>
      <c r="I30" s="115">
        <f ca="1">+IF(OFFSET(Ejecución!$A$1,MATCH($A30,Ejecución!$A$2:$A$169,0),MATCH(I$14,$I$14:$T$14,0)+5)="","",OFFSET(Ejecución!$A$1,MATCH($A30,Ejecución!$A$2:$A$169,0),MATCH(I$14,$I$14:$T$14,0)+5))</f>
        <v>0</v>
      </c>
      <c r="J30" s="115">
        <f ca="1">+IF(OFFSET(Ejecución!$A$1,MATCH($A30,Ejecución!$A$2:$A$169,0),MATCH(J$14,$I$14:$T$14,0)+5)="","",OFFSET(Ejecución!$A$1,MATCH($A30,Ejecución!$A$2:$A$169,0),MATCH(J$14,$I$14:$T$14,0)+5))</f>
        <v>0</v>
      </c>
      <c r="K30" s="115">
        <f ca="1">+IF(OFFSET(Ejecución!$A$1,MATCH($A30,Ejecución!$A$2:$A$169,0),MATCH(K$14,$I$14:$T$14,0)+5)="","",OFFSET(Ejecución!$A$1,MATCH($A30,Ejecución!$A$2:$A$169,0),MATCH(K$14,$I$14:$T$14,0)+5))</f>
        <v>0</v>
      </c>
      <c r="L30" s="115">
        <f ca="1">+IF(OFFSET(Ejecución!$A$1,MATCH($A30,Ejecución!$A$2:$A$169,0),MATCH(L$14,$I$14:$T$14,0)+5)="","",OFFSET(Ejecución!$A$1,MATCH($A30,Ejecución!$A$2:$A$169,0),MATCH(L$14,$I$14:$T$14,0)+5))</f>
        <v>0</v>
      </c>
      <c r="M30" s="115">
        <f ca="1">+IF(OFFSET(Ejecución!$A$1,MATCH($A30,Ejecución!$A$2:$A$169,0),MATCH(M$14,$I$14:$T$14,0)+5)="","",OFFSET(Ejecución!$A$1,MATCH($A30,Ejecución!$A$2:$A$169,0),MATCH(M$14,$I$14:$T$14,0)+5))</f>
        <v>0</v>
      </c>
      <c r="N30" s="115">
        <f ca="1">+IF(OFFSET(Ejecución!$A$1,MATCH($A30,Ejecución!$A$2:$A$169,0),MATCH(N$14,$I$14:$T$14,0)+5)="","",OFFSET(Ejecución!$A$1,MATCH($A30,Ejecución!$A$2:$A$169,0),MATCH(N$14,$I$14:$T$14,0)+5))</f>
        <v>0</v>
      </c>
      <c r="O30" s="115">
        <f ca="1">+IF(OFFSET(Ejecución!$A$1,MATCH($A30,Ejecución!$A$2:$A$169,0),MATCH(O$14,$I$14:$T$14,0)+5)="","",OFFSET(Ejecución!$A$1,MATCH($A30,Ejecución!$A$2:$A$169,0),MATCH(O$14,$I$14:$T$14,0)+5))</f>
        <v>0.1</v>
      </c>
      <c r="P30" s="115">
        <f ca="1">+IF(OFFSET(Ejecución!$A$1,MATCH($A30,Ejecución!$A$2:$A$169,0),MATCH(P$14,$I$14:$T$14,0)+5)="","",OFFSET(Ejecución!$A$1,MATCH($A30,Ejecución!$A$2:$A$169,0),MATCH(P$14,$I$14:$T$14,0)+5))</f>
        <v>0.1</v>
      </c>
      <c r="Q30" s="115">
        <f ca="1">+IF(OFFSET(Ejecución!$A$1,MATCH($A30,Ejecución!$A$2:$A$169,0),MATCH(Q$14,$I$14:$T$14,0)+5)="","",OFFSET(Ejecución!$A$1,MATCH($A30,Ejecución!$A$2:$A$169,0),MATCH(Q$14,$I$14:$T$14,0)+5))</f>
        <v>0.1</v>
      </c>
      <c r="R30" s="115" t="str">
        <f ca="1">+IF(OFFSET(Ejecución!$A$1,MATCH($A30,Ejecución!$A$2:$A$169,0),MATCH(R$14,$I$14:$T$14,0)+5)="","",OFFSET(Ejecución!$A$1,MATCH($A30,Ejecución!$A$2:$A$169,0),MATCH(R$14,$I$14:$T$14,0)+5))</f>
        <v/>
      </c>
      <c r="S30" s="115" t="str">
        <f ca="1">+IF(OFFSET(Ejecución!$A$1,MATCH($A30,Ejecución!$A$2:$A$169,0),MATCH(S$14,$I$14:$T$14,0)+5)="","",OFFSET(Ejecución!$A$1,MATCH($A30,Ejecución!$A$2:$A$169,0),MATCH(S$14,$I$14:$T$14,0)+5))</f>
        <v/>
      </c>
      <c r="T30" s="115" t="str">
        <f ca="1">+IF(OFFSET(Ejecución!$A$1,MATCH($A30,Ejecución!$A$2:$A$169,0),MATCH(T$14,$I$14:$T$14,0)+5)="","",OFFSET(Ejecución!$A$1,MATCH($A30,Ejecución!$A$2:$A$169,0),MATCH(T$14,$I$14:$T$14,0)+5))</f>
        <v/>
      </c>
      <c r="U30" s="20">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0.1</v>
      </c>
      <c r="V30" s="20">
        <f ca="1">+IFERROR(IF(VLOOKUP(A30,General!$A$2:$F$169,5,0)="Porcentaje",U30,IF(AND(F30=0,VLOOKUP(A30,General!$A$2:$F$169,5,0)&lt;&gt;"Porcentaje"),U30/VLOOKUP(A30,General!$A$2:$S$169,19,0),U30/F30)),0)</f>
        <v>0.1</v>
      </c>
      <c r="W30" s="274" t="s">
        <v>668</v>
      </c>
      <c r="X30" s="111" t="s">
        <v>586</v>
      </c>
      <c r="Y30" s="74" t="s">
        <v>677</v>
      </c>
      <c r="Z30" s="74"/>
    </row>
    <row r="31" spans="1:26" ht="159.75" customHeight="1" thickBot="1">
      <c r="A31" s="66">
        <v>58</v>
      </c>
      <c r="B31" s="297"/>
      <c r="C31" s="68" t="s">
        <v>181</v>
      </c>
      <c r="D31" s="69" t="s">
        <v>180</v>
      </c>
      <c r="E31" s="69" t="s">
        <v>98</v>
      </c>
      <c r="F31" s="114">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71" t="s">
        <v>471</v>
      </c>
      <c r="H31" s="109" t="s">
        <v>649</v>
      </c>
      <c r="I31" s="115">
        <f ca="1">+IF(OFFSET(Ejecución!$A$1,MATCH($A31,Ejecución!$A$2:$A$169,0),MATCH(I$14,$I$14:$T$14,0)+5)="","",OFFSET(Ejecución!$A$1,MATCH($A31,Ejecución!$A$2:$A$169,0),MATCH(I$14,$I$14:$T$14,0)+5))</f>
        <v>0</v>
      </c>
      <c r="J31" s="115">
        <f ca="1">+IF(OFFSET(Ejecución!$A$1,MATCH($A31,Ejecución!$A$2:$A$169,0),MATCH(J$14,$I$14:$T$14,0)+5)="","",OFFSET(Ejecución!$A$1,MATCH($A31,Ejecución!$A$2:$A$169,0),MATCH(J$14,$I$14:$T$14,0)+5))</f>
        <v>0</v>
      </c>
      <c r="K31" s="115">
        <f ca="1">+IF(OFFSET(Ejecución!$A$1,MATCH($A31,Ejecución!$A$2:$A$169,0),MATCH(K$14,$I$14:$T$14,0)+5)="","",OFFSET(Ejecución!$A$1,MATCH($A31,Ejecución!$A$2:$A$169,0),MATCH(K$14,$I$14:$T$14,0)+5))</f>
        <v>0</v>
      </c>
      <c r="L31" s="115">
        <f ca="1">+IF(OFFSET(Ejecución!$A$1,MATCH($A31,Ejecución!$A$2:$A$169,0),MATCH(L$14,$I$14:$T$14,0)+5)="","",OFFSET(Ejecución!$A$1,MATCH($A31,Ejecución!$A$2:$A$169,0),MATCH(L$14,$I$14:$T$14,0)+5))</f>
        <v>0</v>
      </c>
      <c r="M31" s="115">
        <f ca="1">+IF(OFFSET(Ejecución!$A$1,MATCH($A31,Ejecución!$A$2:$A$169,0),MATCH(M$14,$I$14:$T$14,0)+5)="","",OFFSET(Ejecución!$A$1,MATCH($A31,Ejecución!$A$2:$A$169,0),MATCH(M$14,$I$14:$T$14,0)+5))</f>
        <v>0</v>
      </c>
      <c r="N31" s="115">
        <f ca="1">+IF(OFFSET(Ejecución!$A$1,MATCH($A31,Ejecución!$A$2:$A$169,0),MATCH(N$14,$I$14:$T$14,0)+5)="","",OFFSET(Ejecución!$A$1,MATCH($A31,Ejecución!$A$2:$A$169,0),MATCH(N$14,$I$14:$T$14,0)+5))</f>
        <v>0.7</v>
      </c>
      <c r="O31" s="115">
        <f ca="1">+IF(OFFSET(Ejecución!$A$1,MATCH($A31,Ejecución!$A$2:$A$169,0),MATCH(O$14,$I$14:$T$14,0)+5)="","",OFFSET(Ejecución!$A$1,MATCH($A31,Ejecución!$A$2:$A$169,0),MATCH(O$14,$I$14:$T$14,0)+5))</f>
        <v>0.9</v>
      </c>
      <c r="P31" s="115">
        <f ca="1">+IF(OFFSET(Ejecución!$A$1,MATCH($A31,Ejecución!$A$2:$A$169,0),MATCH(P$14,$I$14:$T$14,0)+5)="","",OFFSET(Ejecución!$A$1,MATCH($A31,Ejecución!$A$2:$A$169,0),MATCH(P$14,$I$14:$T$14,0)+5))</f>
        <v>0.9</v>
      </c>
      <c r="Q31" s="115">
        <f ca="1">+IF(OFFSET(Ejecución!$A$1,MATCH($A31,Ejecución!$A$2:$A$169,0),MATCH(Q$14,$I$14:$T$14,0)+5)="","",OFFSET(Ejecución!$A$1,MATCH($A31,Ejecución!$A$2:$A$169,0),MATCH(Q$14,$I$14:$T$14,0)+5))</f>
        <v>0.9</v>
      </c>
      <c r="R31" s="115" t="str">
        <f ca="1">+IF(OFFSET(Ejecución!$A$1,MATCH($A31,Ejecución!$A$2:$A$169,0),MATCH(R$14,$I$14:$T$14,0)+5)="","",OFFSET(Ejecución!$A$1,MATCH($A31,Ejecución!$A$2:$A$169,0),MATCH(R$14,$I$14:$T$14,0)+5))</f>
        <v/>
      </c>
      <c r="S31" s="115" t="str">
        <f ca="1">+IF(OFFSET(Ejecución!$A$1,MATCH($A31,Ejecución!$A$2:$A$169,0),MATCH(S$14,$I$14:$T$14,0)+5)="","",OFFSET(Ejecución!$A$1,MATCH($A31,Ejecución!$A$2:$A$169,0),MATCH(S$14,$I$14:$T$14,0)+5))</f>
        <v/>
      </c>
      <c r="T31" s="115" t="str">
        <f ca="1">+IF(OFFSET(Ejecución!$A$1,MATCH($A31,Ejecución!$A$2:$A$169,0),MATCH(T$14,$I$14:$T$14,0)+5)="","",OFFSET(Ejecución!$A$1,MATCH($A31,Ejecución!$A$2:$A$169,0),MATCH(T$14,$I$14:$T$14,0)+5))</f>
        <v/>
      </c>
      <c r="U31" s="20">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0.9</v>
      </c>
      <c r="V31" s="20">
        <f ca="1">+IFERROR(IF(VLOOKUP(A31,General!$A$2:$F$169,5,0)="Porcentaje",U31,IF(AND(F31=0,VLOOKUP(A31,General!$A$2:$F$169,5,0)&lt;&gt;"Porcentaje"),U31/VLOOKUP(A31,General!$A$2:$S$169,19,0),U31/F31)),0)</f>
        <v>0.9</v>
      </c>
      <c r="W31" s="315"/>
      <c r="X31" s="111" t="s">
        <v>503</v>
      </c>
      <c r="Y31" s="74" t="s">
        <v>677</v>
      </c>
      <c r="Z31" s="74"/>
    </row>
    <row r="32" spans="1:26" ht="168" customHeight="1" thickBot="1">
      <c r="A32" s="66">
        <v>59</v>
      </c>
      <c r="B32" s="320" t="s">
        <v>632</v>
      </c>
      <c r="C32" s="68" t="s">
        <v>182</v>
      </c>
      <c r="D32" s="69" t="s">
        <v>183</v>
      </c>
      <c r="E32" s="69" t="s">
        <v>97</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0</v>
      </c>
      <c r="G32" s="71" t="s">
        <v>471</v>
      </c>
      <c r="H32" s="73" t="s">
        <v>650</v>
      </c>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3</v>
      </c>
      <c r="K32" s="87">
        <f ca="1">+IF(OFFSET(Ejecución!$A$1,MATCH($A32,Ejecución!$A$2:$A$169,0),MATCH(K$14,$I$14:$T$14,0)+5)="","",OFFSET(Ejecución!$A$1,MATCH($A32,Ejecución!$A$2:$A$169,0),MATCH(K$14,$I$14:$T$14,0)+5))</f>
        <v>3</v>
      </c>
      <c r="L32" s="87">
        <f ca="1">+IF(OFFSET(Ejecución!$A$1,MATCH($A32,Ejecución!$A$2:$A$169,0),MATCH(L$14,$I$14:$T$14,0)+5)="","",OFFSET(Ejecución!$A$1,MATCH($A32,Ejecución!$A$2:$A$169,0),MATCH(L$14,$I$14:$T$14,0)+5))</f>
        <v>3</v>
      </c>
      <c r="M32" s="87">
        <f ca="1">+IF(OFFSET(Ejecución!$A$1,MATCH($A32,Ejecución!$A$2:$A$169,0),MATCH(M$14,$I$14:$T$14,0)+5)="","",OFFSET(Ejecución!$A$1,MATCH($A32,Ejecución!$A$2:$A$169,0),MATCH(M$14,$I$14:$T$14,0)+5))</f>
        <v>3</v>
      </c>
      <c r="N32" s="87">
        <f ca="1">+IF(OFFSET(Ejecución!$A$1,MATCH($A32,Ejecución!$A$2:$A$169,0),MATCH(N$14,$I$14:$T$14,0)+5)="","",OFFSET(Ejecución!$A$1,MATCH($A32,Ejecución!$A$2:$A$169,0),MATCH(N$14,$I$14:$T$14,0)+5))</f>
        <v>0</v>
      </c>
      <c r="O32" s="87">
        <f ca="1">+IF(OFFSET(Ejecución!$A$1,MATCH($A32,Ejecución!$A$2:$A$169,0),MATCH(O$14,$I$14:$T$14,0)+5)="","",OFFSET(Ejecución!$A$1,MATCH($A32,Ejecución!$A$2:$A$169,0),MATCH(O$14,$I$14:$T$14,0)+5))</f>
        <v>0</v>
      </c>
      <c r="P32" s="87">
        <f ca="1">+IF(OFFSET(Ejecución!$A$1,MATCH($A32,Ejecución!$A$2:$A$169,0),MATCH(P$14,$I$14:$T$14,0)+5)="","",OFFSET(Ejecución!$A$1,MATCH($A32,Ejecución!$A$2:$A$169,0),MATCH(P$14,$I$14:$T$14,0)+5))</f>
        <v>0</v>
      </c>
      <c r="Q32" s="87">
        <f ca="1">+IF(OFFSET(Ejecución!$A$1,MATCH($A32,Ejecución!$A$2:$A$169,0),MATCH(Q$14,$I$14:$T$14,0)+5)="","",OFFSET(Ejecución!$A$1,MATCH($A32,Ejecución!$A$2:$A$169,0),MATCH(Q$14,$I$14:$T$14,0)+5))</f>
        <v>0</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0</v>
      </c>
      <c r="V32" s="20">
        <f ca="1">+IFERROR(IF(VLOOKUP(A32,General!$A$2:$F$169,5,0)="Porcentaje",U32,IF(AND(F32=0,VLOOKUP(A32,General!$A$2:$F$169,5,0)&lt;&gt;"Porcentaje"),U32/VLOOKUP(A32,General!$A$2:$S$169,19,0),U32/F32)),0)</f>
        <v>0</v>
      </c>
      <c r="W32" s="315"/>
      <c r="X32" s="274" t="s">
        <v>586</v>
      </c>
      <c r="Y32" s="74" t="s">
        <v>680</v>
      </c>
      <c r="Z32" s="74"/>
    </row>
    <row r="33" spans="1:26" ht="172.5" customHeight="1" thickBot="1">
      <c r="A33" s="66">
        <v>60</v>
      </c>
      <c r="B33" s="321"/>
      <c r="C33" s="121" t="s">
        <v>184</v>
      </c>
      <c r="D33" s="69" t="s">
        <v>185</v>
      </c>
      <c r="E33" s="69" t="s">
        <v>97</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0</v>
      </c>
      <c r="G33" s="71" t="s">
        <v>378</v>
      </c>
      <c r="H33" s="109" t="s">
        <v>651</v>
      </c>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0</v>
      </c>
      <c r="M33" s="87">
        <f ca="1">+IF(OFFSET(Ejecución!$A$1,MATCH($A33,Ejecución!$A$2:$A$169,0),MATCH(M$14,$I$14:$T$14,0)+5)="","",OFFSET(Ejecución!$A$1,MATCH($A33,Ejecución!$A$2:$A$169,0),MATCH(M$14,$I$14:$T$14,0)+5))</f>
        <v>0</v>
      </c>
      <c r="N33" s="87">
        <f ca="1">+IF(OFFSET(Ejecución!$A$1,MATCH($A33,Ejecución!$A$2:$A$169,0),MATCH(N$14,$I$14:$T$14,0)+5)="","",OFFSET(Ejecución!$A$1,MATCH($A33,Ejecución!$A$2:$A$169,0),MATCH(N$14,$I$14:$T$14,0)+5))</f>
        <v>0</v>
      </c>
      <c r="O33" s="87">
        <f ca="1">+IF(OFFSET(Ejecución!$A$1,MATCH($A33,Ejecución!$A$2:$A$169,0),MATCH(O$14,$I$14:$T$14,0)+5)="","",OFFSET(Ejecución!$A$1,MATCH($A33,Ejecución!$A$2:$A$169,0),MATCH(O$14,$I$14:$T$14,0)+5))</f>
        <v>0</v>
      </c>
      <c r="P33" s="87">
        <f ca="1">+IF(OFFSET(Ejecución!$A$1,MATCH($A33,Ejecución!$A$2:$A$169,0),MATCH(P$14,$I$14:$T$14,0)+5)="","",OFFSET(Ejecución!$A$1,MATCH($A33,Ejecución!$A$2:$A$169,0),MATCH(P$14,$I$14:$T$14,0)+5))</f>
        <v>0</v>
      </c>
      <c r="Q33" s="87">
        <f ca="1">+IF(OFFSET(Ejecución!$A$1,MATCH($A33,Ejecución!$A$2:$A$169,0),MATCH(Q$14,$I$14:$T$14,0)+5)="","",OFFSET(Ejecución!$A$1,MATCH($A33,Ejecución!$A$2:$A$169,0),MATCH(Q$14,$I$14:$T$14,0)+5))</f>
        <v>0</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0</v>
      </c>
      <c r="V33" s="20">
        <f ca="1">+IFERROR(IF(VLOOKUP(A33,General!$A$2:$F$169,5,0)="Porcentaje",U33,IF(AND(F33=0,VLOOKUP(A33,General!$A$2:$F$169,5,0)&lt;&gt;"Porcentaje"),U33/VLOOKUP(A33,General!$A$2:$S$169,19,0),U33/F33)),0)</f>
        <v>0</v>
      </c>
      <c r="W33" s="315"/>
      <c r="X33" s="317"/>
      <c r="Y33" s="126" t="s">
        <v>681</v>
      </c>
      <c r="Z33" s="74"/>
    </row>
    <row r="34" spans="1:26" ht="141" customHeight="1" thickBot="1">
      <c r="A34" s="66">
        <v>61</v>
      </c>
      <c r="B34" s="322"/>
      <c r="C34" s="121" t="s">
        <v>186</v>
      </c>
      <c r="D34" s="69" t="s">
        <v>187</v>
      </c>
      <c r="E34" s="69" t="s">
        <v>97</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0</v>
      </c>
      <c r="G34" s="71" t="s">
        <v>378</v>
      </c>
      <c r="H34" s="73" t="s">
        <v>652</v>
      </c>
      <c r="I34" s="87">
        <f ca="1">+IF(OFFSET(Ejecución!$A$1,MATCH($A34,Ejecución!$A$2:$A$169,0),MATCH(I$14,$I$14:$T$14,0)+5)="","",OFFSET(Ejecución!$A$1,MATCH($A34,Ejecución!$A$2:$A$169,0),MATCH(I$14,$I$14:$T$14,0)+5))</f>
        <v>0</v>
      </c>
      <c r="J34" s="87">
        <f ca="1">+IF(OFFSET(Ejecución!$A$1,MATCH($A34,Ejecución!$A$2:$A$169,0),MATCH(J$14,$I$14:$T$14,0)+5)="","",OFFSET(Ejecución!$A$1,MATCH($A34,Ejecución!$A$2:$A$169,0),MATCH(J$14,$I$14:$T$14,0)+5))</f>
        <v>0</v>
      </c>
      <c r="K34" s="87">
        <f ca="1">+IF(OFFSET(Ejecución!$A$1,MATCH($A34,Ejecución!$A$2:$A$169,0),MATCH(K$14,$I$14:$T$14,0)+5)="","",OFFSET(Ejecución!$A$1,MATCH($A34,Ejecución!$A$2:$A$169,0),MATCH(K$14,$I$14:$T$14,0)+5))</f>
        <v>0</v>
      </c>
      <c r="L34" s="87">
        <f ca="1">+IF(OFFSET(Ejecución!$A$1,MATCH($A34,Ejecución!$A$2:$A$169,0),MATCH(L$14,$I$14:$T$14,0)+5)="","",OFFSET(Ejecución!$A$1,MATCH($A34,Ejecución!$A$2:$A$169,0),MATCH(L$14,$I$14:$T$14,0)+5))</f>
        <v>0</v>
      </c>
      <c r="M34" s="87">
        <f ca="1">+IF(OFFSET(Ejecución!$A$1,MATCH($A34,Ejecución!$A$2:$A$169,0),MATCH(M$14,$I$14:$T$14,0)+5)="","",OFFSET(Ejecución!$A$1,MATCH($A34,Ejecución!$A$2:$A$169,0),MATCH(M$14,$I$14:$T$14,0)+5))</f>
        <v>0</v>
      </c>
      <c r="N34" s="87">
        <f ca="1">+IF(OFFSET(Ejecución!$A$1,MATCH($A34,Ejecución!$A$2:$A$169,0),MATCH(N$14,$I$14:$T$14,0)+5)="","",OFFSET(Ejecución!$A$1,MATCH($A34,Ejecución!$A$2:$A$169,0),MATCH(N$14,$I$14:$T$14,0)+5))</f>
        <v>0</v>
      </c>
      <c r="O34" s="87">
        <f ca="1">+IF(OFFSET(Ejecución!$A$1,MATCH($A34,Ejecución!$A$2:$A$169,0),MATCH(O$14,$I$14:$T$14,0)+5)="","",OFFSET(Ejecución!$A$1,MATCH($A34,Ejecución!$A$2:$A$169,0),MATCH(O$14,$I$14:$T$14,0)+5))</f>
        <v>0</v>
      </c>
      <c r="P34" s="87">
        <f ca="1">+IF(OFFSET(Ejecución!$A$1,MATCH($A34,Ejecución!$A$2:$A$169,0),MATCH(P$14,$I$14:$T$14,0)+5)="","",OFFSET(Ejecución!$A$1,MATCH($A34,Ejecución!$A$2:$A$169,0),MATCH(P$14,$I$14:$T$14,0)+5))</f>
        <v>0</v>
      </c>
      <c r="Q34" s="87">
        <f ca="1">+IF(OFFSET(Ejecución!$A$1,MATCH($A34,Ejecución!$A$2:$A$169,0),MATCH(Q$14,$I$14:$T$14,0)+5)="","",OFFSET(Ejecución!$A$1,MATCH($A34,Ejecución!$A$2:$A$169,0),MATCH(Q$14,$I$14:$T$14,0)+5))</f>
        <v>0</v>
      </c>
      <c r="R34" s="87" t="str">
        <f ca="1">+IF(OFFSET(Ejecución!$A$1,MATCH($A34,Ejecución!$A$2:$A$169,0),MATCH(R$14,$I$14:$T$14,0)+5)="","",OFFSET(Ejecución!$A$1,MATCH($A34,Ejecución!$A$2:$A$169,0),MATCH(R$14,$I$14:$T$14,0)+5))</f>
        <v/>
      </c>
      <c r="S34" s="87" t="str">
        <f ca="1">+IF(OFFSET(Ejecución!$A$1,MATCH($A34,Ejecución!$A$2:$A$169,0),MATCH(S$14,$I$14:$T$14,0)+5)="","",OFFSET(Ejecución!$A$1,MATCH($A34,Ejecución!$A$2:$A$169,0),MATCH(S$14,$I$14:$T$14,0)+5))</f>
        <v/>
      </c>
      <c r="T34" s="87" t="str">
        <f ca="1">+IF(OFFSET(Ejecución!$A$1,MATCH($A34,Ejecución!$A$2:$A$169,0),MATCH(T$14,$I$14:$T$14,0)+5)="","",OFFSET(Ejecución!$A$1,MATCH($A34,Ejecución!$A$2:$A$169,0),MATCH(T$14,$I$14:$T$14,0)+5))</f>
        <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0</v>
      </c>
      <c r="V34" s="20">
        <f ca="1">+IFERROR(IF(VLOOKUP(A34,General!$A$2:$F$169,5,0)="Porcentaje",U34,IF(AND(F34=0,VLOOKUP(A34,General!$A$2:$F$169,5,0)&lt;&gt;"Porcentaje"),U34/VLOOKUP(A34,General!$A$2:$S$169,19,0),U34/F34)),0)</f>
        <v>0</v>
      </c>
      <c r="W34" s="316"/>
      <c r="X34" s="275"/>
      <c r="Y34" s="126" t="s">
        <v>682</v>
      </c>
      <c r="Z34" s="74"/>
    </row>
    <row r="35" spans="1:26" ht="201.75" customHeight="1" thickBot="1">
      <c r="A35" s="66">
        <v>62</v>
      </c>
      <c r="B35" s="320" t="s">
        <v>633</v>
      </c>
      <c r="C35" s="122" t="s">
        <v>188</v>
      </c>
      <c r="D35" s="123" t="s">
        <v>189</v>
      </c>
      <c r="E35" s="69" t="s">
        <v>97</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2</v>
      </c>
      <c r="G35" s="71" t="s">
        <v>378</v>
      </c>
      <c r="H35" s="124" t="s">
        <v>653</v>
      </c>
      <c r="I35" s="87">
        <f ca="1">+IF(OFFSET(Ejecución!$A$1,MATCH($A35,Ejecución!$A$2:$A$169,0),MATCH(I$14,$I$14:$T$14,0)+5)="","",OFFSET(Ejecución!$A$1,MATCH($A35,Ejecución!$A$2:$A$169,0),MATCH(I$14,$I$14:$T$14,0)+5))</f>
        <v>0</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1</v>
      </c>
      <c r="M35" s="87">
        <f ca="1">+IF(OFFSET(Ejecución!$A$1,MATCH($A35,Ejecución!$A$2:$A$169,0),MATCH(M$14,$I$14:$T$14,0)+5)="","",OFFSET(Ejecución!$A$1,MATCH($A35,Ejecución!$A$2:$A$169,0),MATCH(M$14,$I$14:$T$14,0)+5))</f>
        <v>0</v>
      </c>
      <c r="N35" s="87">
        <f ca="1">+IF(OFFSET(Ejecución!$A$1,MATCH($A35,Ejecución!$A$2:$A$169,0),MATCH(N$14,$I$14:$T$14,0)+5)="","",OFFSET(Ejecución!$A$1,MATCH($A35,Ejecución!$A$2:$A$169,0),MATCH(N$14,$I$14:$T$14,0)+5))</f>
        <v>0</v>
      </c>
      <c r="O35" s="87">
        <f ca="1">+IF(OFFSET(Ejecución!$A$1,MATCH($A35,Ejecución!$A$2:$A$169,0),MATCH(O$14,$I$14:$T$14,0)+5)="","",OFFSET(Ejecución!$A$1,MATCH($A35,Ejecución!$A$2:$A$169,0),MATCH(O$14,$I$14:$T$14,0)+5))</f>
        <v>0</v>
      </c>
      <c r="P35" s="87">
        <f ca="1">+IF(OFFSET(Ejecución!$A$1,MATCH($A35,Ejecución!$A$2:$A$169,0),MATCH(P$14,$I$14:$T$14,0)+5)="","",OFFSET(Ejecución!$A$1,MATCH($A35,Ejecución!$A$2:$A$169,0),MATCH(P$14,$I$14:$T$14,0)+5))</f>
        <v>1</v>
      </c>
      <c r="Q35" s="87">
        <f ca="1">+IF(OFFSET(Ejecución!$A$1,MATCH($A35,Ejecución!$A$2:$A$169,0),MATCH(Q$14,$I$14:$T$14,0)+5)="","",OFFSET(Ejecución!$A$1,MATCH($A35,Ejecución!$A$2:$A$169,0),MATCH(Q$14,$I$14:$T$14,0)+5))</f>
        <v>0</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1</v>
      </c>
      <c r="V35" s="20">
        <f ca="1">+IFERROR(IF(VLOOKUP(A35,General!$A$2:$F$169,5,0)="Porcentaje",U35,IF(AND(F35=0,VLOOKUP(A35,General!$A$2:$F$169,5,0)&lt;&gt;"Porcentaje"),U35/VLOOKUP(A35,General!$A$2:$S$169,19,0),U35/F35)),0)</f>
        <v>0.5</v>
      </c>
      <c r="W35" s="274" t="s">
        <v>683</v>
      </c>
      <c r="X35" s="111" t="s">
        <v>684</v>
      </c>
      <c r="Y35" s="109" t="s">
        <v>685</v>
      </c>
      <c r="Z35" s="74"/>
    </row>
    <row r="36" spans="1:26" ht="150.75" customHeight="1" thickBot="1">
      <c r="A36" s="66">
        <v>63</v>
      </c>
      <c r="B36" s="321"/>
      <c r="C36" s="122" t="s">
        <v>190</v>
      </c>
      <c r="D36" s="123" t="s">
        <v>191</v>
      </c>
      <c r="E36" s="69" t="s">
        <v>98</v>
      </c>
      <c r="F36" s="114">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1</v>
      </c>
      <c r="G36" s="71" t="s">
        <v>471</v>
      </c>
      <c r="H36" s="125" t="s">
        <v>654</v>
      </c>
      <c r="I36" s="115">
        <f ca="1">+IF(OFFSET(Ejecución!$A$1,MATCH($A36,Ejecución!$A$2:$A$169,0),MATCH(I$14,$I$14:$T$14,0)+5)="","",OFFSET(Ejecución!$A$1,MATCH($A36,Ejecución!$A$2:$A$169,0),MATCH(I$14,$I$14:$T$14,0)+5))</f>
        <v>0</v>
      </c>
      <c r="J36" s="115">
        <f ca="1">+IF(OFFSET(Ejecución!$A$1,MATCH($A36,Ejecución!$A$2:$A$169,0),MATCH(J$14,$I$14:$T$14,0)+5)="","",OFFSET(Ejecución!$A$1,MATCH($A36,Ejecución!$A$2:$A$169,0),MATCH(J$14,$I$14:$T$14,0)+5))</f>
        <v>0.2</v>
      </c>
      <c r="K36" s="115">
        <f ca="1">+IF(OFFSET(Ejecución!$A$1,MATCH($A36,Ejecución!$A$2:$A$169,0),MATCH(K$14,$I$14:$T$14,0)+5)="","",OFFSET(Ejecución!$A$1,MATCH($A36,Ejecución!$A$2:$A$169,0),MATCH(K$14,$I$14:$T$14,0)+5))</f>
        <v>0.3</v>
      </c>
      <c r="L36" s="115">
        <f ca="1">+IF(OFFSET(Ejecución!$A$1,MATCH($A36,Ejecución!$A$2:$A$169,0),MATCH(L$14,$I$14:$T$14,0)+5)="","",OFFSET(Ejecución!$A$1,MATCH($A36,Ejecución!$A$2:$A$169,0),MATCH(L$14,$I$14:$T$14,0)+5))</f>
        <v>0.4</v>
      </c>
      <c r="M36" s="115">
        <f ca="1">+IF(OFFSET(Ejecución!$A$1,MATCH($A36,Ejecución!$A$2:$A$169,0),MATCH(M$14,$I$14:$T$14,0)+5)="","",OFFSET(Ejecución!$A$1,MATCH($A36,Ejecución!$A$2:$A$169,0),MATCH(M$14,$I$14:$T$14,0)+5))</f>
        <v>0.5</v>
      </c>
      <c r="N36" s="115">
        <f ca="1">+IF(OFFSET(Ejecución!$A$1,MATCH($A36,Ejecución!$A$2:$A$169,0),MATCH(N$14,$I$14:$T$14,0)+5)="","",OFFSET(Ejecución!$A$1,MATCH($A36,Ejecución!$A$2:$A$169,0),MATCH(N$14,$I$14:$T$14,0)+5))</f>
        <v>0.6</v>
      </c>
      <c r="O36" s="115">
        <f ca="1">+IF(OFFSET(Ejecución!$A$1,MATCH($A36,Ejecución!$A$2:$A$169,0),MATCH(O$14,$I$14:$T$14,0)+5)="","",OFFSET(Ejecución!$A$1,MATCH($A36,Ejecución!$A$2:$A$169,0),MATCH(O$14,$I$14:$T$14,0)+5))</f>
        <v>0.8</v>
      </c>
      <c r="P36" s="115">
        <f ca="1">+IF(OFFSET(Ejecución!$A$1,MATCH($A36,Ejecución!$A$2:$A$169,0),MATCH(P$14,$I$14:$T$14,0)+5)="","",OFFSET(Ejecución!$A$1,MATCH($A36,Ejecución!$A$2:$A$169,0),MATCH(P$14,$I$14:$T$14,0)+5))</f>
        <v>0.9</v>
      </c>
      <c r="Q36" s="115">
        <f ca="1">+IF(OFFSET(Ejecución!$A$1,MATCH($A36,Ejecución!$A$2:$A$169,0),MATCH(Q$14,$I$14:$T$14,0)+5)="","",OFFSET(Ejecución!$A$1,MATCH($A36,Ejecución!$A$2:$A$169,0),MATCH(Q$14,$I$14:$T$14,0)+5))</f>
        <v>1</v>
      </c>
      <c r="R36" s="115" t="str">
        <f ca="1">+IF(OFFSET(Ejecución!$A$1,MATCH($A36,Ejecución!$A$2:$A$169,0),MATCH(R$14,$I$14:$T$14,0)+5)="","",OFFSET(Ejecución!$A$1,MATCH($A36,Ejecución!$A$2:$A$169,0),MATCH(R$14,$I$14:$T$14,0)+5))</f>
        <v/>
      </c>
      <c r="S36" s="115" t="str">
        <f ca="1">+IF(OFFSET(Ejecución!$A$1,MATCH($A36,Ejecución!$A$2:$A$169,0),MATCH(S$14,$I$14:$T$14,0)+5)="","",OFFSET(Ejecución!$A$1,MATCH($A36,Ejecución!$A$2:$A$169,0),MATCH(S$14,$I$14:$T$14,0)+5))</f>
        <v/>
      </c>
      <c r="T36" s="115" t="str">
        <f ca="1">+IF(OFFSET(Ejecución!$A$1,MATCH($A36,Ejecución!$A$2:$A$169,0),MATCH(T$14,$I$14:$T$14,0)+5)="","",OFFSET(Ejecución!$A$1,MATCH($A36,Ejecución!$A$2:$A$169,0),MATCH(T$14,$I$14:$T$14,0)+5))</f>
        <v/>
      </c>
      <c r="U36" s="20">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1</v>
      </c>
      <c r="V36" s="20">
        <f ca="1">+IFERROR(IF(VLOOKUP(A36,General!$A$2:$F$169,5,0)="Porcentaje",U36,IF(AND(F36=0,VLOOKUP(A36,General!$A$2:$F$169,5,0)&lt;&gt;"Porcentaje"),U36/VLOOKUP(A36,General!$A$2:$S$169,19,0),U36/F36)),0)</f>
        <v>1</v>
      </c>
      <c r="W36" s="317"/>
      <c r="X36" s="111" t="s">
        <v>686</v>
      </c>
      <c r="Y36" s="73" t="s">
        <v>687</v>
      </c>
      <c r="Z36" s="74"/>
    </row>
    <row r="37" spans="1:26" ht="127.5" customHeight="1" thickBot="1">
      <c r="A37" s="66">
        <v>64</v>
      </c>
      <c r="B37" s="321"/>
      <c r="C37" s="122" t="s">
        <v>192</v>
      </c>
      <c r="D37" s="123" t="s">
        <v>193</v>
      </c>
      <c r="E37" s="69" t="s">
        <v>97</v>
      </c>
      <c r="F37" s="51">
        <f ca="1">+IF(OR(Presentación!$B$1="",Presentación!$B$2=""),"",IF(MATCH(Presentación!$B$1,$I$14:$T$14,0)&gt;MATCH(Presentación!$B$2,$I$14:$T$14,0),"",IF(VLOOKUP(A37,General!$A$2:$F$169,6,0)="Suma",SUM(OFFSET(General!$F$1,MATCH(A37,General!$A$2:$A$169,0),MATCH(Presentación!$B$1,$I$14:$T$14,0),1,MATCH(Presentación!$B$2,$I$14:$T$14,0)-MATCH(Presentación!$B$1,$I$14:$T$14,0)+1)),IF(VLOOKUP(A37,General!$A$2:$F$169,6,0)="Acumulativo",IF(OR(VLOOKUP(A37,General!$A$2:$S$169,COUNT(OFFSET(General!$F$1,MATCH(A37,General!$A$2:$A$169,0),MATCH(Presentación!$B$1,$I$14:$T$14,0),1,MATCH(Presentación!$B$2,$I$14:$T$14,0)-MATCH(Presentación!$B$1,$I$14:$T$14,0)+1))+6+MATCH(Presentación!$B$1,$I$14:$T$14,0)-1,0)=OFFSET(General!$F$1,MATCH(A37,General!$A$2:$A$169,0),0),COUNT(OFFSET(General!$F$1,MATCH(A37,General!$A$2:$A$169,0),MATCH(Presentación!$B$1,$I$14:$T$14,0),1,MATCH(Presentación!$B$2,$I$14:$T$14,0)-MATCH(Presentación!$B$1,$I$14:$T$14,0)+1))+6+MATCH(Presentación!$B$1,$I$14:$T$14,0)-1=6+MATCH(Presentación!$B$1,$I$14:$T$14,0)-1),"",VLOOKUP(A37,General!$A$2:$S$169,COUNT(OFFSET(General!$F$1,MATCH(A37,General!$A$2:$A$169,0),MATCH(Presentación!$B$1,$I$14:$T$14,0),1,MATCH(Presentación!$B$2,$I$14:$T$14,0)-MATCH(Presentación!$B$1,$I$14:$T$14,0)+1))+6+MATCH(Presentación!$B$1,$I$14:$T$14,0)-1,0))))))</f>
        <v>3</v>
      </c>
      <c r="G37" s="71" t="s">
        <v>471</v>
      </c>
      <c r="H37" s="124" t="s">
        <v>655</v>
      </c>
      <c r="I37" s="87">
        <f ca="1">+IF(OFFSET(Ejecución!$A$1,MATCH($A37,Ejecución!$A$2:$A$169,0),MATCH(I$14,$I$14:$T$14,0)+5)="","",OFFSET(Ejecución!$A$1,MATCH($A37,Ejecución!$A$2:$A$169,0),MATCH(I$14,$I$14:$T$14,0)+5))</f>
        <v>0</v>
      </c>
      <c r="J37" s="87">
        <f ca="1">+IF(OFFSET(Ejecución!$A$1,MATCH($A37,Ejecución!$A$2:$A$169,0),MATCH(J$14,$I$14:$T$14,0)+5)="","",OFFSET(Ejecución!$A$1,MATCH($A37,Ejecución!$A$2:$A$169,0),MATCH(J$14,$I$14:$T$14,0)+5))</f>
        <v>0</v>
      </c>
      <c r="K37" s="87">
        <f ca="1">+IF(OFFSET(Ejecución!$A$1,MATCH($A37,Ejecución!$A$2:$A$169,0),MATCH(K$14,$I$14:$T$14,0)+5)="","",OFFSET(Ejecución!$A$1,MATCH($A37,Ejecución!$A$2:$A$169,0),MATCH(K$14,$I$14:$T$14,0)+5))</f>
        <v>2</v>
      </c>
      <c r="L37" s="87">
        <f ca="1">+IF(OFFSET(Ejecución!$A$1,MATCH($A37,Ejecución!$A$2:$A$169,0),MATCH(L$14,$I$14:$T$14,0)+5)="","",OFFSET(Ejecución!$A$1,MATCH($A37,Ejecución!$A$2:$A$169,0),MATCH(L$14,$I$14:$T$14,0)+5))</f>
        <v>1</v>
      </c>
      <c r="M37" s="87">
        <f ca="1">+IF(OFFSET(Ejecución!$A$1,MATCH($A37,Ejecución!$A$2:$A$169,0),MATCH(M$14,$I$14:$T$14,0)+5)="","",OFFSET(Ejecución!$A$1,MATCH($A37,Ejecución!$A$2:$A$169,0),MATCH(M$14,$I$14:$T$14,0)+5))</f>
        <v>1</v>
      </c>
      <c r="N37" s="87">
        <f ca="1">+IF(OFFSET(Ejecución!$A$1,MATCH($A37,Ejecución!$A$2:$A$169,0),MATCH(N$14,$I$14:$T$14,0)+5)="","",OFFSET(Ejecución!$A$1,MATCH($A37,Ejecución!$A$2:$A$169,0),MATCH(N$14,$I$14:$T$14,0)+5))</f>
        <v>0</v>
      </c>
      <c r="O37" s="87">
        <f ca="1">+IF(OFFSET(Ejecución!$A$1,MATCH($A37,Ejecución!$A$2:$A$169,0),MATCH(O$14,$I$14:$T$14,0)+5)="","",OFFSET(Ejecución!$A$1,MATCH($A37,Ejecución!$A$2:$A$169,0),MATCH(O$14,$I$14:$T$14,0)+5))</f>
        <v>1</v>
      </c>
      <c r="P37" s="87">
        <f ca="1">+IF(OFFSET(Ejecución!$A$1,MATCH($A37,Ejecución!$A$2:$A$169,0),MATCH(P$14,$I$14:$T$14,0)+5)="","",OFFSET(Ejecución!$A$1,MATCH($A37,Ejecución!$A$2:$A$169,0),MATCH(P$14,$I$14:$T$14,0)+5))</f>
        <v>1</v>
      </c>
      <c r="Q37" s="87">
        <f ca="1">+IF(OFFSET(Ejecución!$A$1,MATCH($A37,Ejecución!$A$2:$A$169,0),MATCH(Q$14,$I$14:$T$14,0)+5)="","",OFFSET(Ejecución!$A$1,MATCH($A37,Ejecución!$A$2:$A$169,0),MATCH(Q$14,$I$14:$T$14,0)+5))</f>
        <v>1</v>
      </c>
      <c r="R37" s="87" t="str">
        <f ca="1">+IF(OFFSET(Ejecución!$A$1,MATCH($A37,Ejecución!$A$2:$A$169,0),MATCH(R$14,$I$14:$T$14,0)+5)="","",OFFSET(Ejecución!$A$1,MATCH($A37,Ejecución!$A$2:$A$169,0),MATCH(R$14,$I$14:$T$14,0)+5))</f>
        <v/>
      </c>
      <c r="S37" s="87" t="str">
        <f ca="1">+IF(OFFSET(Ejecución!$A$1,MATCH($A37,Ejecución!$A$2:$A$169,0),MATCH(S$14,$I$14:$T$14,0)+5)="","",OFFSET(Ejecución!$A$1,MATCH($A37,Ejecución!$A$2:$A$169,0),MATCH(S$14,$I$14:$T$14,0)+5))</f>
        <v/>
      </c>
      <c r="T37" s="87" t="str">
        <f ca="1">+IF(OFFSET(Ejecución!$A$1,MATCH($A37,Ejecución!$A$2:$A$169,0),MATCH(T$14,$I$14:$T$14,0)+5)="","",OFFSET(Ejecución!$A$1,MATCH($A37,Ejecución!$A$2:$A$169,0),MATCH(T$14,$I$14:$T$14,0)+5))</f>
        <v/>
      </c>
      <c r="U37" s="47">
        <f ca="1">+IF(OR(Presentación!$B$1="",Presentación!$B$2=""),"",IF(MATCH(Presentación!$B$1,$I$14:$T$14,0)&gt;MATCH(Presentación!$B$2,$I$14:$T$14,0),"",IF(VLOOKUP(A37,Ejecución!$A$2:$F$169,6,0)="Suma",SUM(OFFSET(H37,0,MATCH(Presentación!$B$1,$I$14:$T$14,0),1,MATCH(Presentación!$B$2,$I$14:$T$14,0)-MATCH(Presentación!$B$1,$I$14:$T$14,0)+1)),IF(VLOOKUP(A37,Ejecución!$A$2:$F$169,6,0)="Acumulativo",IF(OR(VLOOKUP(A37,A37:T37,COUNT(OFFSET(H37,0,MATCH(Presentación!$B$1,$I$14:$T$14,0),1,MATCH(Presentación!$B$2,$I$14:$T$14,0)-MATCH(Presentación!$B$1,$I$14:$T$14,0)+1))+8+MATCH(Presentación!$B$1,$I$14:$T$14,0)-1,0)=H37,COUNT(OFFSET(H37,0,MATCH(Presentación!$B$1,$I$14:$T$14,0),1,MATCH(Presentación!$B$2,$I$14:$T$14,0)-MATCH(Presentación!$B$1,$I$14:$T$14,0)+1))+8+MATCH(Presentación!$B$1,$I$14:$T$14,0)-1=8+MATCH(Presentación!$B$1,$I$14:$T$14,0)-1),0,VLOOKUP(A37,A37:T37,COUNT(OFFSET(H37,0,MATCH(Presentación!$B$1,$I$14:$T$14,0),1,MATCH(Presentación!$B$2,$I$14:$T$14,0)-MATCH(Presentación!$B$1,$I$14:$T$14,0)+1))+8+MATCH(Presentación!$B$1,$I$14:$T$14,0)-1,0))))))</f>
        <v>3</v>
      </c>
      <c r="V37" s="20">
        <f ca="1">+IFERROR(IF(VLOOKUP(A37,General!$A$2:$F$169,5,0)="Porcentaje",U37,IF(AND(F37=0,VLOOKUP(A37,General!$A$2:$F$169,5,0)&lt;&gt;"Porcentaje"),U37/VLOOKUP(A37,General!$A$2:$S$169,19,0),U37/F37)),0)</f>
        <v>1</v>
      </c>
      <c r="W37" s="317"/>
      <c r="X37" s="111" t="s">
        <v>688</v>
      </c>
      <c r="Y37" s="109" t="s">
        <v>689</v>
      </c>
      <c r="Z37" s="74"/>
    </row>
    <row r="38" spans="1:26" ht="124.5" customHeight="1" thickBot="1">
      <c r="A38" s="66">
        <v>65</v>
      </c>
      <c r="B38" s="321"/>
      <c r="C38" s="68" t="s">
        <v>194</v>
      </c>
      <c r="D38" s="69" t="s">
        <v>195</v>
      </c>
      <c r="E38" s="69" t="s">
        <v>98</v>
      </c>
      <c r="F38" s="114">
        <f ca="1">+IF(OR(Presentación!$B$1="",Presentación!$B$2=""),"",IF(MATCH(Presentación!$B$1,$I$14:$T$14,0)&gt;MATCH(Presentación!$B$2,$I$14:$T$14,0),"",IF(VLOOKUP(A38,General!$A$2:$F$169,6,0)="Suma",SUM(OFFSET(General!$F$1,MATCH(A38,General!$A$2:$A$169,0),MATCH(Presentación!$B$1,$I$14:$T$14,0),1,MATCH(Presentación!$B$2,$I$14:$T$14,0)-MATCH(Presentación!$B$1,$I$14:$T$14,0)+1)),IF(VLOOKUP(A38,General!$A$2:$F$169,6,0)="Acumulativo",IF(OR(VLOOKUP(A38,General!$A$2:$S$169,COUNT(OFFSET(General!$F$1,MATCH(A38,General!$A$2:$A$169,0),MATCH(Presentación!$B$1,$I$14:$T$14,0),1,MATCH(Presentación!$B$2,$I$14:$T$14,0)-MATCH(Presentación!$B$1,$I$14:$T$14,0)+1))+6+MATCH(Presentación!$B$1,$I$14:$T$14,0)-1,0)=OFFSET(General!$F$1,MATCH(A38,General!$A$2:$A$169,0),0),COUNT(OFFSET(General!$F$1,MATCH(A38,General!$A$2:$A$169,0),MATCH(Presentación!$B$1,$I$14:$T$14,0),1,MATCH(Presentación!$B$2,$I$14:$T$14,0)-MATCH(Presentación!$B$1,$I$14:$T$14,0)+1))+6+MATCH(Presentación!$B$1,$I$14:$T$14,0)-1=6+MATCH(Presentación!$B$1,$I$14:$T$14,0)-1),"",VLOOKUP(A38,General!$A$2:$S$169,COUNT(OFFSET(General!$F$1,MATCH(A38,General!$A$2:$A$169,0),MATCH(Presentación!$B$1,$I$14:$T$14,0),1,MATCH(Presentación!$B$2,$I$14:$T$14,0)-MATCH(Presentación!$B$1,$I$14:$T$14,0)+1))+6+MATCH(Presentación!$B$1,$I$14:$T$14,0)-1,0))))))</f>
        <v>0.9</v>
      </c>
      <c r="G38" s="71" t="s">
        <v>378</v>
      </c>
      <c r="H38" s="109" t="s">
        <v>656</v>
      </c>
      <c r="I38" s="115">
        <f ca="1">+IF(OFFSET(Ejecución!$A$1,MATCH($A38,Ejecución!$A$2:$A$169,0),MATCH(I$14,$I$14:$T$14,0)+5)="","",OFFSET(Ejecución!$A$1,MATCH($A38,Ejecución!$A$2:$A$169,0),MATCH(I$14,$I$14:$T$14,0)+5))</f>
        <v>0.1</v>
      </c>
      <c r="J38" s="115">
        <f ca="1">+IF(OFFSET(Ejecución!$A$1,MATCH($A38,Ejecución!$A$2:$A$169,0),MATCH(J$14,$I$14:$T$14,0)+5)="","",OFFSET(Ejecución!$A$1,MATCH($A38,Ejecución!$A$2:$A$169,0),MATCH(J$14,$I$14:$T$14,0)+5))</f>
        <v>0.2</v>
      </c>
      <c r="K38" s="115">
        <f ca="1">+IF(OFFSET(Ejecución!$A$1,MATCH($A38,Ejecución!$A$2:$A$169,0),MATCH(K$14,$I$14:$T$14,0)+5)="","",OFFSET(Ejecución!$A$1,MATCH($A38,Ejecución!$A$2:$A$169,0),MATCH(K$14,$I$14:$T$14,0)+5))</f>
        <v>0.3</v>
      </c>
      <c r="L38" s="115">
        <f ca="1">+IF(OFFSET(Ejecución!$A$1,MATCH($A38,Ejecución!$A$2:$A$169,0),MATCH(L$14,$I$14:$T$14,0)+5)="","",OFFSET(Ejecución!$A$1,MATCH($A38,Ejecución!$A$2:$A$169,0),MATCH(L$14,$I$14:$T$14,0)+5))</f>
        <v>0.4</v>
      </c>
      <c r="M38" s="115">
        <f ca="1">+IF(OFFSET(Ejecución!$A$1,MATCH($A38,Ejecución!$A$2:$A$169,0),MATCH(M$14,$I$14:$T$14,0)+5)="","",OFFSET(Ejecución!$A$1,MATCH($A38,Ejecución!$A$2:$A$169,0),MATCH(M$14,$I$14:$T$14,0)+5))</f>
        <v>0.5</v>
      </c>
      <c r="N38" s="115">
        <f ca="1">+IF(OFFSET(Ejecución!$A$1,MATCH($A38,Ejecución!$A$2:$A$169,0),MATCH(N$14,$I$14:$T$14,0)+5)="","",OFFSET(Ejecución!$A$1,MATCH($A38,Ejecución!$A$2:$A$169,0),MATCH(N$14,$I$14:$T$14,0)+5))</f>
        <v>0.6</v>
      </c>
      <c r="O38" s="115">
        <f ca="1">+IF(OFFSET(Ejecución!$A$1,MATCH($A38,Ejecución!$A$2:$A$169,0),MATCH(O$14,$I$14:$T$14,0)+5)="","",OFFSET(Ejecución!$A$1,MATCH($A38,Ejecución!$A$2:$A$169,0),MATCH(O$14,$I$14:$T$14,0)+5))</f>
        <v>0.7</v>
      </c>
      <c r="P38" s="115">
        <f ca="1">+IF(OFFSET(Ejecución!$A$1,MATCH($A38,Ejecución!$A$2:$A$169,0),MATCH(P$14,$I$14:$T$14,0)+5)="","",OFFSET(Ejecución!$A$1,MATCH($A38,Ejecución!$A$2:$A$169,0),MATCH(P$14,$I$14:$T$14,0)+5))</f>
        <v>0.8</v>
      </c>
      <c r="Q38" s="115">
        <f ca="1">+IF(OFFSET(Ejecución!$A$1,MATCH($A38,Ejecución!$A$2:$A$169,0),MATCH(Q$14,$I$14:$T$14,0)+5)="","",OFFSET(Ejecución!$A$1,MATCH($A38,Ejecución!$A$2:$A$169,0),MATCH(Q$14,$I$14:$T$14,0)+5))</f>
        <v>0.9</v>
      </c>
      <c r="R38" s="115" t="str">
        <f ca="1">+IF(OFFSET(Ejecución!$A$1,MATCH($A38,Ejecución!$A$2:$A$169,0),MATCH(R$14,$I$14:$T$14,0)+5)="","",OFFSET(Ejecución!$A$1,MATCH($A38,Ejecución!$A$2:$A$169,0),MATCH(R$14,$I$14:$T$14,0)+5))</f>
        <v/>
      </c>
      <c r="S38" s="115" t="str">
        <f ca="1">+IF(OFFSET(Ejecución!$A$1,MATCH($A38,Ejecución!$A$2:$A$169,0),MATCH(S$14,$I$14:$T$14,0)+5)="","",OFFSET(Ejecución!$A$1,MATCH($A38,Ejecución!$A$2:$A$169,0),MATCH(S$14,$I$14:$T$14,0)+5))</f>
        <v/>
      </c>
      <c r="T38" s="115" t="str">
        <f ca="1">+IF(OFFSET(Ejecución!$A$1,MATCH($A38,Ejecución!$A$2:$A$169,0),MATCH(T$14,$I$14:$T$14,0)+5)="","",OFFSET(Ejecución!$A$1,MATCH($A38,Ejecución!$A$2:$A$169,0),MATCH(T$14,$I$14:$T$14,0)+5))</f>
        <v/>
      </c>
      <c r="U38" s="20">
        <f ca="1">+IF(OR(Presentación!$B$1="",Presentación!$B$2=""),"",IF(MATCH(Presentación!$B$1,$I$14:$T$14,0)&gt;MATCH(Presentación!$B$2,$I$14:$T$14,0),"",IF(VLOOKUP(A38,Ejecución!$A$2:$F$169,6,0)="Suma",SUM(OFFSET(H38,0,MATCH(Presentación!$B$1,$I$14:$T$14,0),1,MATCH(Presentación!$B$2,$I$14:$T$14,0)-MATCH(Presentación!$B$1,$I$14:$T$14,0)+1)),IF(VLOOKUP(A38,Ejecución!$A$2:$F$169,6,0)="Acumulativo",IF(OR(VLOOKUP(A38,A38:T38,COUNT(OFFSET(H38,0,MATCH(Presentación!$B$1,$I$14:$T$14,0),1,MATCH(Presentación!$B$2,$I$14:$T$14,0)-MATCH(Presentación!$B$1,$I$14:$T$14,0)+1))+8+MATCH(Presentación!$B$1,$I$14:$T$14,0)-1,0)=H38,COUNT(OFFSET(H38,0,MATCH(Presentación!$B$1,$I$14:$T$14,0),1,MATCH(Presentación!$B$2,$I$14:$T$14,0)-MATCH(Presentación!$B$1,$I$14:$T$14,0)+1))+8+MATCH(Presentación!$B$1,$I$14:$T$14,0)-1=8+MATCH(Presentación!$B$1,$I$14:$T$14,0)-1),0,VLOOKUP(A38,A38:T38,COUNT(OFFSET(H38,0,MATCH(Presentación!$B$1,$I$14:$T$14,0),1,MATCH(Presentación!$B$2,$I$14:$T$14,0)-MATCH(Presentación!$B$1,$I$14:$T$14,0)+1))+8+MATCH(Presentación!$B$1,$I$14:$T$14,0)-1,0))))))</f>
        <v>0.9</v>
      </c>
      <c r="V38" s="20">
        <f ca="1">+IFERROR(IF(VLOOKUP(A38,General!$A$2:$F$169,5,0)="Porcentaje",U38,IF(AND(F38=0,VLOOKUP(A38,General!$A$2:$F$169,5,0)&lt;&gt;"Porcentaje"),U38/VLOOKUP(A38,General!$A$2:$S$169,19,0),U38/F38)),0)</f>
        <v>0.9</v>
      </c>
      <c r="W38" s="317"/>
      <c r="X38" s="111" t="s">
        <v>690</v>
      </c>
      <c r="Y38" s="109" t="s">
        <v>691</v>
      </c>
      <c r="Z38" s="74"/>
    </row>
    <row r="39" spans="1:26" ht="131.25" customHeight="1" thickBot="1">
      <c r="A39" s="66">
        <v>66</v>
      </c>
      <c r="B39" s="323"/>
      <c r="C39" s="68" t="s">
        <v>196</v>
      </c>
      <c r="D39" s="69" t="s">
        <v>197</v>
      </c>
      <c r="E39" s="69" t="s">
        <v>98</v>
      </c>
      <c r="F39" s="114">
        <f ca="1">+IF(OR(Presentación!$B$1="",Presentación!$B$2=""),"",IF(MATCH(Presentación!$B$1,$I$14:$T$14,0)&gt;MATCH(Presentación!$B$2,$I$14:$T$14,0),"",IF(VLOOKUP(A39,General!$A$2:$F$169,6,0)="Suma",SUM(OFFSET(General!$F$1,MATCH(A39,General!$A$2:$A$169,0),MATCH(Presentación!$B$1,$I$14:$T$14,0),1,MATCH(Presentación!$B$2,$I$14:$T$14,0)-MATCH(Presentación!$B$1,$I$14:$T$14,0)+1)),IF(VLOOKUP(A39,General!$A$2:$F$169,6,0)="Acumulativo",IF(OR(VLOOKUP(A39,General!$A$2:$S$169,COUNT(OFFSET(General!$F$1,MATCH(A39,General!$A$2:$A$169,0),MATCH(Presentación!$B$1,$I$14:$T$14,0),1,MATCH(Presentación!$B$2,$I$14:$T$14,0)-MATCH(Presentación!$B$1,$I$14:$T$14,0)+1))+6+MATCH(Presentación!$B$1,$I$14:$T$14,0)-1,0)=OFFSET(General!$F$1,MATCH(A39,General!$A$2:$A$169,0),0),COUNT(OFFSET(General!$F$1,MATCH(A39,General!$A$2:$A$169,0),MATCH(Presentación!$B$1,$I$14:$T$14,0),1,MATCH(Presentación!$B$2,$I$14:$T$14,0)-MATCH(Presentación!$B$1,$I$14:$T$14,0)+1))+6+MATCH(Presentación!$B$1,$I$14:$T$14,0)-1=6+MATCH(Presentación!$B$1,$I$14:$T$14,0)-1),"",VLOOKUP(A39,General!$A$2:$S$169,COUNT(OFFSET(General!$F$1,MATCH(A39,General!$A$2:$A$169,0),MATCH(Presentación!$B$1,$I$14:$T$14,0),1,MATCH(Presentación!$B$2,$I$14:$T$14,0)-MATCH(Presentación!$B$1,$I$14:$T$14,0)+1))+6+MATCH(Presentación!$B$1,$I$14:$T$14,0)-1,0))))))</f>
        <v>0.9</v>
      </c>
      <c r="G39" s="71" t="s">
        <v>471</v>
      </c>
      <c r="H39" s="109" t="s">
        <v>657</v>
      </c>
      <c r="I39" s="115">
        <f ca="1">+IF(OFFSET(Ejecución!$A$1,MATCH($A39,Ejecución!$A$2:$A$169,0),MATCH(I$14,$I$14:$T$14,0)+5)="","",OFFSET(Ejecución!$A$1,MATCH($A39,Ejecución!$A$2:$A$169,0),MATCH(I$14,$I$14:$T$14,0)+5))</f>
        <v>0</v>
      </c>
      <c r="J39" s="115">
        <f ca="1">+IF(OFFSET(Ejecución!$A$1,MATCH($A39,Ejecución!$A$2:$A$169,0),MATCH(J$14,$I$14:$T$14,0)+5)="","",OFFSET(Ejecución!$A$1,MATCH($A39,Ejecución!$A$2:$A$169,0),MATCH(J$14,$I$14:$T$14,0)+5))</f>
        <v>0</v>
      </c>
      <c r="K39" s="115">
        <f ca="1">+IF(OFFSET(Ejecución!$A$1,MATCH($A39,Ejecución!$A$2:$A$169,0),MATCH(K$14,$I$14:$T$14,0)+5)="","",OFFSET(Ejecución!$A$1,MATCH($A39,Ejecución!$A$2:$A$169,0),MATCH(K$14,$I$14:$T$14,0)+5))</f>
        <v>0</v>
      </c>
      <c r="L39" s="115">
        <f ca="1">+IF(OFFSET(Ejecución!$A$1,MATCH($A39,Ejecución!$A$2:$A$169,0),MATCH(L$14,$I$14:$T$14,0)+5)="","",OFFSET(Ejecución!$A$1,MATCH($A39,Ejecución!$A$2:$A$169,0),MATCH(L$14,$I$14:$T$14,0)+5))</f>
        <v>0.1</v>
      </c>
      <c r="M39" s="115">
        <f ca="1">+IF(OFFSET(Ejecución!$A$1,MATCH($A39,Ejecución!$A$2:$A$169,0),MATCH(M$14,$I$14:$T$14,0)+5)="","",OFFSET(Ejecución!$A$1,MATCH($A39,Ejecución!$A$2:$A$169,0),MATCH(M$14,$I$14:$T$14,0)+5))</f>
        <v>0.2</v>
      </c>
      <c r="N39" s="115">
        <f ca="1">+IF(OFFSET(Ejecución!$A$1,MATCH($A39,Ejecución!$A$2:$A$169,0),MATCH(N$14,$I$14:$T$14,0)+5)="","",OFFSET(Ejecución!$A$1,MATCH($A39,Ejecución!$A$2:$A$169,0),MATCH(N$14,$I$14:$T$14,0)+5))</f>
        <v>0.4</v>
      </c>
      <c r="O39" s="115">
        <f ca="1">+IF(OFFSET(Ejecución!$A$1,MATCH($A39,Ejecución!$A$2:$A$169,0),MATCH(O$14,$I$14:$T$14,0)+5)="","",OFFSET(Ejecución!$A$1,MATCH($A39,Ejecución!$A$2:$A$169,0),MATCH(O$14,$I$14:$T$14,0)+5))</f>
        <v>1</v>
      </c>
      <c r="P39" s="115">
        <f ca="1">+IF(OFFSET(Ejecución!$A$1,MATCH($A39,Ejecución!$A$2:$A$169,0),MATCH(P$14,$I$14:$T$14,0)+5)="","",OFFSET(Ejecución!$A$1,MATCH($A39,Ejecución!$A$2:$A$169,0),MATCH(P$14,$I$14:$T$14,0)+5))</f>
        <v>1</v>
      </c>
      <c r="Q39" s="115">
        <f ca="1">+IF(OFFSET(Ejecución!$A$1,MATCH($A39,Ejecución!$A$2:$A$169,0),MATCH(Q$14,$I$14:$T$14,0)+5)="","",OFFSET(Ejecución!$A$1,MATCH($A39,Ejecución!$A$2:$A$169,0),MATCH(Q$14,$I$14:$T$14,0)+5))</f>
        <v>1</v>
      </c>
      <c r="R39" s="115" t="str">
        <f ca="1">+IF(OFFSET(Ejecución!$A$1,MATCH($A39,Ejecución!$A$2:$A$169,0),MATCH(R$14,$I$14:$T$14,0)+5)="","",OFFSET(Ejecución!$A$1,MATCH($A39,Ejecución!$A$2:$A$169,0),MATCH(R$14,$I$14:$T$14,0)+5))</f>
        <v/>
      </c>
      <c r="S39" s="115" t="str">
        <f ca="1">+IF(OFFSET(Ejecución!$A$1,MATCH($A39,Ejecución!$A$2:$A$169,0),MATCH(S$14,$I$14:$T$14,0)+5)="","",OFFSET(Ejecución!$A$1,MATCH($A39,Ejecución!$A$2:$A$169,0),MATCH(S$14,$I$14:$T$14,0)+5))</f>
        <v/>
      </c>
      <c r="T39" s="115" t="str">
        <f ca="1">+IF(OFFSET(Ejecución!$A$1,MATCH($A39,Ejecución!$A$2:$A$169,0),MATCH(T$14,$I$14:$T$14,0)+5)="","",OFFSET(Ejecución!$A$1,MATCH($A39,Ejecución!$A$2:$A$169,0),MATCH(T$14,$I$14:$T$14,0)+5))</f>
        <v/>
      </c>
      <c r="U39" s="20">
        <f ca="1">+IF(OR(Presentación!$B$1="",Presentación!$B$2=""),"",IF(MATCH(Presentación!$B$1,$I$14:$T$14,0)&gt;MATCH(Presentación!$B$2,$I$14:$T$14,0),"",IF(VLOOKUP(A39,Ejecución!$A$2:$F$169,6,0)="Suma",SUM(OFFSET(H39,0,MATCH(Presentación!$B$1,$I$14:$T$14,0),1,MATCH(Presentación!$B$2,$I$14:$T$14,0)-MATCH(Presentación!$B$1,$I$14:$T$14,0)+1)),IF(VLOOKUP(A39,Ejecución!$A$2:$F$169,6,0)="Acumulativo",IF(OR(VLOOKUP(A39,A39:T39,COUNT(OFFSET(H39,0,MATCH(Presentación!$B$1,$I$14:$T$14,0),1,MATCH(Presentación!$B$2,$I$14:$T$14,0)-MATCH(Presentación!$B$1,$I$14:$T$14,0)+1))+8+MATCH(Presentación!$B$1,$I$14:$T$14,0)-1,0)=H39,COUNT(OFFSET(H39,0,MATCH(Presentación!$B$1,$I$14:$T$14,0),1,MATCH(Presentación!$B$2,$I$14:$T$14,0)-MATCH(Presentación!$B$1,$I$14:$T$14,0)+1))+8+MATCH(Presentación!$B$1,$I$14:$T$14,0)-1=8+MATCH(Presentación!$B$1,$I$14:$T$14,0)-1),0,VLOOKUP(A39,A39:T39,COUNT(OFFSET(H39,0,MATCH(Presentación!$B$1,$I$14:$T$14,0),1,MATCH(Presentación!$B$2,$I$14:$T$14,0)-MATCH(Presentación!$B$1,$I$14:$T$14,0)+1))+8+MATCH(Presentación!$B$1,$I$14:$T$14,0)-1,0))))))</f>
        <v>1</v>
      </c>
      <c r="V39" s="20">
        <f ca="1">+IFERROR(IF(VLOOKUP(A39,General!$A$2:$F$169,5,0)="Porcentaje",U39,IF(AND(F39=0,VLOOKUP(A39,General!$A$2:$F$169,5,0)&lt;&gt;"Porcentaje"),U39/VLOOKUP(A39,General!$A$2:$S$169,19,0),U39/F39)),0)</f>
        <v>1</v>
      </c>
      <c r="W39" s="275"/>
      <c r="X39" s="111" t="s">
        <v>692</v>
      </c>
      <c r="Y39" s="109" t="s">
        <v>693</v>
      </c>
      <c r="Z39" s="74"/>
    </row>
  </sheetData>
  <sheetProtection password="CCC5" sheet="1" objects="1" scenarios="1"/>
  <mergeCells count="31">
    <mergeCell ref="X23:X25"/>
    <mergeCell ref="X32:X34"/>
    <mergeCell ref="W35:W39"/>
    <mergeCell ref="B15:B17"/>
    <mergeCell ref="B23:B27"/>
    <mergeCell ref="B32:B34"/>
    <mergeCell ref="B35:B39"/>
    <mergeCell ref="B18:B20"/>
    <mergeCell ref="B21:B22"/>
    <mergeCell ref="W15:W20"/>
    <mergeCell ref="W21:W22"/>
    <mergeCell ref="B28:B29"/>
    <mergeCell ref="B30:B31"/>
    <mergeCell ref="W23:W29"/>
    <mergeCell ref="W30:W34"/>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39">
      <formula1>"Unidad,Porcentaje,Monetario"</formula1>
    </dataValidation>
    <dataValidation type="list" allowBlank="1" showInputMessage="1" showErrorMessage="1" sqref="G15:G39">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2" manualBreakCount="2">
    <brk id="20" min="1" max="25" man="1"/>
    <brk id="29" min="1" max="25" man="1"/>
  </rowBreaks>
  <drawing r:id="rId2"/>
</worksheet>
</file>

<file path=xl/worksheets/sheet17.xml><?xml version="1.0" encoding="utf-8"?>
<worksheet xmlns="http://schemas.openxmlformats.org/spreadsheetml/2006/main" xmlns:r="http://schemas.openxmlformats.org/officeDocument/2006/relationships">
  <sheetPr codeName="Hoja17"/>
  <dimension ref="A1:ALZ29"/>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694</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67" customHeight="1" thickBot="1">
      <c r="A15" s="48">
        <v>72</v>
      </c>
      <c r="B15" s="288" t="s">
        <v>695</v>
      </c>
      <c r="C15" s="127" t="s">
        <v>206</v>
      </c>
      <c r="D15" s="89" t="s">
        <v>207</v>
      </c>
      <c r="E15" s="89" t="s">
        <v>98</v>
      </c>
      <c r="F15" s="114">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90" t="s">
        <v>471</v>
      </c>
      <c r="H15" s="91" t="s">
        <v>697</v>
      </c>
      <c r="I15" s="115">
        <f ca="1">+IF(OFFSET(Ejecución!$A$1,MATCH($A15,Ejecución!$A$2:$A$169,0),MATCH(I$14,$I$14:$T$14,0)+5)="","",OFFSET(Ejecución!$A$1,MATCH($A15,Ejecución!$A$2:$A$169,0),MATCH(I$14,$I$14:$T$14,0)+5))</f>
        <v>0.7</v>
      </c>
      <c r="J15" s="115">
        <f ca="1">+IF(OFFSET(Ejecución!$A$1,MATCH($A15,Ejecución!$A$2:$A$169,0),MATCH(J$14,$I$14:$T$14,0)+5)="","",OFFSET(Ejecución!$A$1,MATCH($A15,Ejecución!$A$2:$A$169,0),MATCH(J$14,$I$14:$T$14,0)+5))</f>
        <v>0.8</v>
      </c>
      <c r="K15" s="115">
        <f ca="1">+IF(OFFSET(Ejecución!$A$1,MATCH($A15,Ejecución!$A$2:$A$169,0),MATCH(K$14,$I$14:$T$14,0)+5)="","",OFFSET(Ejecución!$A$1,MATCH($A15,Ejecución!$A$2:$A$169,0),MATCH(K$14,$I$14:$T$14,0)+5))</f>
        <v>1</v>
      </c>
      <c r="L15" s="115">
        <f ca="1">+IF(OFFSET(Ejecución!$A$1,MATCH($A15,Ejecución!$A$2:$A$169,0),MATCH(L$14,$I$14:$T$14,0)+5)="","",OFFSET(Ejecución!$A$1,MATCH($A15,Ejecución!$A$2:$A$169,0),MATCH(L$14,$I$14:$T$14,0)+5))</f>
        <v>1</v>
      </c>
      <c r="M15" s="115">
        <f ca="1">+IF(OFFSET(Ejecución!$A$1,MATCH($A15,Ejecución!$A$2:$A$169,0),MATCH(M$14,$I$14:$T$14,0)+5)="","",OFFSET(Ejecución!$A$1,MATCH($A15,Ejecución!$A$2:$A$169,0),MATCH(M$14,$I$14:$T$14,0)+5))</f>
        <v>1</v>
      </c>
      <c r="N15" s="115">
        <f ca="1">+IF(OFFSET(Ejecución!$A$1,MATCH($A15,Ejecución!$A$2:$A$169,0),MATCH(N$14,$I$14:$T$14,0)+5)="","",OFFSET(Ejecución!$A$1,MATCH($A15,Ejecución!$A$2:$A$169,0),MATCH(N$14,$I$14:$T$14,0)+5))</f>
        <v>1</v>
      </c>
      <c r="O15" s="115">
        <f ca="1">+IF(OFFSET(Ejecución!$A$1,MATCH($A15,Ejecución!$A$2:$A$169,0),MATCH(O$14,$I$14:$T$14,0)+5)="","",OFFSET(Ejecución!$A$1,MATCH($A15,Ejecución!$A$2:$A$169,0),MATCH(O$14,$I$14:$T$14,0)+5))</f>
        <v>1</v>
      </c>
      <c r="P15" s="115">
        <f ca="1">+IF(OFFSET(Ejecución!$A$1,MATCH($A15,Ejecución!$A$2:$A$169,0),MATCH(P$14,$I$14:$T$14,0)+5)="","",OFFSET(Ejecución!$A$1,MATCH($A15,Ejecución!$A$2:$A$169,0),MATCH(P$14,$I$14:$T$14,0)+5))</f>
        <v>1</v>
      </c>
      <c r="Q15" s="115">
        <f ca="1">+IF(OFFSET(Ejecución!$A$1,MATCH($A15,Ejecución!$A$2:$A$169,0),MATCH(Q$14,$I$14:$T$14,0)+5)="","",OFFSET(Ejecución!$A$1,MATCH($A15,Ejecución!$A$2:$A$169,0),MATCH(Q$14,$I$14:$T$14,0)+5))</f>
        <v>1</v>
      </c>
      <c r="R15" s="115" t="str">
        <f ca="1">+IF(OFFSET(Ejecución!$A$1,MATCH($A15,Ejecución!$A$2:$A$169,0),MATCH(R$14,$I$14:$T$14,0)+5)="","",OFFSET(Ejecución!$A$1,MATCH($A15,Ejecución!$A$2:$A$169,0),MATCH(R$14,$I$14:$T$14,0)+5))</f>
        <v/>
      </c>
      <c r="S15" s="115" t="str">
        <f ca="1">+IF(OFFSET(Ejecución!$A$1,MATCH($A15,Ejecución!$A$2:$A$169,0),MATCH(S$14,$I$14:$T$14,0)+5)="","",OFFSET(Ejecución!$A$1,MATCH($A15,Ejecución!$A$2:$A$169,0),MATCH(S$14,$I$14:$T$14,0)+5))</f>
        <v/>
      </c>
      <c r="T15" s="115" t="str">
        <f ca="1">+IF(OFFSET(Ejecución!$A$1,MATCH($A15,Ejecución!$A$2:$A$169,0),MATCH(T$14,$I$14:$T$14,0)+5)="","",OFFSET(Ejecución!$A$1,MATCH($A15,Ejecución!$A$2:$A$169,0),MATCH(T$14,$I$14:$T$14,0)+5))</f>
        <v/>
      </c>
      <c r="U15" s="20">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0">
        <f ca="1">+IFERROR(IF(VLOOKUP(A15,General!$A$2:$F$169,5,0)="Porcentaje",U15,IF(AND(F15=0,VLOOKUP(A15,General!$A$2:$F$169,5,0)&lt;&gt;"Porcentaje"),U15/VLOOKUP(A15,General!$A$2:$S$169,19,0),U15/F15)),0)</f>
        <v>1</v>
      </c>
      <c r="W15" s="324" t="s">
        <v>712</v>
      </c>
      <c r="X15" s="96" t="s">
        <v>713</v>
      </c>
      <c r="Y15" s="91" t="s">
        <v>714</v>
      </c>
      <c r="Z15" s="91"/>
    </row>
    <row r="16" spans="1:1014" s="18" customFormat="1" ht="262.5" customHeight="1" thickBot="1">
      <c r="A16" s="48">
        <v>73</v>
      </c>
      <c r="B16" s="288"/>
      <c r="C16" s="89" t="s">
        <v>208</v>
      </c>
      <c r="D16" s="127" t="s">
        <v>209</v>
      </c>
      <c r="E16" s="89"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v>
      </c>
      <c r="G16" s="90" t="s">
        <v>471</v>
      </c>
      <c r="H16" s="91" t="s">
        <v>698</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3</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2</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2</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0</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v>
      </c>
      <c r="V16" s="20">
        <f ca="1">+IFERROR(IF(VLOOKUP(A16,General!$A$2:$F$169,5,0)="Porcentaje",U16,IF(AND(F16=0,VLOOKUP(A16,General!$A$2:$F$169,5,0)&lt;&gt;"Porcentaje"),U16/VLOOKUP(A16,General!$A$2:$S$169,19,0),U16/F16)),0)</f>
        <v>0</v>
      </c>
      <c r="W16" s="325"/>
      <c r="X16" s="129" t="s">
        <v>715</v>
      </c>
      <c r="Y16" s="91" t="s">
        <v>716</v>
      </c>
      <c r="Z16" s="91"/>
    </row>
    <row r="17" spans="1:26" ht="267" customHeight="1" thickBot="1">
      <c r="A17" s="66">
        <v>74</v>
      </c>
      <c r="B17" s="328" t="s">
        <v>696</v>
      </c>
      <c r="C17" s="328" t="s">
        <v>210</v>
      </c>
      <c r="D17" s="128" t="s">
        <v>211</v>
      </c>
      <c r="E17" s="89" t="s">
        <v>98</v>
      </c>
      <c r="F17" s="114">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90" t="s">
        <v>378</v>
      </c>
      <c r="H17" s="91" t="s">
        <v>699</v>
      </c>
      <c r="I17" s="115">
        <f ca="1">+IF(OFFSET(Ejecución!$A$1,MATCH($A17,Ejecución!$A$2:$A$169,0),MATCH(I$14,$I$14:$T$14,0)+5)="","",OFFSET(Ejecución!$A$1,MATCH($A17,Ejecución!$A$2:$A$169,0),MATCH(I$14,$I$14:$T$14,0)+5))</f>
        <v>0.33</v>
      </c>
      <c r="J17" s="115">
        <f ca="1">+IF(OFFSET(Ejecución!$A$1,MATCH($A17,Ejecución!$A$2:$A$169,0),MATCH(J$14,$I$14:$T$14,0)+5)="","",OFFSET(Ejecución!$A$1,MATCH($A17,Ejecución!$A$2:$A$169,0),MATCH(J$14,$I$14:$T$14,0)+5))</f>
        <v>0.33</v>
      </c>
      <c r="K17" s="115">
        <f ca="1">+IF(OFFSET(Ejecución!$A$1,MATCH($A17,Ejecución!$A$2:$A$169,0),MATCH(K$14,$I$14:$T$14,0)+5)="","",OFFSET(Ejecución!$A$1,MATCH($A17,Ejecución!$A$2:$A$169,0),MATCH(K$14,$I$14:$T$14,0)+5))</f>
        <v>0.33</v>
      </c>
      <c r="L17" s="115">
        <f ca="1">+IF(OFFSET(Ejecución!$A$1,MATCH($A17,Ejecución!$A$2:$A$169,0),MATCH(L$14,$I$14:$T$14,0)+5)="","",OFFSET(Ejecución!$A$1,MATCH($A17,Ejecución!$A$2:$A$169,0),MATCH(L$14,$I$14:$T$14,0)+5))</f>
        <v>0.33</v>
      </c>
      <c r="M17" s="115">
        <f ca="1">+IF(OFFSET(Ejecución!$A$1,MATCH($A17,Ejecución!$A$2:$A$169,0),MATCH(M$14,$I$14:$T$14,0)+5)="","",OFFSET(Ejecución!$A$1,MATCH($A17,Ejecución!$A$2:$A$169,0),MATCH(M$14,$I$14:$T$14,0)+5))</f>
        <v>0.33</v>
      </c>
      <c r="N17" s="115">
        <f ca="1">+IF(OFFSET(Ejecución!$A$1,MATCH($A17,Ejecución!$A$2:$A$169,0),MATCH(N$14,$I$14:$T$14,0)+5)="","",OFFSET(Ejecución!$A$1,MATCH($A17,Ejecución!$A$2:$A$169,0),MATCH(N$14,$I$14:$T$14,0)+5))</f>
        <v>0.33</v>
      </c>
      <c r="O17" s="115">
        <f ca="1">+IF(OFFSET(Ejecución!$A$1,MATCH($A17,Ejecución!$A$2:$A$169,0),MATCH(O$14,$I$14:$T$14,0)+5)="","",OFFSET(Ejecución!$A$1,MATCH($A17,Ejecución!$A$2:$A$169,0),MATCH(O$14,$I$14:$T$14,0)+5))</f>
        <v>0.33</v>
      </c>
      <c r="P17" s="115">
        <f ca="1">+IF(OFFSET(Ejecución!$A$1,MATCH($A17,Ejecución!$A$2:$A$169,0),MATCH(P$14,$I$14:$T$14,0)+5)="","",OFFSET(Ejecución!$A$1,MATCH($A17,Ejecución!$A$2:$A$169,0),MATCH(P$14,$I$14:$T$14,0)+5))</f>
        <v>0.33</v>
      </c>
      <c r="Q17" s="115">
        <f ca="1">+IF(OFFSET(Ejecución!$A$1,MATCH($A17,Ejecución!$A$2:$A$169,0),MATCH(Q$14,$I$14:$T$14,0)+5)="","",OFFSET(Ejecución!$A$1,MATCH($A17,Ejecución!$A$2:$A$169,0),MATCH(Q$14,$I$14:$T$14,0)+5))</f>
        <v>0.33</v>
      </c>
      <c r="R17" s="115" t="str">
        <f ca="1">+IF(OFFSET(Ejecución!$A$1,MATCH($A17,Ejecución!$A$2:$A$169,0),MATCH(R$14,$I$14:$T$14,0)+5)="","",OFFSET(Ejecución!$A$1,MATCH($A17,Ejecución!$A$2:$A$169,0),MATCH(R$14,$I$14:$T$14,0)+5))</f>
        <v/>
      </c>
      <c r="S17" s="115" t="str">
        <f ca="1">+IF(OFFSET(Ejecución!$A$1,MATCH($A17,Ejecución!$A$2:$A$169,0),MATCH(S$14,$I$14:$T$14,0)+5)="","",OFFSET(Ejecución!$A$1,MATCH($A17,Ejecución!$A$2:$A$169,0),MATCH(S$14,$I$14:$T$14,0)+5))</f>
        <v/>
      </c>
      <c r="T17" s="115" t="str">
        <f ca="1">+IF(OFFSET(Ejecución!$A$1,MATCH($A17,Ejecución!$A$2:$A$169,0),MATCH(T$14,$I$14:$T$14,0)+5)="","",OFFSET(Ejecución!$A$1,MATCH($A17,Ejecución!$A$2:$A$169,0),MATCH(T$14,$I$14:$T$14,0)+5))</f>
        <v/>
      </c>
      <c r="U17" s="20">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0.33</v>
      </c>
      <c r="V17" s="20">
        <f ca="1">+IFERROR(IF(VLOOKUP(A17,General!$A$2:$F$169,5,0)="Porcentaje",U17,IF(AND(F17=0,VLOOKUP(A17,General!$A$2:$F$169,5,0)&lt;&gt;"Porcentaje"),U17/VLOOKUP(A17,General!$A$2:$S$169,19,0),U17/F17)),0)</f>
        <v>0.33</v>
      </c>
      <c r="W17" s="129" t="s">
        <v>717</v>
      </c>
      <c r="X17" s="96" t="s">
        <v>718</v>
      </c>
      <c r="Y17" s="91" t="s">
        <v>719</v>
      </c>
      <c r="Z17" s="91"/>
    </row>
    <row r="18" spans="1:26" ht="266.25" customHeight="1" thickBot="1">
      <c r="A18" s="66">
        <v>75</v>
      </c>
      <c r="B18" s="329"/>
      <c r="C18" s="329"/>
      <c r="D18" s="127" t="s">
        <v>212</v>
      </c>
      <c r="E18" s="89" t="s">
        <v>98</v>
      </c>
      <c r="F18" s="114">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90" t="s">
        <v>471</v>
      </c>
      <c r="H18" s="91" t="s">
        <v>700</v>
      </c>
      <c r="I18" s="115">
        <f ca="1">+IF(OFFSET(Ejecución!$A$1,MATCH($A18,Ejecución!$A$2:$A$169,0),MATCH(I$14,$I$14:$T$14,0)+5)="","",OFFSET(Ejecución!$A$1,MATCH($A18,Ejecución!$A$2:$A$169,0),MATCH(I$14,$I$14:$T$14,0)+5))</f>
        <v>0.8</v>
      </c>
      <c r="J18" s="115">
        <f ca="1">+IF(OFFSET(Ejecución!$A$1,MATCH($A18,Ejecución!$A$2:$A$169,0),MATCH(J$14,$I$14:$T$14,0)+5)="","",OFFSET(Ejecución!$A$1,MATCH($A18,Ejecución!$A$2:$A$169,0),MATCH(J$14,$I$14:$T$14,0)+5))</f>
        <v>0.8</v>
      </c>
      <c r="K18" s="115">
        <f ca="1">+IF(OFFSET(Ejecución!$A$1,MATCH($A18,Ejecución!$A$2:$A$169,0),MATCH(K$14,$I$14:$T$14,0)+5)="","",OFFSET(Ejecución!$A$1,MATCH($A18,Ejecución!$A$2:$A$169,0),MATCH(K$14,$I$14:$T$14,0)+5))</f>
        <v>0.8</v>
      </c>
      <c r="L18" s="115">
        <f ca="1">+IF(OFFSET(Ejecución!$A$1,MATCH($A18,Ejecución!$A$2:$A$169,0),MATCH(L$14,$I$14:$T$14,0)+5)="","",OFFSET(Ejecución!$A$1,MATCH($A18,Ejecución!$A$2:$A$169,0),MATCH(L$14,$I$14:$T$14,0)+5))</f>
        <v>0.8</v>
      </c>
      <c r="M18" s="115">
        <f ca="1">+IF(OFFSET(Ejecución!$A$1,MATCH($A18,Ejecución!$A$2:$A$169,0),MATCH(M$14,$I$14:$T$14,0)+5)="","",OFFSET(Ejecución!$A$1,MATCH($A18,Ejecución!$A$2:$A$169,0),MATCH(M$14,$I$14:$T$14,0)+5))</f>
        <v>0.8</v>
      </c>
      <c r="N18" s="115">
        <f ca="1">+IF(OFFSET(Ejecución!$A$1,MATCH($A18,Ejecución!$A$2:$A$169,0),MATCH(N$14,$I$14:$T$14,0)+5)="","",OFFSET(Ejecución!$A$1,MATCH($A18,Ejecución!$A$2:$A$169,0),MATCH(N$14,$I$14:$T$14,0)+5))</f>
        <v>0.8</v>
      </c>
      <c r="O18" s="115">
        <f ca="1">+IF(OFFSET(Ejecución!$A$1,MATCH($A18,Ejecución!$A$2:$A$169,0),MATCH(O$14,$I$14:$T$14,0)+5)="","",OFFSET(Ejecución!$A$1,MATCH($A18,Ejecución!$A$2:$A$169,0),MATCH(O$14,$I$14:$T$14,0)+5))</f>
        <v>0.8</v>
      </c>
      <c r="P18" s="115">
        <f ca="1">+IF(OFFSET(Ejecución!$A$1,MATCH($A18,Ejecución!$A$2:$A$169,0),MATCH(P$14,$I$14:$T$14,0)+5)="","",OFFSET(Ejecución!$A$1,MATCH($A18,Ejecución!$A$2:$A$169,0),MATCH(P$14,$I$14:$T$14,0)+5))</f>
        <v>0.8</v>
      </c>
      <c r="Q18" s="115">
        <f ca="1">+IF(OFFSET(Ejecución!$A$1,MATCH($A18,Ejecución!$A$2:$A$169,0),MATCH(Q$14,$I$14:$T$14,0)+5)="","",OFFSET(Ejecución!$A$1,MATCH($A18,Ejecución!$A$2:$A$169,0),MATCH(Q$14,$I$14:$T$14,0)+5))</f>
        <v>0.8</v>
      </c>
      <c r="R18" s="115" t="str">
        <f ca="1">+IF(OFFSET(Ejecución!$A$1,MATCH($A18,Ejecución!$A$2:$A$169,0),MATCH(R$14,$I$14:$T$14,0)+5)="","",OFFSET(Ejecución!$A$1,MATCH($A18,Ejecución!$A$2:$A$169,0),MATCH(R$14,$I$14:$T$14,0)+5))</f>
        <v/>
      </c>
      <c r="S18" s="115" t="str">
        <f ca="1">+IF(OFFSET(Ejecución!$A$1,MATCH($A18,Ejecución!$A$2:$A$169,0),MATCH(S$14,$I$14:$T$14,0)+5)="","",OFFSET(Ejecución!$A$1,MATCH($A18,Ejecución!$A$2:$A$169,0),MATCH(S$14,$I$14:$T$14,0)+5))</f>
        <v/>
      </c>
      <c r="T18" s="115" t="str">
        <f ca="1">+IF(OFFSET(Ejecución!$A$1,MATCH($A18,Ejecución!$A$2:$A$169,0),MATCH(T$14,$I$14:$T$14,0)+5)="","",OFFSET(Ejecución!$A$1,MATCH($A18,Ejecución!$A$2:$A$169,0),MATCH(T$14,$I$14:$T$14,0)+5))</f>
        <v/>
      </c>
      <c r="U18" s="20">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0.8</v>
      </c>
      <c r="V18" s="20">
        <f ca="1">+IFERROR(IF(VLOOKUP(A18,General!$A$2:$F$169,5,0)="Porcentaje",U18,IF(AND(F18=0,VLOOKUP(A18,General!$A$2:$F$169,5,0)&lt;&gt;"Porcentaje"),U18/VLOOKUP(A18,General!$A$2:$S$169,19,0),U18/F18)),0)</f>
        <v>0.8</v>
      </c>
      <c r="W18" s="326" t="s">
        <v>720</v>
      </c>
      <c r="X18" s="298" t="s">
        <v>721</v>
      </c>
      <c r="Y18" s="91" t="s">
        <v>722</v>
      </c>
      <c r="Z18" s="91"/>
    </row>
    <row r="19" spans="1:26" ht="207" customHeight="1" thickBot="1">
      <c r="A19" s="66">
        <v>76</v>
      </c>
      <c r="B19" s="330"/>
      <c r="C19" s="330"/>
      <c r="D19" s="128" t="s">
        <v>213</v>
      </c>
      <c r="E19" s="89" t="s">
        <v>98</v>
      </c>
      <c r="F19" s="114">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90" t="s">
        <v>471</v>
      </c>
      <c r="H19" s="91" t="s">
        <v>701</v>
      </c>
      <c r="I19" s="115">
        <f ca="1">+IF(OFFSET(Ejecución!$A$1,MATCH($A19,Ejecución!$A$2:$A$169,0),MATCH(I$14,$I$14:$T$14,0)+5)="","",OFFSET(Ejecución!$A$1,MATCH($A19,Ejecución!$A$2:$A$169,0),MATCH(I$14,$I$14:$T$14,0)+5))</f>
        <v>0.75</v>
      </c>
      <c r="J19" s="115">
        <f ca="1">+IF(OFFSET(Ejecución!$A$1,MATCH($A19,Ejecución!$A$2:$A$169,0),MATCH(J$14,$I$14:$T$14,0)+5)="","",OFFSET(Ejecución!$A$1,MATCH($A19,Ejecución!$A$2:$A$169,0),MATCH(J$14,$I$14:$T$14,0)+5))</f>
        <v>0.75</v>
      </c>
      <c r="K19" s="115">
        <f ca="1">+IF(OFFSET(Ejecución!$A$1,MATCH($A19,Ejecución!$A$2:$A$169,0),MATCH(K$14,$I$14:$T$14,0)+5)="","",OFFSET(Ejecución!$A$1,MATCH($A19,Ejecución!$A$2:$A$169,0),MATCH(K$14,$I$14:$T$14,0)+5))</f>
        <v>0.75</v>
      </c>
      <c r="L19" s="115">
        <f ca="1">+IF(OFFSET(Ejecución!$A$1,MATCH($A19,Ejecución!$A$2:$A$169,0),MATCH(L$14,$I$14:$T$14,0)+5)="","",OFFSET(Ejecución!$A$1,MATCH($A19,Ejecución!$A$2:$A$169,0),MATCH(L$14,$I$14:$T$14,0)+5))</f>
        <v>0.75</v>
      </c>
      <c r="M19" s="115">
        <f ca="1">+IF(OFFSET(Ejecución!$A$1,MATCH($A19,Ejecución!$A$2:$A$169,0),MATCH(M$14,$I$14:$T$14,0)+5)="","",OFFSET(Ejecución!$A$1,MATCH($A19,Ejecución!$A$2:$A$169,0),MATCH(M$14,$I$14:$T$14,0)+5))</f>
        <v>0.75</v>
      </c>
      <c r="N19" s="115">
        <f ca="1">+IF(OFFSET(Ejecución!$A$1,MATCH($A19,Ejecución!$A$2:$A$169,0),MATCH(N$14,$I$14:$T$14,0)+5)="","",OFFSET(Ejecución!$A$1,MATCH($A19,Ejecución!$A$2:$A$169,0),MATCH(N$14,$I$14:$T$14,0)+5))</f>
        <v>0.75</v>
      </c>
      <c r="O19" s="115">
        <f ca="1">+IF(OFFSET(Ejecución!$A$1,MATCH($A19,Ejecución!$A$2:$A$169,0),MATCH(O$14,$I$14:$T$14,0)+5)="","",OFFSET(Ejecución!$A$1,MATCH($A19,Ejecución!$A$2:$A$169,0),MATCH(O$14,$I$14:$T$14,0)+5))</f>
        <v>0.75</v>
      </c>
      <c r="P19" s="115">
        <f ca="1">+IF(OFFSET(Ejecución!$A$1,MATCH($A19,Ejecución!$A$2:$A$169,0),MATCH(P$14,$I$14:$T$14,0)+5)="","",OFFSET(Ejecución!$A$1,MATCH($A19,Ejecución!$A$2:$A$169,0),MATCH(P$14,$I$14:$T$14,0)+5))</f>
        <v>0.75</v>
      </c>
      <c r="Q19" s="115">
        <f ca="1">+IF(OFFSET(Ejecución!$A$1,MATCH($A19,Ejecución!$A$2:$A$169,0),MATCH(Q$14,$I$14:$T$14,0)+5)="","",OFFSET(Ejecución!$A$1,MATCH($A19,Ejecución!$A$2:$A$169,0),MATCH(Q$14,$I$14:$T$14,0)+5))</f>
        <v>0.75</v>
      </c>
      <c r="R19" s="115" t="str">
        <f ca="1">+IF(OFFSET(Ejecución!$A$1,MATCH($A19,Ejecución!$A$2:$A$169,0),MATCH(R$14,$I$14:$T$14,0)+5)="","",OFFSET(Ejecución!$A$1,MATCH($A19,Ejecución!$A$2:$A$169,0),MATCH(R$14,$I$14:$T$14,0)+5))</f>
        <v/>
      </c>
      <c r="S19" s="115" t="str">
        <f ca="1">+IF(OFFSET(Ejecución!$A$1,MATCH($A19,Ejecución!$A$2:$A$169,0),MATCH(S$14,$I$14:$T$14,0)+5)="","",OFFSET(Ejecución!$A$1,MATCH($A19,Ejecución!$A$2:$A$169,0),MATCH(S$14,$I$14:$T$14,0)+5))</f>
        <v/>
      </c>
      <c r="T19" s="115" t="str">
        <f ca="1">+IF(OFFSET(Ejecución!$A$1,MATCH($A19,Ejecución!$A$2:$A$169,0),MATCH(T$14,$I$14:$T$14,0)+5)="","",OFFSET(Ejecución!$A$1,MATCH($A19,Ejecución!$A$2:$A$169,0),MATCH(T$14,$I$14:$T$14,0)+5))</f>
        <v/>
      </c>
      <c r="U19" s="20">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0.75</v>
      </c>
      <c r="V19" s="20">
        <f ca="1">+IFERROR(IF(VLOOKUP(A19,General!$A$2:$F$169,5,0)="Porcentaje",U19,IF(AND(F19=0,VLOOKUP(A19,General!$A$2:$F$169,5,0)&lt;&gt;"Porcentaje"),U19/VLOOKUP(A19,General!$A$2:$S$169,19,0),U19/F19)),0)</f>
        <v>0.75</v>
      </c>
      <c r="W19" s="327"/>
      <c r="X19" s="300"/>
      <c r="Y19" s="91" t="s">
        <v>723</v>
      </c>
      <c r="Z19" s="91"/>
    </row>
    <row r="20" spans="1:26" ht="409.6" customHeight="1" thickBot="1">
      <c r="A20" s="66">
        <v>77</v>
      </c>
      <c r="B20" s="328" t="s">
        <v>696</v>
      </c>
      <c r="C20" s="328" t="s">
        <v>210</v>
      </c>
      <c r="D20" s="128" t="s">
        <v>214</v>
      </c>
      <c r="E20" s="89" t="s">
        <v>98</v>
      </c>
      <c r="F20" s="114">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90" t="s">
        <v>471</v>
      </c>
      <c r="H20" s="91" t="s">
        <v>702</v>
      </c>
      <c r="I20" s="115">
        <f ca="1">+IF(OFFSET(Ejecución!$A$1,MATCH($A20,Ejecución!$A$2:$A$169,0),MATCH(I$14,$I$14:$T$14,0)+5)="","",OFFSET(Ejecución!$A$1,MATCH($A20,Ejecución!$A$2:$A$169,0),MATCH(I$14,$I$14:$T$14,0)+5))</f>
        <v>0.66</v>
      </c>
      <c r="J20" s="115">
        <f ca="1">+IF(OFFSET(Ejecución!$A$1,MATCH($A20,Ejecución!$A$2:$A$169,0),MATCH(J$14,$I$14:$T$14,0)+5)="","",OFFSET(Ejecución!$A$1,MATCH($A20,Ejecución!$A$2:$A$169,0),MATCH(J$14,$I$14:$T$14,0)+5))</f>
        <v>0.66</v>
      </c>
      <c r="K20" s="115">
        <f ca="1">+IF(OFFSET(Ejecución!$A$1,MATCH($A20,Ejecución!$A$2:$A$169,0),MATCH(K$14,$I$14:$T$14,0)+5)="","",OFFSET(Ejecución!$A$1,MATCH($A20,Ejecución!$A$2:$A$169,0),MATCH(K$14,$I$14:$T$14,0)+5))</f>
        <v>0.66</v>
      </c>
      <c r="L20" s="115">
        <f ca="1">+IF(OFFSET(Ejecución!$A$1,MATCH($A20,Ejecución!$A$2:$A$169,0),MATCH(L$14,$I$14:$T$14,0)+5)="","",OFFSET(Ejecución!$A$1,MATCH($A20,Ejecución!$A$2:$A$169,0),MATCH(L$14,$I$14:$T$14,0)+5))</f>
        <v>0.66</v>
      </c>
      <c r="M20" s="115">
        <f ca="1">+IF(OFFSET(Ejecución!$A$1,MATCH($A20,Ejecución!$A$2:$A$169,0),MATCH(M$14,$I$14:$T$14,0)+5)="","",OFFSET(Ejecución!$A$1,MATCH($A20,Ejecución!$A$2:$A$169,0),MATCH(M$14,$I$14:$T$14,0)+5))</f>
        <v>0.66</v>
      </c>
      <c r="N20" s="115">
        <f ca="1">+IF(OFFSET(Ejecución!$A$1,MATCH($A20,Ejecución!$A$2:$A$169,0),MATCH(N$14,$I$14:$T$14,0)+5)="","",OFFSET(Ejecución!$A$1,MATCH($A20,Ejecución!$A$2:$A$169,0),MATCH(N$14,$I$14:$T$14,0)+5))</f>
        <v>0.66</v>
      </c>
      <c r="O20" s="115">
        <f ca="1">+IF(OFFSET(Ejecución!$A$1,MATCH($A20,Ejecución!$A$2:$A$169,0),MATCH(O$14,$I$14:$T$14,0)+5)="","",OFFSET(Ejecución!$A$1,MATCH($A20,Ejecución!$A$2:$A$169,0),MATCH(O$14,$I$14:$T$14,0)+5))</f>
        <v>0.66</v>
      </c>
      <c r="P20" s="115">
        <f ca="1">+IF(OFFSET(Ejecución!$A$1,MATCH($A20,Ejecución!$A$2:$A$169,0),MATCH(P$14,$I$14:$T$14,0)+5)="","",OFFSET(Ejecución!$A$1,MATCH($A20,Ejecución!$A$2:$A$169,0),MATCH(P$14,$I$14:$T$14,0)+5))</f>
        <v>1</v>
      </c>
      <c r="Q20" s="115">
        <f ca="1">+IF(OFFSET(Ejecución!$A$1,MATCH($A20,Ejecución!$A$2:$A$169,0),MATCH(Q$14,$I$14:$T$14,0)+5)="","",OFFSET(Ejecución!$A$1,MATCH($A20,Ejecución!$A$2:$A$169,0),MATCH(Q$14,$I$14:$T$14,0)+5))</f>
        <v>1</v>
      </c>
      <c r="R20" s="115" t="str">
        <f ca="1">+IF(OFFSET(Ejecución!$A$1,MATCH($A20,Ejecución!$A$2:$A$169,0),MATCH(R$14,$I$14:$T$14,0)+5)="","",OFFSET(Ejecución!$A$1,MATCH($A20,Ejecución!$A$2:$A$169,0),MATCH(R$14,$I$14:$T$14,0)+5))</f>
        <v/>
      </c>
      <c r="S20" s="115" t="str">
        <f ca="1">+IF(OFFSET(Ejecución!$A$1,MATCH($A20,Ejecución!$A$2:$A$169,0),MATCH(S$14,$I$14:$T$14,0)+5)="","",OFFSET(Ejecución!$A$1,MATCH($A20,Ejecución!$A$2:$A$169,0),MATCH(S$14,$I$14:$T$14,0)+5))</f>
        <v/>
      </c>
      <c r="T20" s="115" t="str">
        <f ca="1">+IF(OFFSET(Ejecución!$A$1,MATCH($A20,Ejecución!$A$2:$A$169,0),MATCH(T$14,$I$14:$T$14,0)+5)="","",OFFSET(Ejecución!$A$1,MATCH($A20,Ejecución!$A$2:$A$169,0),MATCH(T$14,$I$14:$T$14,0)+5))</f>
        <v/>
      </c>
      <c r="U20" s="20">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v>
      </c>
      <c r="V20" s="20">
        <f ca="1">+IFERROR(IF(VLOOKUP(A20,General!$A$2:$F$169,5,0)="Porcentaje",U20,IF(AND(F20=0,VLOOKUP(A20,General!$A$2:$F$169,5,0)&lt;&gt;"Porcentaje"),U20/VLOOKUP(A20,General!$A$2:$S$169,19,0),U20/F20)),0)</f>
        <v>1</v>
      </c>
      <c r="W20" s="130" t="s">
        <v>717</v>
      </c>
      <c r="X20" s="298" t="s">
        <v>718</v>
      </c>
      <c r="Y20" s="91" t="s">
        <v>724</v>
      </c>
      <c r="Z20" s="91"/>
    </row>
    <row r="21" spans="1:26" ht="362.25" customHeight="1" thickBot="1">
      <c r="A21" s="66">
        <v>78</v>
      </c>
      <c r="B21" s="329"/>
      <c r="C21" s="330"/>
      <c r="D21" s="128" t="s">
        <v>215</v>
      </c>
      <c r="E21" s="89" t="s">
        <v>98</v>
      </c>
      <c r="F21" s="114">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1</v>
      </c>
      <c r="G21" s="90" t="s">
        <v>471</v>
      </c>
      <c r="H21" s="91" t="s">
        <v>703</v>
      </c>
      <c r="I21" s="115">
        <f ca="1">+IF(OFFSET(Ejecución!$A$1,MATCH($A21,Ejecución!$A$2:$A$169,0),MATCH(I$14,$I$14:$T$14,0)+5)="","",OFFSET(Ejecución!$A$1,MATCH($A21,Ejecución!$A$2:$A$169,0),MATCH(I$14,$I$14:$T$14,0)+5))</f>
        <v>0.34</v>
      </c>
      <c r="J21" s="115">
        <f ca="1">+IF(OFFSET(Ejecución!$A$1,MATCH($A21,Ejecución!$A$2:$A$169,0),MATCH(J$14,$I$14:$T$14,0)+5)="","",OFFSET(Ejecución!$A$1,MATCH($A21,Ejecución!$A$2:$A$169,0),MATCH(J$14,$I$14:$T$14,0)+5))</f>
        <v>0.67</v>
      </c>
      <c r="K21" s="115">
        <f ca="1">+IF(OFFSET(Ejecución!$A$1,MATCH($A21,Ejecución!$A$2:$A$169,0),MATCH(K$14,$I$14:$T$14,0)+5)="","",OFFSET(Ejecución!$A$1,MATCH($A21,Ejecución!$A$2:$A$169,0),MATCH(K$14,$I$14:$T$14,0)+5))</f>
        <v>0.67</v>
      </c>
      <c r="L21" s="115">
        <f ca="1">+IF(OFFSET(Ejecución!$A$1,MATCH($A21,Ejecución!$A$2:$A$169,0),MATCH(L$14,$I$14:$T$14,0)+5)="","",OFFSET(Ejecución!$A$1,MATCH($A21,Ejecución!$A$2:$A$169,0),MATCH(L$14,$I$14:$T$14,0)+5))</f>
        <v>0.67</v>
      </c>
      <c r="M21" s="115">
        <f ca="1">+IF(OFFSET(Ejecución!$A$1,MATCH($A21,Ejecución!$A$2:$A$169,0),MATCH(M$14,$I$14:$T$14,0)+5)="","",OFFSET(Ejecución!$A$1,MATCH($A21,Ejecución!$A$2:$A$169,0),MATCH(M$14,$I$14:$T$14,0)+5))</f>
        <v>0.67</v>
      </c>
      <c r="N21" s="115">
        <f ca="1">+IF(OFFSET(Ejecución!$A$1,MATCH($A21,Ejecución!$A$2:$A$169,0),MATCH(N$14,$I$14:$T$14,0)+5)="","",OFFSET(Ejecución!$A$1,MATCH($A21,Ejecución!$A$2:$A$169,0),MATCH(N$14,$I$14:$T$14,0)+5))</f>
        <v>0.67</v>
      </c>
      <c r="O21" s="115">
        <f ca="1">+IF(OFFSET(Ejecución!$A$1,MATCH($A21,Ejecución!$A$2:$A$169,0),MATCH(O$14,$I$14:$T$14,0)+5)="","",OFFSET(Ejecución!$A$1,MATCH($A21,Ejecución!$A$2:$A$169,0),MATCH(O$14,$I$14:$T$14,0)+5))</f>
        <v>1</v>
      </c>
      <c r="P21" s="115">
        <f ca="1">+IF(OFFSET(Ejecución!$A$1,MATCH($A21,Ejecución!$A$2:$A$169,0),MATCH(P$14,$I$14:$T$14,0)+5)="","",OFFSET(Ejecución!$A$1,MATCH($A21,Ejecución!$A$2:$A$169,0),MATCH(P$14,$I$14:$T$14,0)+5))</f>
        <v>1</v>
      </c>
      <c r="Q21" s="115">
        <f ca="1">+IF(OFFSET(Ejecución!$A$1,MATCH($A21,Ejecución!$A$2:$A$169,0),MATCH(Q$14,$I$14:$T$14,0)+5)="","",OFFSET(Ejecución!$A$1,MATCH($A21,Ejecución!$A$2:$A$169,0),MATCH(Q$14,$I$14:$T$14,0)+5))</f>
        <v>1</v>
      </c>
      <c r="R21" s="115" t="str">
        <f ca="1">+IF(OFFSET(Ejecución!$A$1,MATCH($A21,Ejecución!$A$2:$A$169,0),MATCH(R$14,$I$14:$T$14,0)+5)="","",OFFSET(Ejecución!$A$1,MATCH($A21,Ejecución!$A$2:$A$169,0),MATCH(R$14,$I$14:$T$14,0)+5))</f>
        <v/>
      </c>
      <c r="S21" s="115" t="str">
        <f ca="1">+IF(OFFSET(Ejecución!$A$1,MATCH($A21,Ejecución!$A$2:$A$169,0),MATCH(S$14,$I$14:$T$14,0)+5)="","",OFFSET(Ejecución!$A$1,MATCH($A21,Ejecución!$A$2:$A$169,0),MATCH(S$14,$I$14:$T$14,0)+5))</f>
        <v/>
      </c>
      <c r="T21" s="115" t="str">
        <f ca="1">+IF(OFFSET(Ejecución!$A$1,MATCH($A21,Ejecución!$A$2:$A$169,0),MATCH(T$14,$I$14:$T$14,0)+5)="","",OFFSET(Ejecución!$A$1,MATCH($A21,Ejecución!$A$2:$A$169,0),MATCH(T$14,$I$14:$T$14,0)+5))</f>
        <v/>
      </c>
      <c r="U21" s="20">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1</v>
      </c>
      <c r="V21" s="20">
        <f ca="1">+IFERROR(IF(VLOOKUP(A21,General!$A$2:$F$169,5,0)="Porcentaje",U21,IF(AND(F21=0,VLOOKUP(A21,General!$A$2:$F$169,5,0)&lt;&gt;"Porcentaje"),U21/VLOOKUP(A21,General!$A$2:$S$169,19,0),U21/F21)),0)</f>
        <v>1</v>
      </c>
      <c r="W21" s="130" t="s">
        <v>720</v>
      </c>
      <c r="X21" s="300"/>
      <c r="Y21" s="91" t="s">
        <v>725</v>
      </c>
      <c r="Z21" s="91"/>
    </row>
    <row r="22" spans="1:26" ht="233.25" customHeight="1" thickBot="1">
      <c r="A22" s="66">
        <v>79</v>
      </c>
      <c r="B22" s="329"/>
      <c r="C22" s="328" t="s">
        <v>216</v>
      </c>
      <c r="D22" s="128" t="s">
        <v>217</v>
      </c>
      <c r="E22" s="89" t="s">
        <v>98</v>
      </c>
      <c r="F22" s="114">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90" t="s">
        <v>378</v>
      </c>
      <c r="H22" s="91" t="s">
        <v>704</v>
      </c>
      <c r="I22" s="115">
        <f ca="1">+IF(OFFSET(Ejecución!$A$1,MATCH($A22,Ejecución!$A$2:$A$169,0),MATCH(I$14,$I$14:$T$14,0)+5)="","",OFFSET(Ejecución!$A$1,MATCH($A22,Ejecución!$A$2:$A$169,0),MATCH(I$14,$I$14:$T$14,0)+5))</f>
        <v>0</v>
      </c>
      <c r="J22" s="115">
        <f ca="1">+IF(OFFSET(Ejecución!$A$1,MATCH($A22,Ejecución!$A$2:$A$169,0),MATCH(J$14,$I$14:$T$14,0)+5)="","",OFFSET(Ejecución!$A$1,MATCH($A22,Ejecución!$A$2:$A$169,0),MATCH(J$14,$I$14:$T$14,0)+5))</f>
        <v>0.67</v>
      </c>
      <c r="K22" s="115">
        <f ca="1">+IF(OFFSET(Ejecución!$A$1,MATCH($A22,Ejecución!$A$2:$A$169,0),MATCH(K$14,$I$14:$T$14,0)+5)="","",OFFSET(Ejecución!$A$1,MATCH($A22,Ejecución!$A$2:$A$169,0),MATCH(K$14,$I$14:$T$14,0)+5))</f>
        <v>0.67</v>
      </c>
      <c r="L22" s="115">
        <f ca="1">+IF(OFFSET(Ejecución!$A$1,MATCH($A22,Ejecución!$A$2:$A$169,0),MATCH(L$14,$I$14:$T$14,0)+5)="","",OFFSET(Ejecución!$A$1,MATCH($A22,Ejecución!$A$2:$A$169,0),MATCH(L$14,$I$14:$T$14,0)+5))</f>
        <v>1</v>
      </c>
      <c r="M22" s="115">
        <f ca="1">+IF(OFFSET(Ejecución!$A$1,MATCH($A22,Ejecución!$A$2:$A$169,0),MATCH(M$14,$I$14:$T$14,0)+5)="","",OFFSET(Ejecución!$A$1,MATCH($A22,Ejecución!$A$2:$A$169,0),MATCH(M$14,$I$14:$T$14,0)+5))</f>
        <v>1</v>
      </c>
      <c r="N22" s="115">
        <f ca="1">+IF(OFFSET(Ejecución!$A$1,MATCH($A22,Ejecución!$A$2:$A$169,0),MATCH(N$14,$I$14:$T$14,0)+5)="","",OFFSET(Ejecución!$A$1,MATCH($A22,Ejecución!$A$2:$A$169,0),MATCH(N$14,$I$14:$T$14,0)+5))</f>
        <v>1</v>
      </c>
      <c r="O22" s="115">
        <f ca="1">+IF(OFFSET(Ejecución!$A$1,MATCH($A22,Ejecución!$A$2:$A$169,0),MATCH(O$14,$I$14:$T$14,0)+5)="","",OFFSET(Ejecución!$A$1,MATCH($A22,Ejecución!$A$2:$A$169,0),MATCH(O$14,$I$14:$T$14,0)+5))</f>
        <v>1</v>
      </c>
      <c r="P22" s="115">
        <f ca="1">+IF(OFFSET(Ejecución!$A$1,MATCH($A22,Ejecución!$A$2:$A$169,0),MATCH(P$14,$I$14:$T$14,0)+5)="","",OFFSET(Ejecución!$A$1,MATCH($A22,Ejecución!$A$2:$A$169,0),MATCH(P$14,$I$14:$T$14,0)+5))</f>
        <v>1</v>
      </c>
      <c r="Q22" s="115">
        <f ca="1">+IF(OFFSET(Ejecución!$A$1,MATCH($A22,Ejecución!$A$2:$A$169,0),MATCH(Q$14,$I$14:$T$14,0)+5)="","",OFFSET(Ejecución!$A$1,MATCH($A22,Ejecución!$A$2:$A$169,0),MATCH(Q$14,$I$14:$T$14,0)+5))</f>
        <v>1</v>
      </c>
      <c r="R22" s="115" t="str">
        <f ca="1">+IF(OFFSET(Ejecución!$A$1,MATCH($A22,Ejecución!$A$2:$A$169,0),MATCH(R$14,$I$14:$T$14,0)+5)="","",OFFSET(Ejecución!$A$1,MATCH($A22,Ejecución!$A$2:$A$169,0),MATCH(R$14,$I$14:$T$14,0)+5))</f>
        <v/>
      </c>
      <c r="S22" s="115" t="str">
        <f ca="1">+IF(OFFSET(Ejecución!$A$1,MATCH($A22,Ejecución!$A$2:$A$169,0),MATCH(S$14,$I$14:$T$14,0)+5)="","",OFFSET(Ejecución!$A$1,MATCH($A22,Ejecución!$A$2:$A$169,0),MATCH(S$14,$I$14:$T$14,0)+5))</f>
        <v/>
      </c>
      <c r="T22" s="115" t="str">
        <f ca="1">+IF(OFFSET(Ejecución!$A$1,MATCH($A22,Ejecución!$A$2:$A$169,0),MATCH(T$14,$I$14:$T$14,0)+5)="","",OFFSET(Ejecución!$A$1,MATCH($A22,Ejecución!$A$2:$A$169,0),MATCH(T$14,$I$14:$T$14,0)+5))</f>
        <v/>
      </c>
      <c r="U22" s="20">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20">
        <f ca="1">+IFERROR(IF(VLOOKUP(A22,General!$A$2:$F$169,5,0)="Porcentaje",U22,IF(AND(F22=0,VLOOKUP(A22,General!$A$2:$F$169,5,0)&lt;&gt;"Porcentaje"),U22/VLOOKUP(A22,General!$A$2:$S$169,19,0),U22/F22)),0)</f>
        <v>1</v>
      </c>
      <c r="W22" s="130" t="s">
        <v>717</v>
      </c>
      <c r="X22" s="331" t="s">
        <v>721</v>
      </c>
      <c r="Y22" s="91" t="s">
        <v>726</v>
      </c>
      <c r="Z22" s="91"/>
    </row>
    <row r="23" spans="1:26" ht="193.5" customHeight="1" thickBot="1">
      <c r="A23" s="66">
        <v>80</v>
      </c>
      <c r="B23" s="329"/>
      <c r="C23" s="329"/>
      <c r="D23" s="128" t="s">
        <v>218</v>
      </c>
      <c r="E23" s="89" t="s">
        <v>98</v>
      </c>
      <c r="F23" s="114">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1</v>
      </c>
      <c r="G23" s="90" t="s">
        <v>471</v>
      </c>
      <c r="H23" s="91" t="s">
        <v>705</v>
      </c>
      <c r="I23" s="115">
        <f ca="1">+IF(OFFSET(Ejecución!$A$1,MATCH($A23,Ejecución!$A$2:$A$169,0),MATCH(I$14,$I$14:$T$14,0)+5)="","",OFFSET(Ejecución!$A$1,MATCH($A23,Ejecución!$A$2:$A$169,0),MATCH(I$14,$I$14:$T$14,0)+5))</f>
        <v>0.66</v>
      </c>
      <c r="J23" s="115">
        <f ca="1">+IF(OFFSET(Ejecución!$A$1,MATCH($A23,Ejecución!$A$2:$A$169,0),MATCH(J$14,$I$14:$T$14,0)+5)="","",OFFSET(Ejecución!$A$1,MATCH($A23,Ejecución!$A$2:$A$169,0),MATCH(J$14,$I$14:$T$14,0)+5))</f>
        <v>1</v>
      </c>
      <c r="K23" s="115">
        <f ca="1">+IF(OFFSET(Ejecución!$A$1,MATCH($A23,Ejecución!$A$2:$A$169,0),MATCH(K$14,$I$14:$T$14,0)+5)="","",OFFSET(Ejecución!$A$1,MATCH($A23,Ejecución!$A$2:$A$169,0),MATCH(K$14,$I$14:$T$14,0)+5))</f>
        <v>1</v>
      </c>
      <c r="L23" s="115">
        <f ca="1">+IF(OFFSET(Ejecución!$A$1,MATCH($A23,Ejecución!$A$2:$A$169,0),MATCH(L$14,$I$14:$T$14,0)+5)="","",OFFSET(Ejecución!$A$1,MATCH($A23,Ejecución!$A$2:$A$169,0),MATCH(L$14,$I$14:$T$14,0)+5))</f>
        <v>1</v>
      </c>
      <c r="M23" s="115">
        <f ca="1">+IF(OFFSET(Ejecución!$A$1,MATCH($A23,Ejecución!$A$2:$A$169,0),MATCH(M$14,$I$14:$T$14,0)+5)="","",OFFSET(Ejecución!$A$1,MATCH($A23,Ejecución!$A$2:$A$169,0),MATCH(M$14,$I$14:$T$14,0)+5))</f>
        <v>1</v>
      </c>
      <c r="N23" s="115">
        <f ca="1">+IF(OFFSET(Ejecución!$A$1,MATCH($A23,Ejecución!$A$2:$A$169,0),MATCH(N$14,$I$14:$T$14,0)+5)="","",OFFSET(Ejecución!$A$1,MATCH($A23,Ejecución!$A$2:$A$169,0),MATCH(N$14,$I$14:$T$14,0)+5))</f>
        <v>1</v>
      </c>
      <c r="O23" s="115">
        <f ca="1">+IF(OFFSET(Ejecución!$A$1,MATCH($A23,Ejecución!$A$2:$A$169,0),MATCH(O$14,$I$14:$T$14,0)+5)="","",OFFSET(Ejecución!$A$1,MATCH($A23,Ejecución!$A$2:$A$169,0),MATCH(O$14,$I$14:$T$14,0)+5))</f>
        <v>1</v>
      </c>
      <c r="P23" s="115">
        <f ca="1">+IF(OFFSET(Ejecución!$A$1,MATCH($A23,Ejecución!$A$2:$A$169,0),MATCH(P$14,$I$14:$T$14,0)+5)="","",OFFSET(Ejecución!$A$1,MATCH($A23,Ejecución!$A$2:$A$169,0),MATCH(P$14,$I$14:$T$14,0)+5))</f>
        <v>1</v>
      </c>
      <c r="Q23" s="115">
        <f ca="1">+IF(OFFSET(Ejecución!$A$1,MATCH($A23,Ejecución!$A$2:$A$169,0),MATCH(Q$14,$I$14:$T$14,0)+5)="","",OFFSET(Ejecución!$A$1,MATCH($A23,Ejecución!$A$2:$A$169,0),MATCH(Q$14,$I$14:$T$14,0)+5))</f>
        <v>1</v>
      </c>
      <c r="R23" s="115" t="str">
        <f ca="1">+IF(OFFSET(Ejecución!$A$1,MATCH($A23,Ejecución!$A$2:$A$169,0),MATCH(R$14,$I$14:$T$14,0)+5)="","",OFFSET(Ejecución!$A$1,MATCH($A23,Ejecución!$A$2:$A$169,0),MATCH(R$14,$I$14:$T$14,0)+5))</f>
        <v/>
      </c>
      <c r="S23" s="115" t="str">
        <f ca="1">+IF(OFFSET(Ejecución!$A$1,MATCH($A23,Ejecución!$A$2:$A$169,0),MATCH(S$14,$I$14:$T$14,0)+5)="","",OFFSET(Ejecución!$A$1,MATCH($A23,Ejecución!$A$2:$A$169,0),MATCH(S$14,$I$14:$T$14,0)+5))</f>
        <v/>
      </c>
      <c r="T23" s="115" t="str">
        <f ca="1">+IF(OFFSET(Ejecución!$A$1,MATCH($A23,Ejecución!$A$2:$A$169,0),MATCH(T$14,$I$14:$T$14,0)+5)="","",OFFSET(Ejecución!$A$1,MATCH($A23,Ejecución!$A$2:$A$169,0),MATCH(T$14,$I$14:$T$14,0)+5))</f>
        <v/>
      </c>
      <c r="U23" s="20">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20">
        <f ca="1">+IFERROR(IF(VLOOKUP(A23,General!$A$2:$F$169,5,0)="Porcentaje",U23,IF(AND(F23=0,VLOOKUP(A23,General!$A$2:$F$169,5,0)&lt;&gt;"Porcentaje"),U23/VLOOKUP(A23,General!$A$2:$S$169,19,0),U23/F23)),0)</f>
        <v>1</v>
      </c>
      <c r="W23" s="131" t="s">
        <v>720</v>
      </c>
      <c r="X23" s="332"/>
      <c r="Y23" s="91" t="s">
        <v>727</v>
      </c>
      <c r="Z23" s="91"/>
    </row>
    <row r="24" spans="1:26" ht="239.25" customHeight="1" thickBot="1">
      <c r="A24" s="66">
        <v>81</v>
      </c>
      <c r="B24" s="329"/>
      <c r="C24" s="330"/>
      <c r="D24" s="89" t="s">
        <v>219</v>
      </c>
      <c r="E24" s="89" t="s">
        <v>98</v>
      </c>
      <c r="F24" s="114">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0.75</v>
      </c>
      <c r="G24" s="90" t="s">
        <v>378</v>
      </c>
      <c r="H24" s="91" t="s">
        <v>706</v>
      </c>
      <c r="I24" s="115">
        <f ca="1">+IF(OFFSET(Ejecución!$A$1,MATCH($A24,Ejecución!$A$2:$A$169,0),MATCH(I$14,$I$14:$T$14,0)+5)="","",OFFSET(Ejecución!$A$1,MATCH($A24,Ejecución!$A$2:$A$169,0),MATCH(I$14,$I$14:$T$14,0)+5))</f>
        <v>0</v>
      </c>
      <c r="J24" s="115">
        <f ca="1">+IF(OFFSET(Ejecución!$A$1,MATCH($A24,Ejecución!$A$2:$A$169,0),MATCH(J$14,$I$14:$T$14,0)+5)="","",OFFSET(Ejecución!$A$1,MATCH($A24,Ejecución!$A$2:$A$169,0),MATCH(J$14,$I$14:$T$14,0)+5))</f>
        <v>0</v>
      </c>
      <c r="K24" s="115">
        <f ca="1">+IF(OFFSET(Ejecución!$A$1,MATCH($A24,Ejecución!$A$2:$A$169,0),MATCH(K$14,$I$14:$T$14,0)+5)="","",OFFSET(Ejecución!$A$1,MATCH($A24,Ejecución!$A$2:$A$169,0),MATCH(K$14,$I$14:$T$14,0)+5))</f>
        <v>0</v>
      </c>
      <c r="L24" s="115">
        <f ca="1">+IF(OFFSET(Ejecución!$A$1,MATCH($A24,Ejecución!$A$2:$A$169,0),MATCH(L$14,$I$14:$T$14,0)+5)="","",OFFSET(Ejecución!$A$1,MATCH($A24,Ejecución!$A$2:$A$169,0),MATCH(L$14,$I$14:$T$14,0)+5))</f>
        <v>0.125</v>
      </c>
      <c r="M24" s="115">
        <f ca="1">+IF(OFFSET(Ejecución!$A$1,MATCH($A24,Ejecución!$A$2:$A$169,0),MATCH(M$14,$I$14:$T$14,0)+5)="","",OFFSET(Ejecución!$A$1,MATCH($A24,Ejecución!$A$2:$A$169,0),MATCH(M$14,$I$14:$T$14,0)+5))</f>
        <v>0.125</v>
      </c>
      <c r="N24" s="115">
        <f ca="1">+IF(OFFSET(Ejecución!$A$1,MATCH($A24,Ejecución!$A$2:$A$169,0),MATCH(N$14,$I$14:$T$14,0)+5)="","",OFFSET(Ejecución!$A$1,MATCH($A24,Ejecución!$A$2:$A$169,0),MATCH(N$14,$I$14:$T$14,0)+5))</f>
        <v>0.125</v>
      </c>
      <c r="O24" s="115">
        <f ca="1">+IF(OFFSET(Ejecución!$A$1,MATCH($A24,Ejecución!$A$2:$A$169,0),MATCH(O$14,$I$14:$T$14,0)+5)="","",OFFSET(Ejecución!$A$1,MATCH($A24,Ejecución!$A$2:$A$169,0),MATCH(O$14,$I$14:$T$14,0)+5))</f>
        <v>0.125</v>
      </c>
      <c r="P24" s="115">
        <f ca="1">+IF(OFFSET(Ejecución!$A$1,MATCH($A24,Ejecución!$A$2:$A$169,0),MATCH(P$14,$I$14:$T$14,0)+5)="","",OFFSET(Ejecución!$A$1,MATCH($A24,Ejecución!$A$2:$A$169,0),MATCH(P$14,$I$14:$T$14,0)+5))</f>
        <v>0.125</v>
      </c>
      <c r="Q24" s="115">
        <f ca="1">+IF(OFFSET(Ejecución!$A$1,MATCH($A24,Ejecución!$A$2:$A$169,0),MATCH(Q$14,$I$14:$T$14,0)+5)="","",OFFSET(Ejecución!$A$1,MATCH($A24,Ejecución!$A$2:$A$169,0),MATCH(Q$14,$I$14:$T$14,0)+5))</f>
        <v>0.125</v>
      </c>
      <c r="R24" s="115" t="str">
        <f ca="1">+IF(OFFSET(Ejecución!$A$1,MATCH($A24,Ejecución!$A$2:$A$169,0),MATCH(R$14,$I$14:$T$14,0)+5)="","",OFFSET(Ejecución!$A$1,MATCH($A24,Ejecución!$A$2:$A$169,0),MATCH(R$14,$I$14:$T$14,0)+5))</f>
        <v/>
      </c>
      <c r="S24" s="115" t="str">
        <f ca="1">+IF(OFFSET(Ejecución!$A$1,MATCH($A24,Ejecución!$A$2:$A$169,0),MATCH(S$14,$I$14:$T$14,0)+5)="","",OFFSET(Ejecución!$A$1,MATCH($A24,Ejecución!$A$2:$A$169,0),MATCH(S$14,$I$14:$T$14,0)+5))</f>
        <v/>
      </c>
      <c r="T24" s="115" t="str">
        <f ca="1">+IF(OFFSET(Ejecución!$A$1,MATCH($A24,Ejecución!$A$2:$A$169,0),MATCH(T$14,$I$14:$T$14,0)+5)="","",OFFSET(Ejecución!$A$1,MATCH($A24,Ejecución!$A$2:$A$169,0),MATCH(T$14,$I$14:$T$14,0)+5))</f>
        <v/>
      </c>
      <c r="U24" s="20">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0.125</v>
      </c>
      <c r="V24" s="20">
        <f ca="1">+IFERROR(IF(VLOOKUP(A24,General!$A$2:$F$169,5,0)="Porcentaje",U24,IF(AND(F24=0,VLOOKUP(A24,General!$A$2:$F$169,5,0)&lt;&gt;"Porcentaje"),U24/VLOOKUP(A24,General!$A$2:$S$169,19,0),U24/F24)),0)</f>
        <v>0.125</v>
      </c>
      <c r="W24" s="173" t="s">
        <v>720</v>
      </c>
      <c r="X24" s="302"/>
      <c r="Y24" s="91" t="s">
        <v>728</v>
      </c>
      <c r="Z24" s="91"/>
    </row>
    <row r="25" spans="1:26" ht="231" customHeight="1" thickBot="1">
      <c r="A25" s="66">
        <v>82</v>
      </c>
      <c r="B25" s="328" t="s">
        <v>696</v>
      </c>
      <c r="C25" s="328" t="s">
        <v>216</v>
      </c>
      <c r="D25" s="89" t="s">
        <v>220</v>
      </c>
      <c r="E25" s="89" t="s">
        <v>98</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90" t="s">
        <v>471</v>
      </c>
      <c r="H25" s="91" t="s">
        <v>707</v>
      </c>
      <c r="I25" s="115">
        <f ca="1">+IF(OFFSET(Ejecución!$A$1,MATCH($A25,Ejecución!$A$2:$A$169,0),MATCH(I$14,$I$14:$T$14,0)+5)="","",OFFSET(Ejecución!$A$1,MATCH($A25,Ejecución!$A$2:$A$169,0),MATCH(I$14,$I$14:$T$14,0)+5))</f>
        <v>0</v>
      </c>
      <c r="J25" s="115">
        <f ca="1">+IF(OFFSET(Ejecución!$A$1,MATCH($A25,Ejecución!$A$2:$A$169,0),MATCH(J$14,$I$14:$T$14,0)+5)="","",OFFSET(Ejecución!$A$1,MATCH($A25,Ejecución!$A$2:$A$169,0),MATCH(J$14,$I$14:$T$14,0)+5))</f>
        <v>0</v>
      </c>
      <c r="K25" s="115">
        <f ca="1">+IF(OFFSET(Ejecución!$A$1,MATCH($A25,Ejecución!$A$2:$A$169,0),MATCH(K$14,$I$14:$T$14,0)+5)="","",OFFSET(Ejecución!$A$1,MATCH($A25,Ejecución!$A$2:$A$169,0),MATCH(K$14,$I$14:$T$14,0)+5))</f>
        <v>0</v>
      </c>
      <c r="L25" s="115">
        <f ca="1">+IF(OFFSET(Ejecución!$A$1,MATCH($A25,Ejecución!$A$2:$A$169,0),MATCH(L$14,$I$14:$T$14,0)+5)="","",OFFSET(Ejecución!$A$1,MATCH($A25,Ejecución!$A$2:$A$169,0),MATCH(L$14,$I$14:$T$14,0)+5))</f>
        <v>0</v>
      </c>
      <c r="M25" s="115">
        <f ca="1">+IF(OFFSET(Ejecución!$A$1,MATCH($A25,Ejecución!$A$2:$A$169,0),MATCH(M$14,$I$14:$T$14,0)+5)="","",OFFSET(Ejecución!$A$1,MATCH($A25,Ejecución!$A$2:$A$169,0),MATCH(M$14,$I$14:$T$14,0)+5))</f>
        <v>0</v>
      </c>
      <c r="N25" s="115">
        <f ca="1">+IF(OFFSET(Ejecución!$A$1,MATCH($A25,Ejecución!$A$2:$A$169,0),MATCH(N$14,$I$14:$T$14,0)+5)="","",OFFSET(Ejecución!$A$1,MATCH($A25,Ejecución!$A$2:$A$169,0),MATCH(N$14,$I$14:$T$14,0)+5))</f>
        <v>0</v>
      </c>
      <c r="O25" s="115">
        <f ca="1">+IF(OFFSET(Ejecución!$A$1,MATCH($A25,Ejecución!$A$2:$A$169,0),MATCH(O$14,$I$14:$T$14,0)+5)="","",OFFSET(Ejecución!$A$1,MATCH($A25,Ejecución!$A$2:$A$169,0),MATCH(O$14,$I$14:$T$14,0)+5))</f>
        <v>0</v>
      </c>
      <c r="P25" s="115">
        <f ca="1">+IF(OFFSET(Ejecución!$A$1,MATCH($A25,Ejecución!$A$2:$A$169,0),MATCH(P$14,$I$14:$T$14,0)+5)="","",OFFSET(Ejecución!$A$1,MATCH($A25,Ejecución!$A$2:$A$169,0),MATCH(P$14,$I$14:$T$14,0)+5))</f>
        <v>0</v>
      </c>
      <c r="Q25" s="115">
        <f ca="1">+IF(OFFSET(Ejecución!$A$1,MATCH($A25,Ejecución!$A$2:$A$169,0),MATCH(Q$14,$I$14:$T$14,0)+5)="","",OFFSET(Ejecución!$A$1,MATCH($A25,Ejecución!$A$2:$A$169,0),MATCH(Q$14,$I$14:$T$14,0)+5))</f>
        <v>0</v>
      </c>
      <c r="R25" s="115" t="str">
        <f ca="1">+IF(OFFSET(Ejecución!$A$1,MATCH($A25,Ejecución!$A$2:$A$169,0),MATCH(R$14,$I$14:$T$14,0)+5)="","",OFFSET(Ejecución!$A$1,MATCH($A25,Ejecución!$A$2:$A$169,0),MATCH(R$14,$I$14:$T$14,0)+5))</f>
        <v/>
      </c>
      <c r="S25" s="115" t="str">
        <f ca="1">+IF(OFFSET(Ejecución!$A$1,MATCH($A25,Ejecución!$A$2:$A$169,0),MATCH(S$14,$I$14:$T$14,0)+5)="","",OFFSET(Ejecución!$A$1,MATCH($A25,Ejecución!$A$2:$A$169,0),MATCH(S$14,$I$14:$T$14,0)+5))</f>
        <v/>
      </c>
      <c r="T25" s="115" t="str">
        <f ca="1">+IF(OFFSET(Ejecución!$A$1,MATCH($A25,Ejecución!$A$2:$A$169,0),MATCH(T$14,$I$14:$T$14,0)+5)="","",OFFSET(Ejecución!$A$1,MATCH($A25,Ejecución!$A$2:$A$169,0),MATCH(T$14,$I$14:$T$14,0)+5))</f>
        <v/>
      </c>
      <c r="U25" s="20">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20">
        <f ca="1">+IFERROR(IF(VLOOKUP(A25,General!$A$2:$F$169,5,0)="Porcentaje",U25,IF(AND(F25=0,VLOOKUP(A25,General!$A$2:$F$169,5,0)&lt;&gt;"Porcentaje"),U25/VLOOKUP(A25,General!$A$2:$S$169,19,0),U25/F25)),0)</f>
        <v>0</v>
      </c>
      <c r="W25" s="173" t="s">
        <v>720</v>
      </c>
      <c r="X25" s="331" t="s">
        <v>721</v>
      </c>
      <c r="Y25" s="91" t="s">
        <v>729</v>
      </c>
      <c r="Z25" s="91"/>
    </row>
    <row r="26" spans="1:26" ht="204.75" customHeight="1" thickBot="1">
      <c r="A26" s="66">
        <v>83</v>
      </c>
      <c r="B26" s="329"/>
      <c r="C26" s="329"/>
      <c r="D26" s="89" t="s">
        <v>221</v>
      </c>
      <c r="E26" s="89" t="s">
        <v>97</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20</v>
      </c>
      <c r="G26" s="90" t="s">
        <v>378</v>
      </c>
      <c r="H26" s="91" t="s">
        <v>708</v>
      </c>
      <c r="I26" s="87">
        <f ca="1">+IF(OFFSET(Ejecución!$A$1,MATCH($A26,Ejecución!$A$2:$A$169,0),MATCH(I$14,$I$14:$T$14,0)+5)="","",OFFSET(Ejecución!$A$1,MATCH($A26,Ejecución!$A$2:$A$169,0),MATCH(I$14,$I$14:$T$14,0)+5))</f>
        <v>0</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18</v>
      </c>
      <c r="M26" s="87">
        <f ca="1">+IF(OFFSET(Ejecución!$A$1,MATCH($A26,Ejecución!$A$2:$A$169,0),MATCH(M$14,$I$14:$T$14,0)+5)="","",OFFSET(Ejecución!$A$1,MATCH($A26,Ejecución!$A$2:$A$169,0),MATCH(M$14,$I$14:$T$14,0)+5))</f>
        <v>0</v>
      </c>
      <c r="N26" s="87">
        <f ca="1">+IF(OFFSET(Ejecución!$A$1,MATCH($A26,Ejecución!$A$2:$A$169,0),MATCH(N$14,$I$14:$T$14,0)+5)="","",OFFSET(Ejecución!$A$1,MATCH($A26,Ejecución!$A$2:$A$169,0),MATCH(N$14,$I$14:$T$14,0)+5))</f>
        <v>15</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0</v>
      </c>
      <c r="Q26" s="87">
        <f ca="1">+IF(OFFSET(Ejecución!$A$1,MATCH($A26,Ejecución!$A$2:$A$169,0),MATCH(Q$14,$I$14:$T$14,0)+5)="","",OFFSET(Ejecución!$A$1,MATCH($A26,Ejecución!$A$2:$A$169,0),MATCH(Q$14,$I$14:$T$14,0)+5))</f>
        <v>0</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0</v>
      </c>
      <c r="V26" s="20">
        <f ca="1">+IFERROR(IF(VLOOKUP(A26,General!$A$2:$F$169,5,0)="Porcentaje",U26,IF(AND(F26=0,VLOOKUP(A26,General!$A$2:$F$169,5,0)&lt;&gt;"Porcentaje"),U26/VLOOKUP(A26,General!$A$2:$S$169,19,0),U26/F26)),0)</f>
        <v>0</v>
      </c>
      <c r="W26" s="129" t="s">
        <v>730</v>
      </c>
      <c r="X26" s="332"/>
      <c r="Y26" s="91" t="s">
        <v>731</v>
      </c>
      <c r="Z26" s="91"/>
    </row>
    <row r="27" spans="1:26" ht="193.5" customHeight="1" thickBot="1">
      <c r="A27" s="66">
        <v>84</v>
      </c>
      <c r="B27" s="329"/>
      <c r="C27" s="329"/>
      <c r="D27" s="89" t="s">
        <v>222</v>
      </c>
      <c r="E27" s="89" t="s">
        <v>97</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90" t="s">
        <v>471</v>
      </c>
      <c r="H27" s="91" t="s">
        <v>709</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f ca="1">+IF(OFFSET(Ejecución!$A$1,MATCH($A27,Ejecución!$A$2:$A$169,0),MATCH(O$14,$I$14:$T$14,0)+5)="","",OFFSET(Ejecución!$A$1,MATCH($A27,Ejecución!$A$2:$A$169,0),MATCH(O$14,$I$14:$T$14,0)+5))</f>
        <v>0</v>
      </c>
      <c r="P27" s="87">
        <f ca="1">+IF(OFFSET(Ejecución!$A$1,MATCH($A27,Ejecución!$A$2:$A$169,0),MATCH(P$14,$I$14:$T$14,0)+5)="","",OFFSET(Ejecución!$A$1,MATCH($A27,Ejecución!$A$2:$A$169,0),MATCH(P$14,$I$14:$T$14,0)+5))</f>
        <v>50</v>
      </c>
      <c r="Q27" s="87">
        <f ca="1">+IF(OFFSET(Ejecución!$A$1,MATCH($A27,Ejecución!$A$2:$A$169,0),MATCH(Q$14,$I$14:$T$14,0)+5)="","",OFFSET(Ejecución!$A$1,MATCH($A27,Ejecución!$A$2:$A$169,0),MATCH(Q$14,$I$14:$T$14,0)+5))</f>
        <v>0</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50</v>
      </c>
      <c r="V27" s="20">
        <f ca="1">+IFERROR(IF(VLOOKUP(A27,General!$A$2:$F$169,5,0)="Porcentaje",U27,IF(AND(F27=0,VLOOKUP(A27,General!$A$2:$F$169,5,0)&lt;&gt;"Porcentaje"),U27/VLOOKUP(A27,General!$A$2:$S$169,19,0),U27/F27)),0)</f>
        <v>0.4854368932038835</v>
      </c>
      <c r="W27" s="324" t="s">
        <v>720</v>
      </c>
      <c r="X27" s="332"/>
      <c r="Y27" s="91" t="s">
        <v>732</v>
      </c>
      <c r="Z27" s="91"/>
    </row>
    <row r="28" spans="1:26" ht="208.5" customHeight="1" thickBot="1">
      <c r="A28" s="66">
        <v>85</v>
      </c>
      <c r="B28" s="329"/>
      <c r="C28" s="329"/>
      <c r="D28" s="89" t="s">
        <v>223</v>
      </c>
      <c r="E28" s="89" t="s">
        <v>98</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1</v>
      </c>
      <c r="G28" s="90" t="s">
        <v>471</v>
      </c>
      <c r="H28" s="91" t="s">
        <v>710</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1</v>
      </c>
      <c r="K28" s="115">
        <f ca="1">+IF(OFFSET(Ejecución!$A$1,MATCH($A28,Ejecución!$A$2:$A$169,0),MATCH(K$14,$I$14:$T$14,0)+5)="","",OFFSET(Ejecución!$A$1,MATCH($A28,Ejecución!$A$2:$A$169,0),MATCH(K$14,$I$14:$T$14,0)+5))</f>
        <v>1</v>
      </c>
      <c r="L28" s="115">
        <f ca="1">+IF(OFFSET(Ejecución!$A$1,MATCH($A28,Ejecución!$A$2:$A$169,0),MATCH(L$14,$I$14:$T$14,0)+5)="","",OFFSET(Ejecución!$A$1,MATCH($A28,Ejecución!$A$2:$A$169,0),MATCH(L$14,$I$14:$T$14,0)+5))</f>
        <v>1</v>
      </c>
      <c r="M28" s="115">
        <f ca="1">+IF(OFFSET(Ejecución!$A$1,MATCH($A28,Ejecución!$A$2:$A$169,0),MATCH(M$14,$I$14:$T$14,0)+5)="","",OFFSET(Ejecución!$A$1,MATCH($A28,Ejecución!$A$2:$A$169,0),MATCH(M$14,$I$14:$T$14,0)+5))</f>
        <v>1</v>
      </c>
      <c r="N28" s="115">
        <f ca="1">+IF(OFFSET(Ejecución!$A$1,MATCH($A28,Ejecución!$A$2:$A$169,0),MATCH(N$14,$I$14:$T$14,0)+5)="","",OFFSET(Ejecución!$A$1,MATCH($A28,Ejecución!$A$2:$A$169,0),MATCH(N$14,$I$14:$T$14,0)+5))</f>
        <v>1</v>
      </c>
      <c r="O28" s="115">
        <f ca="1">+IF(OFFSET(Ejecución!$A$1,MATCH($A28,Ejecución!$A$2:$A$169,0),MATCH(O$14,$I$14:$T$14,0)+5)="","",OFFSET(Ejecución!$A$1,MATCH($A28,Ejecución!$A$2:$A$169,0),MATCH(O$14,$I$14:$T$14,0)+5))</f>
        <v>1</v>
      </c>
      <c r="P28" s="115">
        <f ca="1">+IF(OFFSET(Ejecución!$A$1,MATCH($A28,Ejecución!$A$2:$A$169,0),MATCH(P$14,$I$14:$T$14,0)+5)="","",OFFSET(Ejecución!$A$1,MATCH($A28,Ejecución!$A$2:$A$169,0),MATCH(P$14,$I$14:$T$14,0)+5))</f>
        <v>1</v>
      </c>
      <c r="Q28" s="115">
        <f ca="1">+IF(OFFSET(Ejecución!$A$1,MATCH($A28,Ejecución!$A$2:$A$169,0),MATCH(Q$14,$I$14:$T$14,0)+5)="","",OFFSET(Ejecución!$A$1,MATCH($A28,Ejecución!$A$2:$A$169,0),MATCH(Q$14,$I$14:$T$14,0)+5))</f>
        <v>1</v>
      </c>
      <c r="R28" s="115" t="str">
        <f ca="1">+IF(OFFSET(Ejecución!$A$1,MATCH($A28,Ejecución!$A$2:$A$169,0),MATCH(R$14,$I$14:$T$14,0)+5)="","",OFFSET(Ejecución!$A$1,MATCH($A28,Ejecución!$A$2:$A$169,0),MATCH(R$14,$I$14:$T$14,0)+5))</f>
        <v/>
      </c>
      <c r="S28" s="115" t="str">
        <f ca="1">+IF(OFFSET(Ejecución!$A$1,MATCH($A28,Ejecución!$A$2:$A$169,0),MATCH(S$14,$I$14:$T$14,0)+5)="","",OFFSET(Ejecución!$A$1,MATCH($A28,Ejecución!$A$2:$A$169,0),MATCH(S$14,$I$14:$T$14,0)+5))</f>
        <v/>
      </c>
      <c r="T28" s="115" t="str">
        <f ca="1">+IF(OFFSET(Ejecución!$A$1,MATCH($A28,Ejecución!$A$2:$A$169,0),MATCH(T$14,$I$14:$T$14,0)+5)="","",OFFSET(Ejecución!$A$1,MATCH($A28,Ejecución!$A$2:$A$169,0),MATCH(T$14,$I$14:$T$14,0)+5))</f>
        <v/>
      </c>
      <c r="U28" s="20">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v>
      </c>
      <c r="V28" s="20">
        <f ca="1">+IFERROR(IF(VLOOKUP(A28,General!$A$2:$F$169,5,0)="Porcentaje",U28,IF(AND(F28=0,VLOOKUP(A28,General!$A$2:$F$169,5,0)&lt;&gt;"Porcentaje"),U28/VLOOKUP(A28,General!$A$2:$S$169,19,0),U28/F28)),0)</f>
        <v>1</v>
      </c>
      <c r="W28" s="325"/>
      <c r="X28" s="332"/>
      <c r="Y28" s="91" t="s">
        <v>733</v>
      </c>
      <c r="Z28" s="91"/>
    </row>
    <row r="29" spans="1:26" ht="196.5" customHeight="1" thickBot="1">
      <c r="A29" s="66">
        <v>86</v>
      </c>
      <c r="B29" s="330"/>
      <c r="C29" s="330"/>
      <c r="D29" s="89" t="s">
        <v>224</v>
      </c>
      <c r="E29" s="89" t="s">
        <v>98</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1</v>
      </c>
      <c r="G29" s="90" t="s">
        <v>378</v>
      </c>
      <c r="H29" s="91" t="s">
        <v>711</v>
      </c>
      <c r="I29" s="115">
        <f ca="1">+IF(OFFSET(Ejecución!$A$1,MATCH($A29,Ejecución!$A$2:$A$169,0),MATCH(I$14,$I$14:$T$14,0)+5)="","",OFFSET(Ejecución!$A$1,MATCH($A29,Ejecución!$A$2:$A$169,0),MATCH(I$14,$I$14:$T$14,0)+5))</f>
        <v>0.8</v>
      </c>
      <c r="J29" s="115">
        <f ca="1">+IF(OFFSET(Ejecución!$A$1,MATCH($A29,Ejecución!$A$2:$A$169,0),MATCH(J$14,$I$14:$T$14,0)+5)="","",OFFSET(Ejecución!$A$1,MATCH($A29,Ejecución!$A$2:$A$169,0),MATCH(J$14,$I$14:$T$14,0)+5))</f>
        <v>1</v>
      </c>
      <c r="K29" s="115">
        <f ca="1">+IF(OFFSET(Ejecución!$A$1,MATCH($A29,Ejecución!$A$2:$A$169,0),MATCH(K$14,$I$14:$T$14,0)+5)="","",OFFSET(Ejecución!$A$1,MATCH($A29,Ejecución!$A$2:$A$169,0),MATCH(K$14,$I$14:$T$14,0)+5))</f>
        <v>1</v>
      </c>
      <c r="L29" s="115">
        <f ca="1">+IF(OFFSET(Ejecución!$A$1,MATCH($A29,Ejecución!$A$2:$A$169,0),MATCH(L$14,$I$14:$T$14,0)+5)="","",OFFSET(Ejecución!$A$1,MATCH($A29,Ejecución!$A$2:$A$169,0),MATCH(L$14,$I$14:$T$14,0)+5))</f>
        <v>1</v>
      </c>
      <c r="M29" s="115">
        <f ca="1">+IF(OFFSET(Ejecución!$A$1,MATCH($A29,Ejecución!$A$2:$A$169,0),MATCH(M$14,$I$14:$T$14,0)+5)="","",OFFSET(Ejecución!$A$1,MATCH($A29,Ejecución!$A$2:$A$169,0),MATCH(M$14,$I$14:$T$14,0)+5))</f>
        <v>1</v>
      </c>
      <c r="N29" s="115">
        <f ca="1">+IF(OFFSET(Ejecución!$A$1,MATCH($A29,Ejecución!$A$2:$A$169,0),MATCH(N$14,$I$14:$T$14,0)+5)="","",OFFSET(Ejecución!$A$1,MATCH($A29,Ejecución!$A$2:$A$169,0),MATCH(N$14,$I$14:$T$14,0)+5))</f>
        <v>1</v>
      </c>
      <c r="O29" s="115">
        <f ca="1">+IF(OFFSET(Ejecución!$A$1,MATCH($A29,Ejecución!$A$2:$A$169,0),MATCH(O$14,$I$14:$T$14,0)+5)="","",OFFSET(Ejecución!$A$1,MATCH($A29,Ejecución!$A$2:$A$169,0),MATCH(O$14,$I$14:$T$14,0)+5))</f>
        <v>1</v>
      </c>
      <c r="P29" s="115">
        <f ca="1">+IF(OFFSET(Ejecución!$A$1,MATCH($A29,Ejecución!$A$2:$A$169,0),MATCH(P$14,$I$14:$T$14,0)+5)="","",OFFSET(Ejecución!$A$1,MATCH($A29,Ejecución!$A$2:$A$169,0),MATCH(P$14,$I$14:$T$14,0)+5))</f>
        <v>1</v>
      </c>
      <c r="Q29" s="115">
        <f ca="1">+IF(OFFSET(Ejecución!$A$1,MATCH($A29,Ejecución!$A$2:$A$169,0),MATCH(Q$14,$I$14:$T$14,0)+5)="","",OFFSET(Ejecución!$A$1,MATCH($A29,Ejecución!$A$2:$A$169,0),MATCH(Q$14,$I$14:$T$14,0)+5))</f>
        <v>1</v>
      </c>
      <c r="R29" s="115" t="str">
        <f ca="1">+IF(OFFSET(Ejecución!$A$1,MATCH($A29,Ejecución!$A$2:$A$169,0),MATCH(R$14,$I$14:$T$14,0)+5)="","",OFFSET(Ejecución!$A$1,MATCH($A29,Ejecución!$A$2:$A$169,0),MATCH(R$14,$I$14:$T$14,0)+5))</f>
        <v/>
      </c>
      <c r="S29" s="115" t="str">
        <f ca="1">+IF(OFFSET(Ejecución!$A$1,MATCH($A29,Ejecución!$A$2:$A$169,0),MATCH(S$14,$I$14:$T$14,0)+5)="","",OFFSET(Ejecución!$A$1,MATCH($A29,Ejecución!$A$2:$A$169,0),MATCH(S$14,$I$14:$T$14,0)+5))</f>
        <v/>
      </c>
      <c r="T29" s="115" t="str">
        <f ca="1">+IF(OFFSET(Ejecución!$A$1,MATCH($A29,Ejecución!$A$2:$A$169,0),MATCH(T$14,$I$14:$T$14,0)+5)="","",OFFSET(Ejecución!$A$1,MATCH($A29,Ejecución!$A$2:$A$169,0),MATCH(T$14,$I$14:$T$14,0)+5))</f>
        <v/>
      </c>
      <c r="U29" s="20">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v>
      </c>
      <c r="V29" s="20">
        <f ca="1">+IFERROR(IF(VLOOKUP(A29,General!$A$2:$F$169,5,0)="Porcentaje",U29,IF(AND(F29=0,VLOOKUP(A29,General!$A$2:$F$169,5,0)&lt;&gt;"Porcentaje"),U29/VLOOKUP(A29,General!$A$2:$S$169,19,0),U29/F29)),0)</f>
        <v>1</v>
      </c>
      <c r="W29" s="129" t="s">
        <v>734</v>
      </c>
      <c r="X29" s="302"/>
      <c r="Y29" s="91" t="s">
        <v>735</v>
      </c>
      <c r="Z29" s="91"/>
    </row>
  </sheetData>
  <sheetProtection password="CCC5" sheet="1" objects="1" scenarios="1"/>
  <mergeCells count="31">
    <mergeCell ref="B17:B19"/>
    <mergeCell ref="C22:C24"/>
    <mergeCell ref="C25:C29"/>
    <mergeCell ref="X22:X24"/>
    <mergeCell ref="X25:X29"/>
    <mergeCell ref="X20:X21"/>
    <mergeCell ref="W27:W28"/>
    <mergeCell ref="C20:C21"/>
    <mergeCell ref="B20:B24"/>
    <mergeCell ref="B25:B29"/>
    <mergeCell ref="B15:B16"/>
    <mergeCell ref="W15:W16"/>
    <mergeCell ref="W18:W19"/>
    <mergeCell ref="X18:X19"/>
    <mergeCell ref="B8:Z8"/>
    <mergeCell ref="B9:Z10"/>
    <mergeCell ref="B11:Z12"/>
    <mergeCell ref="B13:B14"/>
    <mergeCell ref="C13:G13"/>
    <mergeCell ref="H13:H14"/>
    <mergeCell ref="I13:V13"/>
    <mergeCell ref="W13:W14"/>
    <mergeCell ref="X13:X14"/>
    <mergeCell ref="Y13:Y14"/>
    <mergeCell ref="Z13:Z14"/>
    <mergeCell ref="C17:C19"/>
    <mergeCell ref="B5:Z5"/>
    <mergeCell ref="B6:G6"/>
    <mergeCell ref="H6:V6"/>
    <mergeCell ref="W6:Z6"/>
    <mergeCell ref="B7:Z7"/>
  </mergeCells>
  <dataValidations count="2">
    <dataValidation type="list" allowBlank="1" showInputMessage="1" showErrorMessage="1" sqref="E15:E29">
      <formula1>"Unidad,Porcentaje,Monetario"</formula1>
      <formula2>0</formula2>
    </dataValidation>
    <dataValidation type="list" allowBlank="1" showInputMessage="1" showErrorMessage="1" sqref="G15:G29">
      <formula1>"A,B,C"</formula1>
      <formula2>0</formula2>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rowBreaks count="1" manualBreakCount="1">
    <brk id="24" min="1" max="25" man="1"/>
  </rowBreaks>
  <drawing r:id="rId2"/>
</worksheet>
</file>

<file path=xl/worksheets/sheet18.xml><?xml version="1.0" encoding="utf-8"?>
<worksheet xmlns="http://schemas.openxmlformats.org/spreadsheetml/2006/main" xmlns:r="http://schemas.openxmlformats.org/officeDocument/2006/relationships">
  <sheetPr codeName="Hoja18"/>
  <dimension ref="A1:ALZ19"/>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736</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95.25" customHeight="1" thickBot="1">
      <c r="A15" s="48">
        <v>87</v>
      </c>
      <c r="B15" s="333" t="s">
        <v>737</v>
      </c>
      <c r="C15" s="132" t="s">
        <v>226</v>
      </c>
      <c r="D15" s="133" t="s">
        <v>227</v>
      </c>
      <c r="E15" s="134"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15</v>
      </c>
      <c r="G15" s="138" t="s">
        <v>378</v>
      </c>
      <c r="H15" s="139" t="s">
        <v>741</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8</v>
      </c>
      <c r="K15" s="87">
        <f ca="1">+IF(OFFSET(Ejecución!$A$1,MATCH($A15,Ejecución!$A$2:$A$169,0),MATCH(K$14,$I$14:$T$14,0)+5)="","",OFFSET(Ejecución!$A$1,MATCH($A15,Ejecución!$A$2:$A$169,0),MATCH(K$14,$I$14:$T$14,0)+5))</f>
        <v>15</v>
      </c>
      <c r="L15" s="87">
        <f ca="1">+IF(OFFSET(Ejecución!$A$1,MATCH($A15,Ejecución!$A$2:$A$169,0),MATCH(L$14,$I$14:$T$14,0)+5)="","",OFFSET(Ejecución!$A$1,MATCH($A15,Ejecución!$A$2:$A$169,0),MATCH(L$14,$I$14:$T$14,0)+5))</f>
        <v>12</v>
      </c>
      <c r="M15" s="87">
        <f ca="1">+IF(OFFSET(Ejecución!$A$1,MATCH($A15,Ejecución!$A$2:$A$169,0),MATCH(M$14,$I$14:$T$14,0)+5)="","",OFFSET(Ejecución!$A$1,MATCH($A15,Ejecución!$A$2:$A$169,0),MATCH(M$14,$I$14:$T$14,0)+5))</f>
        <v>12</v>
      </c>
      <c r="N15" s="87">
        <f ca="1">+IF(OFFSET(Ejecución!$A$1,MATCH($A15,Ejecución!$A$2:$A$169,0),MATCH(N$14,$I$14:$T$14,0)+5)="","",OFFSET(Ejecución!$A$1,MATCH($A15,Ejecución!$A$2:$A$169,0),MATCH(N$14,$I$14:$T$14,0)+5))</f>
        <v>7</v>
      </c>
      <c r="O15" s="87">
        <f ca="1">+IF(OFFSET(Ejecución!$A$1,MATCH($A15,Ejecución!$A$2:$A$169,0),MATCH(O$14,$I$14:$T$14,0)+5)="","",OFFSET(Ejecución!$A$1,MATCH($A15,Ejecución!$A$2:$A$169,0),MATCH(O$14,$I$14:$T$14,0)+5))</f>
        <v>12</v>
      </c>
      <c r="P15" s="87">
        <f ca="1">+IF(OFFSET(Ejecución!$A$1,MATCH($A15,Ejecución!$A$2:$A$169,0),MATCH(P$14,$I$14:$T$14,0)+5)="","",OFFSET(Ejecución!$A$1,MATCH($A15,Ejecución!$A$2:$A$169,0),MATCH(P$14,$I$14:$T$14,0)+5))</f>
        <v>12</v>
      </c>
      <c r="Q15" s="87">
        <f ca="1">+IF(OFFSET(Ejecución!$A$1,MATCH($A15,Ejecución!$A$2:$A$169,0),MATCH(Q$14,$I$14:$T$14,0)+5)="","",OFFSET(Ejecución!$A$1,MATCH($A15,Ejecución!$A$2:$A$169,0),MATCH(Q$14,$I$14:$T$14,0)+5))</f>
        <v>17</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41</v>
      </c>
      <c r="V15" s="20">
        <f ca="1">+IFERROR(IF(VLOOKUP(A15,General!$A$2:$F$169,5,0)="Porcentaje",U15,IF(AND(F15=0,VLOOKUP(A15,General!$A$2:$F$169,5,0)&lt;&gt;"Porcentaje"),U15/VLOOKUP(A15,General!$A$2:$S$169,19,0),U15/F15)),0)</f>
        <v>2.7333333333333334</v>
      </c>
      <c r="W15" s="140" t="s">
        <v>746</v>
      </c>
      <c r="X15" s="140" t="s">
        <v>747</v>
      </c>
      <c r="Y15" s="139" t="s">
        <v>748</v>
      </c>
      <c r="Z15" s="141"/>
    </row>
    <row r="16" spans="1:1014" s="18" customFormat="1" ht="132" customHeight="1" thickBot="1">
      <c r="A16" s="48">
        <v>88</v>
      </c>
      <c r="B16" s="334"/>
      <c r="C16" s="135" t="s">
        <v>228</v>
      </c>
      <c r="D16" s="136" t="s">
        <v>229</v>
      </c>
      <c r="E16" s="134"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20</v>
      </c>
      <c r="G16" s="138" t="s">
        <v>378</v>
      </c>
      <c r="H16" s="139" t="s">
        <v>742</v>
      </c>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16</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16</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0</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v>
      </c>
      <c r="V16" s="20">
        <f ca="1">+IFERROR(IF(VLOOKUP(A16,General!$A$2:$F$169,5,0)="Porcentaje",U16,IF(AND(F16=0,VLOOKUP(A16,General!$A$2:$F$169,5,0)&lt;&gt;"Porcentaje"),U16/VLOOKUP(A16,General!$A$2:$S$169,19,0),U16/F16)),0)</f>
        <v>0</v>
      </c>
      <c r="W16" s="140" t="s">
        <v>749</v>
      </c>
      <c r="X16" s="140" t="s">
        <v>596</v>
      </c>
      <c r="Y16" s="139" t="s">
        <v>750</v>
      </c>
      <c r="Z16" s="141"/>
    </row>
    <row r="17" spans="1:26" ht="136.5" customHeight="1" thickBot="1">
      <c r="A17" s="66">
        <v>89</v>
      </c>
      <c r="B17" s="137" t="s">
        <v>738</v>
      </c>
      <c r="C17" s="135" t="s">
        <v>230</v>
      </c>
      <c r="D17" s="136" t="s">
        <v>231</v>
      </c>
      <c r="E17" s="134"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8</v>
      </c>
      <c r="G17" s="138" t="s">
        <v>378</v>
      </c>
      <c r="H17" s="139" t="s">
        <v>743</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0</v>
      </c>
      <c r="L17" s="87">
        <f ca="1">+IF(OFFSET(Ejecución!$A$1,MATCH($A17,Ejecución!$A$2:$A$169,0),MATCH(L$14,$I$14:$T$14,0)+5)="","",OFFSET(Ejecución!$A$1,MATCH($A17,Ejecución!$A$2:$A$169,0),MATCH(L$14,$I$14:$T$14,0)+5))</f>
        <v>1</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4</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0</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0</v>
      </c>
      <c r="V17" s="20">
        <f ca="1">+IFERROR(IF(VLOOKUP(A17,General!$A$2:$F$169,5,0)="Porcentaje",U17,IF(AND(F17=0,VLOOKUP(A17,General!$A$2:$F$169,5,0)&lt;&gt;"Porcentaje"),U17/VLOOKUP(A17,General!$A$2:$S$169,19,0),U17/F17)),0)</f>
        <v>0</v>
      </c>
      <c r="W17" s="140" t="s">
        <v>749</v>
      </c>
      <c r="X17" s="140" t="s">
        <v>596</v>
      </c>
      <c r="Y17" s="139" t="s">
        <v>751</v>
      </c>
      <c r="Z17" s="141"/>
    </row>
    <row r="18" spans="1:26" ht="107.25" customHeight="1" thickBot="1">
      <c r="A18" s="66">
        <v>90</v>
      </c>
      <c r="B18" s="137" t="s">
        <v>739</v>
      </c>
      <c r="C18" s="135" t="s">
        <v>232</v>
      </c>
      <c r="D18" s="136" t="s">
        <v>233</v>
      </c>
      <c r="E18" s="134"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0</v>
      </c>
      <c r="G18" s="138" t="s">
        <v>378</v>
      </c>
      <c r="H18" s="139" t="s">
        <v>744</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0">
        <f ca="1">+IFERROR(IF(VLOOKUP(A18,General!$A$2:$F$169,5,0)="Porcentaje",U18,IF(AND(F18=0,VLOOKUP(A18,General!$A$2:$F$169,5,0)&lt;&gt;"Porcentaje"),U18/VLOOKUP(A18,General!$A$2:$S$169,19,0),U18/F18)),0)</f>
        <v>0</v>
      </c>
      <c r="W18" s="140" t="s">
        <v>596</v>
      </c>
      <c r="X18" s="140" t="s">
        <v>533</v>
      </c>
      <c r="Y18" s="139" t="s">
        <v>752</v>
      </c>
      <c r="Z18" s="141"/>
    </row>
    <row r="19" spans="1:26" ht="60.75" customHeight="1" thickBot="1">
      <c r="A19" s="66">
        <v>91</v>
      </c>
      <c r="B19" s="137" t="s">
        <v>740</v>
      </c>
      <c r="C19" s="135" t="s">
        <v>234</v>
      </c>
      <c r="D19" s="136" t="s">
        <v>235</v>
      </c>
      <c r="E19" s="134"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80</v>
      </c>
      <c r="G19" s="138" t="s">
        <v>378</v>
      </c>
      <c r="H19" s="139" t="s">
        <v>745</v>
      </c>
      <c r="I19" s="87">
        <f ca="1">+IF(OFFSET(Ejecución!$A$1,MATCH($A19,Ejecución!$A$2:$A$169,0),MATCH(I$14,$I$14:$T$14,0)+5)="","",OFFSET(Ejecución!$A$1,MATCH($A19,Ejecución!$A$2:$A$169,0),MATCH(I$14,$I$14:$T$14,0)+5))</f>
        <v>15</v>
      </c>
      <c r="J19" s="87">
        <f ca="1">+IF(OFFSET(Ejecución!$A$1,MATCH($A19,Ejecución!$A$2:$A$169,0),MATCH(J$14,$I$14:$T$14,0)+5)="","",OFFSET(Ejecución!$A$1,MATCH($A19,Ejecución!$A$2:$A$169,0),MATCH(J$14,$I$14:$T$14,0)+5))</f>
        <v>8</v>
      </c>
      <c r="K19" s="87">
        <f ca="1">+IF(OFFSET(Ejecución!$A$1,MATCH($A19,Ejecución!$A$2:$A$169,0),MATCH(K$14,$I$14:$T$14,0)+5)="","",OFFSET(Ejecución!$A$1,MATCH($A19,Ejecución!$A$2:$A$169,0),MATCH(K$14,$I$14:$T$14,0)+5))</f>
        <v>23</v>
      </c>
      <c r="L19" s="87">
        <f ca="1">+IF(OFFSET(Ejecución!$A$1,MATCH($A19,Ejecución!$A$2:$A$169,0),MATCH(L$14,$I$14:$T$14,0)+5)="","",OFFSET(Ejecución!$A$1,MATCH($A19,Ejecución!$A$2:$A$169,0),MATCH(L$14,$I$14:$T$14,0)+5))</f>
        <v>53</v>
      </c>
      <c r="M19" s="87">
        <f ca="1">+IF(OFFSET(Ejecución!$A$1,MATCH($A19,Ejecución!$A$2:$A$169,0),MATCH(M$14,$I$14:$T$14,0)+5)="","",OFFSET(Ejecución!$A$1,MATCH($A19,Ejecución!$A$2:$A$169,0),MATCH(M$14,$I$14:$T$14,0)+5))</f>
        <v>48</v>
      </c>
      <c r="N19" s="87">
        <f ca="1">+IF(OFFSET(Ejecución!$A$1,MATCH($A19,Ejecución!$A$2:$A$169,0),MATCH(N$14,$I$14:$T$14,0)+5)="","",OFFSET(Ejecución!$A$1,MATCH($A19,Ejecución!$A$2:$A$169,0),MATCH(N$14,$I$14:$T$14,0)+5))</f>
        <v>26</v>
      </c>
      <c r="O19" s="87">
        <f ca="1">+IF(OFFSET(Ejecución!$A$1,MATCH($A19,Ejecución!$A$2:$A$169,0),MATCH(O$14,$I$14:$T$14,0)+5)="","",OFFSET(Ejecución!$A$1,MATCH($A19,Ejecución!$A$2:$A$169,0),MATCH(O$14,$I$14:$T$14,0)+5))</f>
        <v>32</v>
      </c>
      <c r="P19" s="87">
        <f ca="1">+IF(OFFSET(Ejecución!$A$1,MATCH($A19,Ejecución!$A$2:$A$169,0),MATCH(P$14,$I$14:$T$14,0)+5)="","",OFFSET(Ejecución!$A$1,MATCH($A19,Ejecución!$A$2:$A$169,0),MATCH(P$14,$I$14:$T$14,0)+5))</f>
        <v>37</v>
      </c>
      <c r="Q19" s="87">
        <f ca="1">+IF(OFFSET(Ejecución!$A$1,MATCH($A19,Ejecución!$A$2:$A$169,0),MATCH(Q$14,$I$14:$T$14,0)+5)="","",OFFSET(Ejecución!$A$1,MATCH($A19,Ejecución!$A$2:$A$169,0),MATCH(Q$14,$I$14:$T$14,0)+5))</f>
        <v>23</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92</v>
      </c>
      <c r="V19" s="20">
        <f ca="1">+IFERROR(IF(VLOOKUP(A19,General!$A$2:$F$169,5,0)="Porcentaje",U19,IF(AND(F19=0,VLOOKUP(A19,General!$A$2:$F$169,5,0)&lt;&gt;"Porcentaje"),U19/VLOOKUP(A19,General!$A$2:$S$169,19,0),U19/F19)),0)</f>
        <v>1.1499999999999999</v>
      </c>
      <c r="W19" s="140" t="s">
        <v>596</v>
      </c>
      <c r="X19" s="140" t="s">
        <v>753</v>
      </c>
      <c r="Y19" s="139" t="s">
        <v>754</v>
      </c>
      <c r="Z19" s="141"/>
    </row>
  </sheetData>
  <sheetProtection password="CCC5" sheet="1" objects="1" scenarios="1"/>
  <mergeCells count="17">
    <mergeCell ref="B15:B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formula1>"Unidad,Porcentaje,Monetario"</formula1>
    </dataValidation>
    <dataValidation type="list" allowBlank="1" showInputMessage="1" showErrorMessage="1" sqref="G15:G19">
      <formula1>"A,B,C"</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sheetPr codeName="Hoja19"/>
  <dimension ref="A1:ALZ25"/>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755</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19.75" customHeight="1" thickBot="1">
      <c r="A15" s="48">
        <v>92</v>
      </c>
      <c r="B15" s="142" t="s">
        <v>756</v>
      </c>
      <c r="C15" s="94" t="s">
        <v>237</v>
      </c>
      <c r="D15" s="94" t="s">
        <v>238</v>
      </c>
      <c r="E15" s="33"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1" t="s">
        <v>378</v>
      </c>
      <c r="H15" s="151" t="s">
        <v>763</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1</v>
      </c>
      <c r="Q15" s="87">
        <f ca="1">+IF(OFFSET(Ejecución!$A$1,MATCH($A15,Ejecución!$A$2:$A$169,0),MATCH(Q$14,$I$14:$T$14,0)+5)="","",OFFSET(Ejecución!$A$1,MATCH($A15,Ejecución!$A$2:$A$169,0),MATCH(Q$14,$I$14:$T$14,0)+5))</f>
        <v>1</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20">
        <f ca="1">+IFERROR(IF(VLOOKUP(A15,General!$A$2:$F$169,5,0)="Porcentaje",U15,IF(AND(F15=0,VLOOKUP(A15,General!$A$2:$F$169,5,0)&lt;&gt;"Porcentaje"),U15/VLOOKUP(A15,General!$A$2:$S$169,19,0),U15/F15)),0)</f>
        <v>1</v>
      </c>
      <c r="W15" s="156" t="s">
        <v>773</v>
      </c>
      <c r="X15" s="156" t="s">
        <v>455</v>
      </c>
      <c r="Y15" s="151" t="s">
        <v>774</v>
      </c>
      <c r="Z15" s="74"/>
    </row>
    <row r="16" spans="1:1014" s="18" customFormat="1" ht="132" customHeight="1" thickBot="1">
      <c r="A16" s="48">
        <v>93</v>
      </c>
      <c r="B16" s="340" t="s">
        <v>757</v>
      </c>
      <c r="C16" s="143" t="s">
        <v>239</v>
      </c>
      <c r="D16" s="143" t="s">
        <v>240</v>
      </c>
      <c r="E16" s="33"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1" t="s">
        <v>378</v>
      </c>
      <c r="H16" s="152" t="s">
        <v>764</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0">
        <f ca="1">+IFERROR(IF(VLOOKUP(A16,General!$A$2:$F$169,5,0)="Porcentaje",U16,IF(AND(F16=0,VLOOKUP(A16,General!$A$2:$F$169,5,0)&lt;&gt;"Porcentaje"),U16/VLOOKUP(A16,General!$A$2:$S$169,19,0),U16/F16)),0)</f>
        <v>1</v>
      </c>
      <c r="W16" s="345" t="s">
        <v>753</v>
      </c>
      <c r="X16" s="156" t="s">
        <v>775</v>
      </c>
      <c r="Y16" s="152" t="s">
        <v>776</v>
      </c>
      <c r="Z16" s="74"/>
    </row>
    <row r="17" spans="1:26" ht="136.5" customHeight="1" thickBot="1">
      <c r="A17" s="66">
        <v>94</v>
      </c>
      <c r="B17" s="341"/>
      <c r="C17" s="143" t="s">
        <v>241</v>
      </c>
      <c r="D17" s="143" t="s">
        <v>242</v>
      </c>
      <c r="E17" s="33"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3</v>
      </c>
      <c r="G17" s="71" t="s">
        <v>378</v>
      </c>
      <c r="H17" s="152" t="s">
        <v>765</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1</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1</v>
      </c>
      <c r="P17" s="87">
        <f ca="1">+IF(OFFSET(Ejecución!$A$1,MATCH($A17,Ejecución!$A$2:$A$169,0),MATCH(P$14,$I$14:$T$14,0)+5)="","",OFFSET(Ejecución!$A$1,MATCH($A17,Ejecución!$A$2:$A$169,0),MATCH(P$14,$I$14:$T$14,0)+5))</f>
        <v>1</v>
      </c>
      <c r="Q17" s="87">
        <f ca="1">+IF(OFFSET(Ejecución!$A$1,MATCH($A17,Ejecución!$A$2:$A$169,0),MATCH(Q$14,$I$14:$T$14,0)+5)="","",OFFSET(Ejecución!$A$1,MATCH($A17,Ejecución!$A$2:$A$169,0),MATCH(Q$14,$I$14:$T$14,0)+5))</f>
        <v>1</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3</v>
      </c>
      <c r="V17" s="20">
        <f ca="1">+IFERROR(IF(VLOOKUP(A17,General!$A$2:$F$169,5,0)="Porcentaje",U17,IF(AND(F17=0,VLOOKUP(A17,General!$A$2:$F$169,5,0)&lt;&gt;"Porcentaje"),U17/VLOOKUP(A17,General!$A$2:$S$169,19,0),U17/F17)),0)</f>
        <v>1</v>
      </c>
      <c r="W17" s="346"/>
      <c r="X17" s="156" t="s">
        <v>598</v>
      </c>
      <c r="Y17" s="152" t="s">
        <v>777</v>
      </c>
      <c r="Z17" s="74"/>
    </row>
    <row r="18" spans="1:26" ht="107.25" customHeight="1" thickBot="1">
      <c r="A18" s="66">
        <v>95</v>
      </c>
      <c r="B18" s="342"/>
      <c r="C18" s="143" t="s">
        <v>243</v>
      </c>
      <c r="D18" s="143" t="s">
        <v>244</v>
      </c>
      <c r="E18" s="33"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1" t="s">
        <v>378</v>
      </c>
      <c r="H18" s="152" t="s">
        <v>766</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1</v>
      </c>
      <c r="Q18" s="87">
        <f ca="1">+IF(OFFSET(Ejecución!$A$1,MATCH($A18,Ejecución!$A$2:$A$169,0),MATCH(Q$14,$I$14:$T$14,0)+5)="","",OFFSET(Ejecución!$A$1,MATCH($A18,Ejecución!$A$2:$A$169,0),MATCH(Q$14,$I$14:$T$14,0)+5))</f>
        <v>1</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0">
        <f ca="1">+IFERROR(IF(VLOOKUP(A18,General!$A$2:$F$169,5,0)="Porcentaje",U18,IF(AND(F18=0,VLOOKUP(A18,General!$A$2:$F$169,5,0)&lt;&gt;"Porcentaje"),U18/VLOOKUP(A18,General!$A$2:$S$169,19,0),U18/F18)),0)</f>
        <v>1</v>
      </c>
      <c r="W18" s="347"/>
      <c r="X18" s="156" t="s">
        <v>586</v>
      </c>
      <c r="Y18" s="152" t="s">
        <v>778</v>
      </c>
      <c r="Z18" s="74"/>
    </row>
    <row r="19" spans="1:26" ht="140.25" customHeight="1" thickBot="1">
      <c r="A19" s="66">
        <v>96</v>
      </c>
      <c r="B19" s="340" t="s">
        <v>758</v>
      </c>
      <c r="C19" s="143" t="s">
        <v>245</v>
      </c>
      <c r="D19" s="143" t="s">
        <v>246</v>
      </c>
      <c r="E19" s="33"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1" t="s">
        <v>378</v>
      </c>
      <c r="H19" s="152" t="s">
        <v>767</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1</v>
      </c>
      <c r="Q19" s="87">
        <f ca="1">+IF(OFFSET(Ejecución!$A$1,MATCH($A19,Ejecución!$A$2:$A$169,0),MATCH(Q$14,$I$14:$T$14,0)+5)="","",OFFSET(Ejecución!$A$1,MATCH($A19,Ejecución!$A$2:$A$169,0),MATCH(Q$14,$I$14:$T$14,0)+5))</f>
        <v>1</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20">
        <f ca="1">+IFERROR(IF(VLOOKUP(A19,General!$A$2:$F$169,5,0)="Porcentaje",U19,IF(AND(F19=0,VLOOKUP(A19,General!$A$2:$F$169,5,0)&lt;&gt;"Porcentaje"),U19/VLOOKUP(A19,General!$A$2:$S$169,19,0),U19/F19)),0)</f>
        <v>1</v>
      </c>
      <c r="W19" s="156" t="s">
        <v>779</v>
      </c>
      <c r="X19" s="156" t="s">
        <v>780</v>
      </c>
      <c r="Y19" s="152" t="s">
        <v>781</v>
      </c>
      <c r="Z19" s="74"/>
    </row>
    <row r="20" spans="1:26" ht="238.5" customHeight="1" thickBot="1">
      <c r="A20" s="66">
        <v>97</v>
      </c>
      <c r="B20" s="342"/>
      <c r="C20" s="144" t="s">
        <v>247</v>
      </c>
      <c r="D20" s="143" t="s">
        <v>248</v>
      </c>
      <c r="E20" s="33" t="s">
        <v>97</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0</v>
      </c>
      <c r="G20" s="71" t="s">
        <v>378</v>
      </c>
      <c r="H20" s="152" t="s">
        <v>768</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0</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1</v>
      </c>
      <c r="O20" s="87">
        <f ca="1">+IF(OFFSET(Ejecución!$A$1,MATCH($A20,Ejecución!$A$2:$A$169,0),MATCH(O$14,$I$14:$T$14,0)+5)="","",OFFSET(Ejecución!$A$1,MATCH($A20,Ejecución!$A$2:$A$169,0),MATCH(O$14,$I$14:$T$14,0)+5))</f>
        <v>0</v>
      </c>
      <c r="P20" s="87">
        <f ca="1">+IF(OFFSET(Ejecución!$A$1,MATCH($A20,Ejecución!$A$2:$A$169,0),MATCH(P$14,$I$14:$T$14,0)+5)="","",OFFSET(Ejecución!$A$1,MATCH($A20,Ejecución!$A$2:$A$169,0),MATCH(P$14,$I$14:$T$14,0)+5))</f>
        <v>0</v>
      </c>
      <c r="Q20" s="87">
        <f ca="1">+IF(OFFSET(Ejecución!$A$1,MATCH($A20,Ejecución!$A$2:$A$169,0),MATCH(Q$14,$I$14:$T$14,0)+5)="","",OFFSET(Ejecución!$A$1,MATCH($A20,Ejecución!$A$2:$A$169,0),MATCH(Q$14,$I$14:$T$14,0)+5))</f>
        <v>0</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0</v>
      </c>
      <c r="V20" s="20">
        <f ca="1">+IFERROR(IF(VLOOKUP(A20,General!$A$2:$F$169,5,0)="Porcentaje",U20,IF(AND(F20=0,VLOOKUP(A20,General!$A$2:$F$169,5,0)&lt;&gt;"Porcentaje"),U20/VLOOKUP(A20,General!$A$2:$S$169,19,0),U20/F20)),0)</f>
        <v>0</v>
      </c>
      <c r="W20" s="156" t="s">
        <v>782</v>
      </c>
      <c r="X20" s="156" t="s">
        <v>783</v>
      </c>
      <c r="Y20" s="157" t="s">
        <v>784</v>
      </c>
      <c r="Z20" s="74"/>
    </row>
    <row r="21" spans="1:26" ht="237" customHeight="1" thickBot="1">
      <c r="A21" s="66">
        <v>98</v>
      </c>
      <c r="B21" s="343" t="s">
        <v>759</v>
      </c>
      <c r="C21" s="104" t="s">
        <v>249</v>
      </c>
      <c r="D21" s="145" t="s">
        <v>250</v>
      </c>
      <c r="E21" s="33" t="s">
        <v>97</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1" t="s">
        <v>378</v>
      </c>
      <c r="H21" s="153" t="s">
        <v>769</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1</v>
      </c>
      <c r="P21" s="87">
        <f ca="1">+IF(OFFSET(Ejecución!$A$1,MATCH($A21,Ejecución!$A$2:$A$169,0),MATCH(P$14,$I$14:$T$14,0)+5)="","",OFFSET(Ejecución!$A$1,MATCH($A21,Ejecución!$A$2:$A$169,0),MATCH(P$14,$I$14:$T$14,0)+5))</f>
        <v>1</v>
      </c>
      <c r="Q21" s="87">
        <f ca="1">+IF(OFFSET(Ejecución!$A$1,MATCH($A21,Ejecución!$A$2:$A$169,0),MATCH(Q$14,$I$14:$T$14,0)+5)="","",OFFSET(Ejecución!$A$1,MATCH($A21,Ejecución!$A$2:$A$169,0),MATCH(Q$14,$I$14:$T$14,0)+5))</f>
        <v>1</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0">
        <f ca="1">+IFERROR(IF(VLOOKUP(A21,General!$A$2:$F$169,5,0)="Porcentaje",U21,IF(AND(F21=0,VLOOKUP(A21,General!$A$2:$F$169,5,0)&lt;&gt;"Porcentaje"),U21/VLOOKUP(A21,General!$A$2:$S$169,19,0),U21/F21)),0)</f>
        <v>1</v>
      </c>
      <c r="W21" s="345" t="s">
        <v>785</v>
      </c>
      <c r="X21" s="335" t="s">
        <v>753</v>
      </c>
      <c r="Y21" s="153" t="s">
        <v>786</v>
      </c>
      <c r="Z21" s="74"/>
    </row>
    <row r="22" spans="1:26" ht="255.75" customHeight="1" thickBot="1">
      <c r="A22" s="66">
        <v>99</v>
      </c>
      <c r="B22" s="344"/>
      <c r="C22" s="146" t="s">
        <v>251</v>
      </c>
      <c r="D22" s="147" t="s">
        <v>250</v>
      </c>
      <c r="E22" s="33" t="s">
        <v>97</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71" t="s">
        <v>378</v>
      </c>
      <c r="H22" s="153" t="s">
        <v>769</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0</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0</v>
      </c>
      <c r="O22" s="87">
        <f ca="1">+IF(OFFSET(Ejecución!$A$1,MATCH($A22,Ejecución!$A$2:$A$169,0),MATCH(O$14,$I$14:$T$14,0)+5)="","",OFFSET(Ejecución!$A$1,MATCH($A22,Ejecución!$A$2:$A$169,0),MATCH(O$14,$I$14:$T$14,0)+5))</f>
        <v>1</v>
      </c>
      <c r="P22" s="87">
        <f ca="1">+IF(OFFSET(Ejecución!$A$1,MATCH($A22,Ejecución!$A$2:$A$169,0),MATCH(P$14,$I$14:$T$14,0)+5)="","",OFFSET(Ejecución!$A$1,MATCH($A22,Ejecución!$A$2:$A$169,0),MATCH(P$14,$I$14:$T$14,0)+5))</f>
        <v>0</v>
      </c>
      <c r="Q22" s="87">
        <f ca="1">+IF(OFFSET(Ejecución!$A$1,MATCH($A22,Ejecución!$A$2:$A$169,0),MATCH(Q$14,$I$14:$T$14,0)+5)="","",OFFSET(Ejecución!$A$1,MATCH($A22,Ejecución!$A$2:$A$169,0),MATCH(Q$14,$I$14:$T$14,0)+5))</f>
        <v>0</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20">
        <f ca="1">+IFERROR(IF(VLOOKUP(A22,General!$A$2:$F$169,5,0)="Porcentaje",U22,IF(AND(F22=0,VLOOKUP(A22,General!$A$2:$F$169,5,0)&lt;&gt;"Porcentaje"),U22/VLOOKUP(A22,General!$A$2:$S$169,19,0),U22/F22)),0)</f>
        <v>1</v>
      </c>
      <c r="W22" s="347"/>
      <c r="X22" s="336"/>
      <c r="Y22" s="153" t="s">
        <v>786</v>
      </c>
      <c r="Z22" s="74"/>
    </row>
    <row r="23" spans="1:26" ht="219" customHeight="1" thickBot="1">
      <c r="A23" s="66">
        <v>100</v>
      </c>
      <c r="B23" s="148" t="s">
        <v>760</v>
      </c>
      <c r="C23" s="149" t="s">
        <v>252</v>
      </c>
      <c r="D23" s="147" t="s">
        <v>240</v>
      </c>
      <c r="E23" s="33" t="s">
        <v>97</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71" t="s">
        <v>378</v>
      </c>
      <c r="H23" s="154" t="s">
        <v>770</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1</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0">
        <f ca="1">+IFERROR(IF(VLOOKUP(A23,General!$A$2:$F$169,5,0)="Porcentaje",U23,IF(AND(F23=0,VLOOKUP(A23,General!$A$2:$F$169,5,0)&lt;&gt;"Porcentaje"),U23/VLOOKUP(A23,General!$A$2:$S$169,19,0),U23/F23)),0)</f>
        <v>1</v>
      </c>
      <c r="W23" s="156" t="s">
        <v>787</v>
      </c>
      <c r="X23" s="337" t="s">
        <v>533</v>
      </c>
      <c r="Y23" s="78" t="s">
        <v>788</v>
      </c>
      <c r="Z23" s="74"/>
    </row>
    <row r="24" spans="1:26" ht="129.75" customHeight="1" thickBot="1">
      <c r="A24" s="66">
        <v>101</v>
      </c>
      <c r="B24" s="78" t="s">
        <v>761</v>
      </c>
      <c r="C24" s="150" t="s">
        <v>253</v>
      </c>
      <c r="D24" s="79" t="s">
        <v>254</v>
      </c>
      <c r="E24" s="33" t="s">
        <v>98</v>
      </c>
      <c r="F24" s="114">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71" t="s">
        <v>378</v>
      </c>
      <c r="H24" s="155" t="s">
        <v>771</v>
      </c>
      <c r="I24" s="115">
        <f ca="1">+IF(OFFSET(Ejecución!$A$1,MATCH($A24,Ejecución!$A$2:$A$169,0),MATCH(I$14,$I$14:$T$14,0)+5)="","",OFFSET(Ejecución!$A$1,MATCH($A24,Ejecución!$A$2:$A$169,0),MATCH(I$14,$I$14:$T$14,0)+5))</f>
        <v>1</v>
      </c>
      <c r="J24" s="115">
        <f ca="1">+IF(OFFSET(Ejecución!$A$1,MATCH($A24,Ejecución!$A$2:$A$169,0),MATCH(J$14,$I$14:$T$14,0)+5)="","",OFFSET(Ejecución!$A$1,MATCH($A24,Ejecución!$A$2:$A$169,0),MATCH(J$14,$I$14:$T$14,0)+5))</f>
        <v>1</v>
      </c>
      <c r="K24" s="115">
        <f ca="1">+IF(OFFSET(Ejecución!$A$1,MATCH($A24,Ejecución!$A$2:$A$169,0),MATCH(K$14,$I$14:$T$14,0)+5)="","",OFFSET(Ejecución!$A$1,MATCH($A24,Ejecución!$A$2:$A$169,0),MATCH(K$14,$I$14:$T$14,0)+5))</f>
        <v>1</v>
      </c>
      <c r="L24" s="115">
        <f ca="1">+IF(OFFSET(Ejecución!$A$1,MATCH($A24,Ejecución!$A$2:$A$169,0),MATCH(L$14,$I$14:$T$14,0)+5)="","",OFFSET(Ejecución!$A$1,MATCH($A24,Ejecución!$A$2:$A$169,0),MATCH(L$14,$I$14:$T$14,0)+5))</f>
        <v>1</v>
      </c>
      <c r="M24" s="115">
        <f ca="1">+IF(OFFSET(Ejecución!$A$1,MATCH($A24,Ejecución!$A$2:$A$169,0),MATCH(M$14,$I$14:$T$14,0)+5)="","",OFFSET(Ejecución!$A$1,MATCH($A24,Ejecución!$A$2:$A$169,0),MATCH(M$14,$I$14:$T$14,0)+5))</f>
        <v>1</v>
      </c>
      <c r="N24" s="115">
        <f ca="1">+IF(OFFSET(Ejecución!$A$1,MATCH($A24,Ejecución!$A$2:$A$169,0),MATCH(N$14,$I$14:$T$14,0)+5)="","",OFFSET(Ejecución!$A$1,MATCH($A24,Ejecución!$A$2:$A$169,0),MATCH(N$14,$I$14:$T$14,0)+5))</f>
        <v>1</v>
      </c>
      <c r="O24" s="115">
        <f ca="1">+IF(OFFSET(Ejecución!$A$1,MATCH($A24,Ejecución!$A$2:$A$169,0),MATCH(O$14,$I$14:$T$14,0)+5)="","",OFFSET(Ejecución!$A$1,MATCH($A24,Ejecución!$A$2:$A$169,0),MATCH(O$14,$I$14:$T$14,0)+5))</f>
        <v>1</v>
      </c>
      <c r="P24" s="115">
        <f ca="1">+IF(OFFSET(Ejecución!$A$1,MATCH($A24,Ejecución!$A$2:$A$169,0),MATCH(P$14,$I$14:$T$14,0)+5)="","",OFFSET(Ejecución!$A$1,MATCH($A24,Ejecución!$A$2:$A$169,0),MATCH(P$14,$I$14:$T$14,0)+5))</f>
        <v>1</v>
      </c>
      <c r="Q24" s="115">
        <f ca="1">+IF(OFFSET(Ejecución!$A$1,MATCH($A24,Ejecución!$A$2:$A$169,0),MATCH(Q$14,$I$14:$T$14,0)+5)="","",OFFSET(Ejecución!$A$1,MATCH($A24,Ejecución!$A$2:$A$169,0),MATCH(Q$14,$I$14:$T$14,0)+5))</f>
        <v>1</v>
      </c>
      <c r="R24" s="115" t="str">
        <f ca="1">+IF(OFFSET(Ejecución!$A$1,MATCH($A24,Ejecución!$A$2:$A$169,0),MATCH(R$14,$I$14:$T$14,0)+5)="","",OFFSET(Ejecución!$A$1,MATCH($A24,Ejecución!$A$2:$A$169,0),MATCH(R$14,$I$14:$T$14,0)+5))</f>
        <v/>
      </c>
      <c r="S24" s="115" t="str">
        <f ca="1">+IF(OFFSET(Ejecución!$A$1,MATCH($A24,Ejecución!$A$2:$A$169,0),MATCH(S$14,$I$14:$T$14,0)+5)="","",OFFSET(Ejecución!$A$1,MATCH($A24,Ejecución!$A$2:$A$169,0),MATCH(S$14,$I$14:$T$14,0)+5))</f>
        <v/>
      </c>
      <c r="T24" s="115" t="str">
        <f ca="1">+IF(OFFSET(Ejecución!$A$1,MATCH($A24,Ejecución!$A$2:$A$169,0),MATCH(T$14,$I$14:$T$14,0)+5)="","",OFFSET(Ejecución!$A$1,MATCH($A24,Ejecución!$A$2:$A$169,0),MATCH(T$14,$I$14:$T$14,0)+5))</f>
        <v/>
      </c>
      <c r="U24" s="20">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20">
        <f ca="1">+IFERROR(IF(VLOOKUP(A24,General!$A$2:$F$169,5,0)="Porcentaje",U24,IF(AND(F24=0,VLOOKUP(A24,General!$A$2:$F$169,5,0)&lt;&gt;"Porcentaje"),U24/VLOOKUP(A24,General!$A$2:$S$169,19,0),U24/F24)),0)</f>
        <v>1</v>
      </c>
      <c r="W24" s="156" t="s">
        <v>789</v>
      </c>
      <c r="X24" s="338"/>
      <c r="Y24" s="78" t="s">
        <v>790</v>
      </c>
      <c r="Z24" s="74"/>
    </row>
    <row r="25" spans="1:26" ht="231.75" customHeight="1" thickBot="1">
      <c r="A25" s="66">
        <v>102</v>
      </c>
      <c r="B25" s="148" t="s">
        <v>762</v>
      </c>
      <c r="C25" s="147" t="s">
        <v>255</v>
      </c>
      <c r="D25" s="79" t="s">
        <v>256</v>
      </c>
      <c r="E25" s="33" t="s">
        <v>98</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71" t="s">
        <v>471</v>
      </c>
      <c r="H25" s="155" t="s">
        <v>772</v>
      </c>
      <c r="I25" s="115">
        <f ca="1">+IF(OFFSET(Ejecución!$A$1,MATCH($A25,Ejecución!$A$2:$A$169,0),MATCH(I$14,$I$14:$T$14,0)+5)="","",OFFSET(Ejecución!$A$1,MATCH($A25,Ejecución!$A$2:$A$169,0),MATCH(I$14,$I$14:$T$14,0)+5))</f>
        <v>1</v>
      </c>
      <c r="J25" s="115">
        <f ca="1">+IF(OFFSET(Ejecución!$A$1,MATCH($A25,Ejecución!$A$2:$A$169,0),MATCH(J$14,$I$14:$T$14,0)+5)="","",OFFSET(Ejecución!$A$1,MATCH($A25,Ejecución!$A$2:$A$169,0),MATCH(J$14,$I$14:$T$14,0)+5))</f>
        <v>1</v>
      </c>
      <c r="K25" s="115">
        <f ca="1">+IF(OFFSET(Ejecución!$A$1,MATCH($A25,Ejecución!$A$2:$A$169,0),MATCH(K$14,$I$14:$T$14,0)+5)="","",OFFSET(Ejecución!$A$1,MATCH($A25,Ejecución!$A$2:$A$169,0),MATCH(K$14,$I$14:$T$14,0)+5))</f>
        <v>1</v>
      </c>
      <c r="L25" s="115">
        <f ca="1">+IF(OFFSET(Ejecución!$A$1,MATCH($A25,Ejecución!$A$2:$A$169,0),MATCH(L$14,$I$14:$T$14,0)+5)="","",OFFSET(Ejecución!$A$1,MATCH($A25,Ejecución!$A$2:$A$169,0),MATCH(L$14,$I$14:$T$14,0)+5))</f>
        <v>1</v>
      </c>
      <c r="M25" s="115">
        <f ca="1">+IF(OFFSET(Ejecución!$A$1,MATCH($A25,Ejecución!$A$2:$A$169,0),MATCH(M$14,$I$14:$T$14,0)+5)="","",OFFSET(Ejecución!$A$1,MATCH($A25,Ejecución!$A$2:$A$169,0),MATCH(M$14,$I$14:$T$14,0)+5))</f>
        <v>1</v>
      </c>
      <c r="N25" s="115">
        <f ca="1">+IF(OFFSET(Ejecución!$A$1,MATCH($A25,Ejecución!$A$2:$A$169,0),MATCH(N$14,$I$14:$T$14,0)+5)="","",OFFSET(Ejecución!$A$1,MATCH($A25,Ejecución!$A$2:$A$169,0),MATCH(N$14,$I$14:$T$14,0)+5))</f>
        <v>1</v>
      </c>
      <c r="O25" s="115">
        <f ca="1">+IF(OFFSET(Ejecución!$A$1,MATCH($A25,Ejecución!$A$2:$A$169,0),MATCH(O$14,$I$14:$T$14,0)+5)="","",OFFSET(Ejecución!$A$1,MATCH($A25,Ejecución!$A$2:$A$169,0),MATCH(O$14,$I$14:$T$14,0)+5))</f>
        <v>1</v>
      </c>
      <c r="P25" s="115">
        <f ca="1">+IF(OFFSET(Ejecución!$A$1,MATCH($A25,Ejecución!$A$2:$A$169,0),MATCH(P$14,$I$14:$T$14,0)+5)="","",OFFSET(Ejecución!$A$1,MATCH($A25,Ejecución!$A$2:$A$169,0),MATCH(P$14,$I$14:$T$14,0)+5))</f>
        <v>1</v>
      </c>
      <c r="Q25" s="115">
        <f ca="1">+IF(OFFSET(Ejecución!$A$1,MATCH($A25,Ejecución!$A$2:$A$169,0),MATCH(Q$14,$I$14:$T$14,0)+5)="","",OFFSET(Ejecución!$A$1,MATCH($A25,Ejecución!$A$2:$A$169,0),MATCH(Q$14,$I$14:$T$14,0)+5))</f>
        <v>1</v>
      </c>
      <c r="R25" s="115" t="str">
        <f ca="1">+IF(OFFSET(Ejecución!$A$1,MATCH($A25,Ejecución!$A$2:$A$169,0),MATCH(R$14,$I$14:$T$14,0)+5)="","",OFFSET(Ejecución!$A$1,MATCH($A25,Ejecución!$A$2:$A$169,0),MATCH(R$14,$I$14:$T$14,0)+5))</f>
        <v/>
      </c>
      <c r="S25" s="115" t="str">
        <f ca="1">+IF(OFFSET(Ejecución!$A$1,MATCH($A25,Ejecución!$A$2:$A$169,0),MATCH(S$14,$I$14:$T$14,0)+5)="","",OFFSET(Ejecución!$A$1,MATCH($A25,Ejecución!$A$2:$A$169,0),MATCH(S$14,$I$14:$T$14,0)+5))</f>
        <v/>
      </c>
      <c r="T25" s="115" t="str">
        <f ca="1">+IF(OFFSET(Ejecución!$A$1,MATCH($A25,Ejecución!$A$2:$A$169,0),MATCH(T$14,$I$14:$T$14,0)+5)="","",OFFSET(Ejecución!$A$1,MATCH($A25,Ejecución!$A$2:$A$169,0),MATCH(T$14,$I$14:$T$14,0)+5))</f>
        <v/>
      </c>
      <c r="U25" s="20">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0">
        <f ca="1">+IFERROR(IF(VLOOKUP(A25,General!$A$2:$F$169,5,0)="Porcentaje",U25,IF(AND(F25=0,VLOOKUP(A25,General!$A$2:$F$169,5,0)&lt;&gt;"Porcentaje"),U25/VLOOKUP(A25,General!$A$2:$S$169,19,0),U25/F25)),0)</f>
        <v>1</v>
      </c>
      <c r="W25" s="156" t="s">
        <v>791</v>
      </c>
      <c r="X25" s="339"/>
      <c r="Y25" s="78" t="s">
        <v>792</v>
      </c>
      <c r="Z25" s="74"/>
    </row>
  </sheetData>
  <sheetProtection password="CCC5" sheet="1" objects="1" scenarios="1"/>
  <mergeCells count="23">
    <mergeCell ref="X21:X22"/>
    <mergeCell ref="X23:X25"/>
    <mergeCell ref="B16:B18"/>
    <mergeCell ref="B19:B20"/>
    <mergeCell ref="B21:B22"/>
    <mergeCell ref="W16:W18"/>
    <mergeCell ref="W21:W22"/>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5">
      <formula1>"A,B,C"</formula1>
    </dataValidation>
    <dataValidation type="list" allowBlank="1" showInputMessage="1" showErrorMessage="1" sqref="E15:E25">
      <formula1>"Unidad,Porcentaje,Monetario"</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rowBreaks count="1" manualBreakCount="1">
    <brk id="20" min="1" max="25" man="1"/>
  </rowBreaks>
  <drawing r:id="rId2"/>
</worksheet>
</file>

<file path=xl/worksheets/sheet2.xml><?xml version="1.0" encoding="utf-8"?>
<worksheet xmlns="http://schemas.openxmlformats.org/spreadsheetml/2006/main" xmlns:r="http://schemas.openxmlformats.org/officeDocument/2006/relationships">
  <sheetPr codeName="Hoja4"/>
  <dimension ref="A1:B13"/>
  <sheetViews>
    <sheetView workbookViewId="0"/>
  </sheetViews>
  <sheetFormatPr baseColWidth="10" defaultRowHeight="15"/>
  <cols>
    <col min="2" max="2" width="13.28515625" bestFit="1" customWidth="1"/>
  </cols>
  <sheetData>
    <row r="1" spans="1:2">
      <c r="A1" s="26" t="s">
        <v>112</v>
      </c>
      <c r="B1" s="26" t="s">
        <v>376</v>
      </c>
    </row>
    <row r="2" spans="1:2">
      <c r="A2" s="23" t="s">
        <v>99</v>
      </c>
      <c r="B2" s="31">
        <v>44597</v>
      </c>
    </row>
    <row r="3" spans="1:2">
      <c r="A3" s="23" t="s">
        <v>100</v>
      </c>
      <c r="B3" s="31">
        <v>44625</v>
      </c>
    </row>
    <row r="4" spans="1:2">
      <c r="A4" s="23" t="s">
        <v>101</v>
      </c>
      <c r="B4" s="31">
        <v>44656</v>
      </c>
    </row>
    <row r="5" spans="1:2">
      <c r="A5" s="23" t="s">
        <v>102</v>
      </c>
      <c r="B5" s="31">
        <v>44686</v>
      </c>
    </row>
    <row r="6" spans="1:2">
      <c r="A6" s="23" t="s">
        <v>103</v>
      </c>
      <c r="B6" s="31">
        <v>44717</v>
      </c>
    </row>
    <row r="7" spans="1:2">
      <c r="A7" s="23" t="s">
        <v>104</v>
      </c>
      <c r="B7" s="31">
        <v>44747</v>
      </c>
    </row>
    <row r="8" spans="1:2">
      <c r="A8" s="23" t="s">
        <v>105</v>
      </c>
      <c r="B8" s="31">
        <v>44778</v>
      </c>
    </row>
    <row r="9" spans="1:2">
      <c r="A9" s="23" t="s">
        <v>106</v>
      </c>
      <c r="B9" s="31">
        <v>44809</v>
      </c>
    </row>
    <row r="10" spans="1:2">
      <c r="A10" s="23" t="s">
        <v>107</v>
      </c>
      <c r="B10" s="31">
        <v>44839</v>
      </c>
    </row>
    <row r="11" spans="1:2">
      <c r="A11" s="23" t="s">
        <v>108</v>
      </c>
      <c r="B11" s="31">
        <v>44870</v>
      </c>
    </row>
    <row r="12" spans="1:2">
      <c r="A12" s="23" t="s">
        <v>109</v>
      </c>
      <c r="B12" s="31">
        <v>44900</v>
      </c>
    </row>
    <row r="13" spans="1:2">
      <c r="A13" s="23" t="s">
        <v>110</v>
      </c>
      <c r="B13" s="31">
        <v>44931</v>
      </c>
    </row>
  </sheetData>
  <sheetProtection password="CCC5"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Hoja20"/>
  <dimension ref="A1:ALZ35"/>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793</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99.95" customHeight="1" thickBot="1">
      <c r="A15" s="48">
        <v>137</v>
      </c>
      <c r="B15" s="325" t="s">
        <v>794</v>
      </c>
      <c r="C15" s="288" t="s">
        <v>308</v>
      </c>
      <c r="D15" s="158" t="s">
        <v>309</v>
      </c>
      <c r="E15" s="159"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164" t="s">
        <v>378</v>
      </c>
      <c r="H15" s="352" t="s">
        <v>799</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0</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20">
        <f ca="1">+IFERROR(IF(VLOOKUP(A15,General!$A$2:$F$169,5,0)="Porcentaje",U15,IF(AND(F15=0,VLOOKUP(A15,General!$A$2:$F$169,5,0)&lt;&gt;"Porcentaje"),U15/VLOOKUP(A15,General!$A$2:$S$169,19,0),U15/F15)),0)</f>
        <v>0.33333333333333331</v>
      </c>
      <c r="W15" s="348" t="s">
        <v>819</v>
      </c>
      <c r="X15" s="331" t="s">
        <v>390</v>
      </c>
      <c r="Y15" s="353" t="s">
        <v>820</v>
      </c>
      <c r="Z15" s="349"/>
    </row>
    <row r="16" spans="1:1014" s="18" customFormat="1" ht="99.95" customHeight="1" thickBot="1">
      <c r="A16" s="48">
        <v>138</v>
      </c>
      <c r="B16" s="352"/>
      <c r="C16" s="349"/>
      <c r="D16" s="159" t="s">
        <v>310</v>
      </c>
      <c r="E16" s="160"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164" t="s">
        <v>378</v>
      </c>
      <c r="H16" s="352"/>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0</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0</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0</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v>
      </c>
      <c r="V16" s="20">
        <f ca="1">+IFERROR(IF(VLOOKUP(A16,General!$A$2:$F$169,5,0)="Porcentaje",U16,IF(AND(F16=0,VLOOKUP(A16,General!$A$2:$F$169,5,0)&lt;&gt;"Porcentaje"),U16/VLOOKUP(A16,General!$A$2:$S$169,19,0),U16/F16)),0)</f>
        <v>0</v>
      </c>
      <c r="W16" s="349"/>
      <c r="X16" s="301"/>
      <c r="Y16" s="353"/>
      <c r="Z16" s="349"/>
    </row>
    <row r="17" spans="1:26" ht="136.5" customHeight="1" thickBot="1">
      <c r="A17" s="66">
        <v>139</v>
      </c>
      <c r="B17" s="352"/>
      <c r="C17" s="161" t="s">
        <v>311</v>
      </c>
      <c r="D17" s="161" t="s">
        <v>312</v>
      </c>
      <c r="E17" s="159"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0</v>
      </c>
      <c r="G17" s="164" t="s">
        <v>378</v>
      </c>
      <c r="H17" s="163" t="s">
        <v>800</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1</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0</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0">
        <f ca="1">+IFERROR(IF(VLOOKUP(A17,General!$A$2:$F$169,5,0)="Porcentaje",U17,IF(AND(F17=0,VLOOKUP(A17,General!$A$2:$F$169,5,0)&lt;&gt;"Porcentaje"),U17/VLOOKUP(A17,General!$A$2:$S$169,19,0),U17/F17)),0)</f>
        <v>0.25</v>
      </c>
      <c r="W17" s="349"/>
      <c r="X17" s="301"/>
      <c r="Y17" s="165" t="s">
        <v>821</v>
      </c>
      <c r="Z17" s="163"/>
    </row>
    <row r="18" spans="1:26" ht="107.25" customHeight="1" thickBot="1">
      <c r="A18" s="66">
        <v>140</v>
      </c>
      <c r="B18" s="352"/>
      <c r="C18" s="159" t="s">
        <v>313</v>
      </c>
      <c r="D18" s="159" t="s">
        <v>314</v>
      </c>
      <c r="E18" s="162"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164" t="s">
        <v>378</v>
      </c>
      <c r="H18" s="163" t="s">
        <v>801</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20">
        <f ca="1">+IFERROR(IF(VLOOKUP(A18,General!$A$2:$F$169,5,0)="Porcentaje",U18,IF(AND(F18=0,VLOOKUP(A18,General!$A$2:$F$169,5,0)&lt;&gt;"Porcentaje"),U18/VLOOKUP(A18,General!$A$2:$S$169,19,0),U18/F18)),0)</f>
        <v>0</v>
      </c>
      <c r="W18" s="349"/>
      <c r="X18" s="302"/>
      <c r="Y18" s="165" t="s">
        <v>822</v>
      </c>
      <c r="Z18" s="163"/>
    </row>
    <row r="19" spans="1:26" ht="135.75" customHeight="1" thickBot="1">
      <c r="A19" s="66">
        <v>141</v>
      </c>
      <c r="B19" s="352" t="s">
        <v>795</v>
      </c>
      <c r="C19" s="162" t="s">
        <v>315</v>
      </c>
      <c r="D19" s="159" t="s">
        <v>316</v>
      </c>
      <c r="E19" s="159" t="s">
        <v>98</v>
      </c>
      <c r="F19" s="114">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164" t="s">
        <v>378</v>
      </c>
      <c r="H19" s="163" t="s">
        <v>802</v>
      </c>
      <c r="I19" s="115">
        <f ca="1">+IF(OFFSET(Ejecución!$A$1,MATCH($A19,Ejecución!$A$2:$A$169,0),MATCH(I$14,$I$14:$T$14,0)+5)="","",OFFSET(Ejecución!$A$1,MATCH($A19,Ejecución!$A$2:$A$169,0),MATCH(I$14,$I$14:$T$14,0)+5))</f>
        <v>8.5000000000000006E-2</v>
      </c>
      <c r="J19" s="115">
        <f ca="1">+IF(OFFSET(Ejecución!$A$1,MATCH($A19,Ejecución!$A$2:$A$169,0),MATCH(J$14,$I$14:$T$14,0)+5)="","",OFFSET(Ejecución!$A$1,MATCH($A19,Ejecución!$A$2:$A$169,0),MATCH(J$14,$I$14:$T$14,0)+5))</f>
        <v>0.67</v>
      </c>
      <c r="K19" s="115">
        <f ca="1">+IF(OFFSET(Ejecución!$A$1,MATCH($A19,Ejecución!$A$2:$A$169,0),MATCH(K$14,$I$14:$T$14,0)+5)="","",OFFSET(Ejecución!$A$1,MATCH($A19,Ejecución!$A$2:$A$169,0),MATCH(K$14,$I$14:$T$14,0)+5))</f>
        <v>0.67</v>
      </c>
      <c r="L19" s="115">
        <f ca="1">+IF(OFFSET(Ejecución!$A$1,MATCH($A19,Ejecución!$A$2:$A$169,0),MATCH(L$14,$I$14:$T$14,0)+5)="","",OFFSET(Ejecución!$A$1,MATCH($A19,Ejecución!$A$2:$A$169,0),MATCH(L$14,$I$14:$T$14,0)+5))</f>
        <v>0.67</v>
      </c>
      <c r="M19" s="115">
        <f ca="1">+IF(OFFSET(Ejecución!$A$1,MATCH($A19,Ejecución!$A$2:$A$169,0),MATCH(M$14,$I$14:$T$14,0)+5)="","",OFFSET(Ejecución!$A$1,MATCH($A19,Ejecución!$A$2:$A$169,0),MATCH(M$14,$I$14:$T$14,0)+5))</f>
        <v>1</v>
      </c>
      <c r="N19" s="115">
        <f ca="1">+IF(OFFSET(Ejecución!$A$1,MATCH($A19,Ejecución!$A$2:$A$169,0),MATCH(N$14,$I$14:$T$14,0)+5)="","",OFFSET(Ejecución!$A$1,MATCH($A19,Ejecución!$A$2:$A$169,0),MATCH(N$14,$I$14:$T$14,0)+5))</f>
        <v>1</v>
      </c>
      <c r="O19" s="115">
        <f ca="1">+IF(OFFSET(Ejecución!$A$1,MATCH($A19,Ejecución!$A$2:$A$169,0),MATCH(O$14,$I$14:$T$14,0)+5)="","",OFFSET(Ejecución!$A$1,MATCH($A19,Ejecución!$A$2:$A$169,0),MATCH(O$14,$I$14:$T$14,0)+5))</f>
        <v>1</v>
      </c>
      <c r="P19" s="115">
        <f ca="1">+IF(OFFSET(Ejecución!$A$1,MATCH($A19,Ejecución!$A$2:$A$169,0),MATCH(P$14,$I$14:$T$14,0)+5)="","",OFFSET(Ejecución!$A$1,MATCH($A19,Ejecución!$A$2:$A$169,0),MATCH(P$14,$I$14:$T$14,0)+5))</f>
        <v>1</v>
      </c>
      <c r="Q19" s="115">
        <f ca="1">+IF(OFFSET(Ejecución!$A$1,MATCH($A19,Ejecución!$A$2:$A$169,0),MATCH(Q$14,$I$14:$T$14,0)+5)="","",OFFSET(Ejecución!$A$1,MATCH($A19,Ejecución!$A$2:$A$169,0),MATCH(Q$14,$I$14:$T$14,0)+5))</f>
        <v>1</v>
      </c>
      <c r="R19" s="115" t="str">
        <f ca="1">+IF(OFFSET(Ejecución!$A$1,MATCH($A19,Ejecución!$A$2:$A$169,0),MATCH(R$14,$I$14:$T$14,0)+5)="","",OFFSET(Ejecución!$A$1,MATCH($A19,Ejecución!$A$2:$A$169,0),MATCH(R$14,$I$14:$T$14,0)+5))</f>
        <v/>
      </c>
      <c r="S19" s="115" t="str">
        <f ca="1">+IF(OFFSET(Ejecución!$A$1,MATCH($A19,Ejecución!$A$2:$A$169,0),MATCH(S$14,$I$14:$T$14,0)+5)="","",OFFSET(Ejecución!$A$1,MATCH($A19,Ejecución!$A$2:$A$169,0),MATCH(S$14,$I$14:$T$14,0)+5))</f>
        <v/>
      </c>
      <c r="T19" s="115" t="str">
        <f ca="1">+IF(OFFSET(Ejecución!$A$1,MATCH($A19,Ejecución!$A$2:$A$169,0),MATCH(T$14,$I$14:$T$14,0)+5)="","",OFFSET(Ejecución!$A$1,MATCH($A19,Ejecución!$A$2:$A$169,0),MATCH(T$14,$I$14:$T$14,0)+5))</f>
        <v/>
      </c>
      <c r="U19" s="20">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20">
        <f ca="1">+IFERROR(IF(VLOOKUP(A19,General!$A$2:$F$169,5,0)="Porcentaje",U19,IF(AND(F19=0,VLOOKUP(A19,General!$A$2:$F$169,5,0)&lt;&gt;"Porcentaje"),U19/VLOOKUP(A19,General!$A$2:$S$169,19,0),U19/F19)),0)</f>
        <v>1</v>
      </c>
      <c r="W19" s="348" t="s">
        <v>598</v>
      </c>
      <c r="X19" s="166" t="s">
        <v>823</v>
      </c>
      <c r="Y19" s="163" t="s">
        <v>824</v>
      </c>
      <c r="Z19" s="163"/>
    </row>
    <row r="20" spans="1:26" ht="138" customHeight="1" thickBot="1">
      <c r="A20" s="66">
        <v>142</v>
      </c>
      <c r="B20" s="352"/>
      <c r="C20" s="162" t="s">
        <v>317</v>
      </c>
      <c r="D20" s="159" t="s">
        <v>318</v>
      </c>
      <c r="E20" s="162" t="s">
        <v>97</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164" t="s">
        <v>378</v>
      </c>
      <c r="H20" s="163" t="s">
        <v>803</v>
      </c>
      <c r="I20" s="87">
        <f ca="1">+IF(OFFSET(Ejecución!$A$1,MATCH($A20,Ejecución!$A$2:$A$169,0),MATCH(I$14,$I$14:$T$14,0)+5)="","",OFFSET(Ejecución!$A$1,MATCH($A20,Ejecución!$A$2:$A$169,0),MATCH(I$14,$I$14:$T$14,0)+5))</f>
        <v>1</v>
      </c>
      <c r="J20" s="87">
        <f ca="1">+IF(OFFSET(Ejecución!$A$1,MATCH($A20,Ejecución!$A$2:$A$169,0),MATCH(J$14,$I$14:$T$14,0)+5)="","",OFFSET(Ejecución!$A$1,MATCH($A20,Ejecución!$A$2:$A$169,0),MATCH(J$14,$I$14:$T$14,0)+5))</f>
        <v>1</v>
      </c>
      <c r="K20" s="87">
        <f ca="1">+IF(OFFSET(Ejecución!$A$1,MATCH($A20,Ejecución!$A$2:$A$169,0),MATCH(K$14,$I$14:$T$14,0)+5)="","",OFFSET(Ejecución!$A$1,MATCH($A20,Ejecución!$A$2:$A$169,0),MATCH(K$14,$I$14:$T$14,0)+5))</f>
        <v>1</v>
      </c>
      <c r="L20" s="87">
        <f ca="1">+IF(OFFSET(Ejecución!$A$1,MATCH($A20,Ejecución!$A$2:$A$169,0),MATCH(L$14,$I$14:$T$14,0)+5)="","",OFFSET(Ejecución!$A$1,MATCH($A20,Ejecución!$A$2:$A$169,0),MATCH(L$14,$I$14:$T$14,0)+5))</f>
        <v>1</v>
      </c>
      <c r="M20" s="87">
        <f ca="1">+IF(OFFSET(Ejecución!$A$1,MATCH($A20,Ejecución!$A$2:$A$169,0),MATCH(M$14,$I$14:$T$14,0)+5)="","",OFFSET(Ejecución!$A$1,MATCH($A20,Ejecución!$A$2:$A$169,0),MATCH(M$14,$I$14:$T$14,0)+5))</f>
        <v>1</v>
      </c>
      <c r="N20" s="87">
        <f ca="1">+IF(OFFSET(Ejecución!$A$1,MATCH($A20,Ejecución!$A$2:$A$169,0),MATCH(N$14,$I$14:$T$14,0)+5)="","",OFFSET(Ejecución!$A$1,MATCH($A20,Ejecución!$A$2:$A$169,0),MATCH(N$14,$I$14:$T$14,0)+5))</f>
        <v>1</v>
      </c>
      <c r="O20" s="87">
        <f ca="1">+IF(OFFSET(Ejecución!$A$1,MATCH($A20,Ejecución!$A$2:$A$169,0),MATCH(O$14,$I$14:$T$14,0)+5)="","",OFFSET(Ejecución!$A$1,MATCH($A20,Ejecución!$A$2:$A$169,0),MATCH(O$14,$I$14:$T$14,0)+5))</f>
        <v>1</v>
      </c>
      <c r="P20" s="87">
        <f ca="1">+IF(OFFSET(Ejecución!$A$1,MATCH($A20,Ejecución!$A$2:$A$169,0),MATCH(P$14,$I$14:$T$14,0)+5)="","",OFFSET(Ejecución!$A$1,MATCH($A20,Ejecución!$A$2:$A$169,0),MATCH(P$14,$I$14:$T$14,0)+5))</f>
        <v>1</v>
      </c>
      <c r="Q20" s="87">
        <f ca="1">+IF(OFFSET(Ejecución!$A$1,MATCH($A20,Ejecución!$A$2:$A$169,0),MATCH(Q$14,$I$14:$T$14,0)+5)="","",OFFSET(Ejecución!$A$1,MATCH($A20,Ejecución!$A$2:$A$169,0),MATCH(Q$14,$I$14:$T$14,0)+5))</f>
        <v>1</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20">
        <f ca="1">+IFERROR(IF(VLOOKUP(A20,General!$A$2:$F$169,5,0)="Porcentaje",U20,IF(AND(F20=0,VLOOKUP(A20,General!$A$2:$F$169,5,0)&lt;&gt;"Porcentaje"),U20/VLOOKUP(A20,General!$A$2:$S$169,19,0),U20/F20)),0)</f>
        <v>1</v>
      </c>
      <c r="W20" s="349"/>
      <c r="X20" s="167" t="s">
        <v>390</v>
      </c>
      <c r="Y20" s="165" t="s">
        <v>825</v>
      </c>
      <c r="Z20" s="163"/>
    </row>
    <row r="21" spans="1:26" ht="100.5" customHeight="1" thickBot="1">
      <c r="A21" s="66">
        <v>143</v>
      </c>
      <c r="B21" s="352"/>
      <c r="C21" s="162" t="s">
        <v>319</v>
      </c>
      <c r="D21" s="159" t="s">
        <v>320</v>
      </c>
      <c r="E21" s="162" t="s">
        <v>97</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164" t="s">
        <v>378</v>
      </c>
      <c r="H21" s="163" t="s">
        <v>804</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1</v>
      </c>
      <c r="P21" s="87">
        <f ca="1">+IF(OFFSET(Ejecución!$A$1,MATCH($A21,Ejecución!$A$2:$A$169,0),MATCH(P$14,$I$14:$T$14,0)+5)="","",OFFSET(Ejecución!$A$1,MATCH($A21,Ejecución!$A$2:$A$169,0),MATCH(P$14,$I$14:$T$14,0)+5))</f>
        <v>1</v>
      </c>
      <c r="Q21" s="87">
        <f ca="1">+IF(OFFSET(Ejecución!$A$1,MATCH($A21,Ejecución!$A$2:$A$169,0),MATCH(Q$14,$I$14:$T$14,0)+5)="","",OFFSET(Ejecución!$A$1,MATCH($A21,Ejecución!$A$2:$A$169,0),MATCH(Q$14,$I$14:$T$14,0)+5))</f>
        <v>1</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20">
        <f ca="1">+IFERROR(IF(VLOOKUP(A21,General!$A$2:$F$169,5,0)="Porcentaje",U21,IF(AND(F21=0,VLOOKUP(A21,General!$A$2:$F$169,5,0)&lt;&gt;"Porcentaje"),U21/VLOOKUP(A21,General!$A$2:$S$169,19,0),U21/F21)),0)</f>
        <v>1</v>
      </c>
      <c r="W21" s="349"/>
      <c r="X21" s="166" t="s">
        <v>826</v>
      </c>
      <c r="Y21" s="165" t="s">
        <v>827</v>
      </c>
      <c r="Z21" s="163"/>
    </row>
    <row r="22" spans="1:26" ht="117.75" customHeight="1" thickBot="1">
      <c r="A22" s="66">
        <v>144</v>
      </c>
      <c r="B22" s="352"/>
      <c r="C22" s="162" t="s">
        <v>321</v>
      </c>
      <c r="D22" s="159" t="s">
        <v>322</v>
      </c>
      <c r="E22" s="159" t="s">
        <v>97</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164" t="s">
        <v>378</v>
      </c>
      <c r="H22" s="163" t="s">
        <v>805</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1</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1</v>
      </c>
      <c r="N22" s="87">
        <f ca="1">+IF(OFFSET(Ejecución!$A$1,MATCH($A22,Ejecución!$A$2:$A$169,0),MATCH(N$14,$I$14:$T$14,0)+5)="","",OFFSET(Ejecución!$A$1,MATCH($A22,Ejecución!$A$2:$A$169,0),MATCH(N$14,$I$14:$T$14,0)+5))</f>
        <v>1</v>
      </c>
      <c r="O22" s="87">
        <f ca="1">+IF(OFFSET(Ejecución!$A$1,MATCH($A22,Ejecución!$A$2:$A$169,0),MATCH(O$14,$I$14:$T$14,0)+5)="","",OFFSET(Ejecución!$A$1,MATCH($A22,Ejecución!$A$2:$A$169,0),MATCH(O$14,$I$14:$T$14,0)+5))</f>
        <v>1</v>
      </c>
      <c r="P22" s="87">
        <f ca="1">+IF(OFFSET(Ejecución!$A$1,MATCH($A22,Ejecución!$A$2:$A$169,0),MATCH(P$14,$I$14:$T$14,0)+5)="","",OFFSET(Ejecución!$A$1,MATCH($A22,Ejecución!$A$2:$A$169,0),MATCH(P$14,$I$14:$T$14,0)+5))</f>
        <v>1</v>
      </c>
      <c r="Q22" s="87">
        <f ca="1">+IF(OFFSET(Ejecución!$A$1,MATCH($A22,Ejecución!$A$2:$A$169,0),MATCH(Q$14,$I$14:$T$14,0)+5)="","",OFFSET(Ejecución!$A$1,MATCH($A22,Ejecución!$A$2:$A$169,0),MATCH(Q$14,$I$14:$T$14,0)+5))</f>
        <v>2</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4</v>
      </c>
      <c r="V22" s="20">
        <f ca="1">+IFERROR(IF(VLOOKUP(A22,General!$A$2:$F$169,5,0)="Porcentaje",U22,IF(AND(F22=0,VLOOKUP(A22,General!$A$2:$F$169,5,0)&lt;&gt;"Porcentaje"),U22/VLOOKUP(A22,General!$A$2:$S$169,19,0),U22/F22)),0)</f>
        <v>1.3333333333333333</v>
      </c>
      <c r="W22" s="349"/>
      <c r="X22" s="354" t="s">
        <v>390</v>
      </c>
      <c r="Y22" s="165" t="s">
        <v>828</v>
      </c>
      <c r="Z22" s="163"/>
    </row>
    <row r="23" spans="1:26" ht="132.75" customHeight="1" thickBot="1">
      <c r="A23" s="66">
        <v>145</v>
      </c>
      <c r="B23" s="352"/>
      <c r="C23" s="162" t="s">
        <v>323</v>
      </c>
      <c r="D23" s="159" t="s">
        <v>324</v>
      </c>
      <c r="E23" s="159" t="s">
        <v>97</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164" t="s">
        <v>378</v>
      </c>
      <c r="H23" s="163" t="s">
        <v>806</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1</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20">
        <f ca="1">+IFERROR(IF(VLOOKUP(A23,General!$A$2:$F$169,5,0)="Porcentaje",U23,IF(AND(F23=0,VLOOKUP(A23,General!$A$2:$F$169,5,0)&lt;&gt;"Porcentaje"),U23/VLOOKUP(A23,General!$A$2:$S$169,19,0),U23/F23)),0)</f>
        <v>1</v>
      </c>
      <c r="W23" s="349"/>
      <c r="X23" s="299"/>
      <c r="Y23" s="165" t="s">
        <v>829</v>
      </c>
      <c r="Z23" s="163"/>
    </row>
    <row r="24" spans="1:26" ht="129.75" customHeight="1" thickBot="1">
      <c r="A24" s="66">
        <v>146</v>
      </c>
      <c r="B24" s="352" t="s">
        <v>796</v>
      </c>
      <c r="C24" s="162" t="s">
        <v>325</v>
      </c>
      <c r="D24" s="159" t="s">
        <v>326</v>
      </c>
      <c r="E24" s="159" t="s">
        <v>97</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164" t="s">
        <v>378</v>
      </c>
      <c r="H24" s="163" t="s">
        <v>807</v>
      </c>
      <c r="I24" s="87">
        <f ca="1">+IF(OFFSET(Ejecución!$A$1,MATCH($A24,Ejecución!$A$2:$A$169,0),MATCH(I$14,$I$14:$T$14,0)+5)="","",OFFSET(Ejecución!$A$1,MATCH($A24,Ejecución!$A$2:$A$169,0),MATCH(I$14,$I$14:$T$14,0)+5))</f>
        <v>1</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0</v>
      </c>
      <c r="L24" s="87">
        <f ca="1">+IF(OFFSET(Ejecución!$A$1,MATCH($A24,Ejecución!$A$2:$A$169,0),MATCH(L$14,$I$14:$T$14,0)+5)="","",OFFSET(Ejecución!$A$1,MATCH($A24,Ejecución!$A$2:$A$169,0),MATCH(L$14,$I$14:$T$14,0)+5))</f>
        <v>0</v>
      </c>
      <c r="M24" s="87">
        <f ca="1">+IF(OFFSET(Ejecución!$A$1,MATCH($A24,Ejecución!$A$2:$A$169,0),MATCH(M$14,$I$14:$T$14,0)+5)="","",OFFSET(Ejecución!$A$1,MATCH($A24,Ejecución!$A$2:$A$169,0),MATCH(M$14,$I$14:$T$14,0)+5))</f>
        <v>1</v>
      </c>
      <c r="N24" s="87">
        <f ca="1">+IF(OFFSET(Ejecución!$A$1,MATCH($A24,Ejecución!$A$2:$A$169,0),MATCH(N$14,$I$14:$T$14,0)+5)="","",OFFSET(Ejecución!$A$1,MATCH($A24,Ejecución!$A$2:$A$169,0),MATCH(N$14,$I$14:$T$14,0)+5))</f>
        <v>0</v>
      </c>
      <c r="O24" s="87">
        <f ca="1">+IF(OFFSET(Ejecución!$A$1,MATCH($A24,Ejecución!$A$2:$A$169,0),MATCH(O$14,$I$14:$T$14,0)+5)="","",OFFSET(Ejecución!$A$1,MATCH($A24,Ejecución!$A$2:$A$169,0),MATCH(O$14,$I$14:$T$14,0)+5))</f>
        <v>0</v>
      </c>
      <c r="P24" s="87">
        <f ca="1">+IF(OFFSET(Ejecución!$A$1,MATCH($A24,Ejecución!$A$2:$A$169,0),MATCH(P$14,$I$14:$T$14,0)+5)="","",OFFSET(Ejecución!$A$1,MATCH($A24,Ejecución!$A$2:$A$169,0),MATCH(P$14,$I$14:$T$14,0)+5))</f>
        <v>0</v>
      </c>
      <c r="Q24" s="87">
        <f ca="1">+IF(OFFSET(Ejecución!$A$1,MATCH($A24,Ejecución!$A$2:$A$169,0),MATCH(Q$14,$I$14:$T$14,0)+5)="","",OFFSET(Ejecución!$A$1,MATCH($A24,Ejecución!$A$2:$A$169,0),MATCH(Q$14,$I$14:$T$14,0)+5))</f>
        <v>0</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v>
      </c>
      <c r="V24" s="20">
        <f ca="1">+IFERROR(IF(VLOOKUP(A24,General!$A$2:$F$169,5,0)="Porcentaje",U24,IF(AND(F24=0,VLOOKUP(A24,General!$A$2:$F$169,5,0)&lt;&gt;"Porcentaje"),U24/VLOOKUP(A24,General!$A$2:$S$169,19,0),U24/F24)),0)</f>
        <v>0</v>
      </c>
      <c r="W24" s="355" t="s">
        <v>830</v>
      </c>
      <c r="X24" s="299"/>
      <c r="Y24" s="163" t="s">
        <v>831</v>
      </c>
      <c r="Z24" s="163"/>
    </row>
    <row r="25" spans="1:26" ht="76.5" customHeight="1" thickBot="1">
      <c r="A25" s="66">
        <v>147</v>
      </c>
      <c r="B25" s="352"/>
      <c r="C25" s="159" t="s">
        <v>327</v>
      </c>
      <c r="D25" s="159" t="s">
        <v>328</v>
      </c>
      <c r="E25" s="159" t="s">
        <v>98</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164" t="s">
        <v>471</v>
      </c>
      <c r="H25" s="163" t="s">
        <v>808</v>
      </c>
      <c r="I25" s="115">
        <f ca="1">+IF(OFFSET(Ejecución!$A$1,MATCH($A25,Ejecución!$A$2:$A$169,0),MATCH(I$14,$I$14:$T$14,0)+5)="","",OFFSET(Ejecución!$A$1,MATCH($A25,Ejecución!$A$2:$A$169,0),MATCH(I$14,$I$14:$T$14,0)+5))</f>
        <v>1</v>
      </c>
      <c r="J25" s="115">
        <f ca="1">+IF(OFFSET(Ejecución!$A$1,MATCH($A25,Ejecución!$A$2:$A$169,0),MATCH(J$14,$I$14:$T$14,0)+5)="","",OFFSET(Ejecución!$A$1,MATCH($A25,Ejecución!$A$2:$A$169,0),MATCH(J$14,$I$14:$T$14,0)+5))</f>
        <v>1</v>
      </c>
      <c r="K25" s="115">
        <f ca="1">+IF(OFFSET(Ejecución!$A$1,MATCH($A25,Ejecución!$A$2:$A$169,0),MATCH(K$14,$I$14:$T$14,0)+5)="","",OFFSET(Ejecución!$A$1,MATCH($A25,Ejecución!$A$2:$A$169,0),MATCH(K$14,$I$14:$T$14,0)+5))</f>
        <v>1</v>
      </c>
      <c r="L25" s="115">
        <f ca="1">+IF(OFFSET(Ejecución!$A$1,MATCH($A25,Ejecución!$A$2:$A$169,0),MATCH(L$14,$I$14:$T$14,0)+5)="","",OFFSET(Ejecución!$A$1,MATCH($A25,Ejecución!$A$2:$A$169,0),MATCH(L$14,$I$14:$T$14,0)+5))</f>
        <v>1</v>
      </c>
      <c r="M25" s="115">
        <f ca="1">+IF(OFFSET(Ejecución!$A$1,MATCH($A25,Ejecución!$A$2:$A$169,0),MATCH(M$14,$I$14:$T$14,0)+5)="","",OFFSET(Ejecución!$A$1,MATCH($A25,Ejecución!$A$2:$A$169,0),MATCH(M$14,$I$14:$T$14,0)+5))</f>
        <v>1</v>
      </c>
      <c r="N25" s="115">
        <f ca="1">+IF(OFFSET(Ejecución!$A$1,MATCH($A25,Ejecución!$A$2:$A$169,0),MATCH(N$14,$I$14:$T$14,0)+5)="","",OFFSET(Ejecución!$A$1,MATCH($A25,Ejecución!$A$2:$A$169,0),MATCH(N$14,$I$14:$T$14,0)+5))</f>
        <v>1</v>
      </c>
      <c r="O25" s="115">
        <f ca="1">+IF(OFFSET(Ejecución!$A$1,MATCH($A25,Ejecución!$A$2:$A$169,0),MATCH(O$14,$I$14:$T$14,0)+5)="","",OFFSET(Ejecución!$A$1,MATCH($A25,Ejecución!$A$2:$A$169,0),MATCH(O$14,$I$14:$T$14,0)+5))</f>
        <v>1</v>
      </c>
      <c r="P25" s="115">
        <f ca="1">+IF(OFFSET(Ejecución!$A$1,MATCH($A25,Ejecución!$A$2:$A$169,0),MATCH(P$14,$I$14:$T$14,0)+5)="","",OFFSET(Ejecución!$A$1,MATCH($A25,Ejecución!$A$2:$A$169,0),MATCH(P$14,$I$14:$T$14,0)+5))</f>
        <v>1</v>
      </c>
      <c r="Q25" s="115">
        <f ca="1">+IF(OFFSET(Ejecución!$A$1,MATCH($A25,Ejecución!$A$2:$A$169,0),MATCH(Q$14,$I$14:$T$14,0)+5)="","",OFFSET(Ejecución!$A$1,MATCH($A25,Ejecución!$A$2:$A$169,0),MATCH(Q$14,$I$14:$T$14,0)+5))</f>
        <v>1</v>
      </c>
      <c r="R25" s="115" t="str">
        <f ca="1">+IF(OFFSET(Ejecución!$A$1,MATCH($A25,Ejecución!$A$2:$A$169,0),MATCH(R$14,$I$14:$T$14,0)+5)="","",OFFSET(Ejecución!$A$1,MATCH($A25,Ejecución!$A$2:$A$169,0),MATCH(R$14,$I$14:$T$14,0)+5))</f>
        <v/>
      </c>
      <c r="S25" s="115" t="str">
        <f ca="1">+IF(OFFSET(Ejecución!$A$1,MATCH($A25,Ejecución!$A$2:$A$169,0),MATCH(S$14,$I$14:$T$14,0)+5)="","",OFFSET(Ejecución!$A$1,MATCH($A25,Ejecución!$A$2:$A$169,0),MATCH(S$14,$I$14:$T$14,0)+5))</f>
        <v/>
      </c>
      <c r="T25" s="115" t="str">
        <f ca="1">+IF(OFFSET(Ejecución!$A$1,MATCH($A25,Ejecución!$A$2:$A$169,0),MATCH(T$14,$I$14:$T$14,0)+5)="","",OFFSET(Ejecución!$A$1,MATCH($A25,Ejecución!$A$2:$A$169,0),MATCH(T$14,$I$14:$T$14,0)+5))</f>
        <v/>
      </c>
      <c r="U25" s="20">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0">
        <f ca="1">+IFERROR(IF(VLOOKUP(A25,General!$A$2:$F$169,5,0)="Porcentaje",U25,IF(AND(F25=0,VLOOKUP(A25,General!$A$2:$F$169,5,0)&lt;&gt;"Porcentaje"),U25/VLOOKUP(A25,General!$A$2:$S$169,19,0),U25/F25)),0)</f>
        <v>1</v>
      </c>
      <c r="W25" s="356"/>
      <c r="X25" s="299"/>
      <c r="Y25" s="163" t="s">
        <v>832</v>
      </c>
      <c r="Z25" s="163"/>
    </row>
    <row r="26" spans="1:26" ht="81" customHeight="1" thickBot="1">
      <c r="A26" s="66">
        <v>148</v>
      </c>
      <c r="B26" s="352"/>
      <c r="C26" s="162" t="s">
        <v>329</v>
      </c>
      <c r="D26" s="159" t="s">
        <v>330</v>
      </c>
      <c r="E26" s="162" t="s">
        <v>97</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164" t="s">
        <v>378</v>
      </c>
      <c r="H26" s="163" t="s">
        <v>809</v>
      </c>
      <c r="I26" s="87">
        <f ca="1">+IF(OFFSET(Ejecución!$A$1,MATCH($A26,Ejecución!$A$2:$A$169,0),MATCH(I$14,$I$14:$T$14,0)+5)="","",OFFSET(Ejecución!$A$1,MATCH($A26,Ejecución!$A$2:$A$169,0),MATCH(I$14,$I$14:$T$14,0)+5))</f>
        <v>1</v>
      </c>
      <c r="J26" s="87">
        <f ca="1">+IF(OFFSET(Ejecución!$A$1,MATCH($A26,Ejecución!$A$2:$A$169,0),MATCH(J$14,$I$14:$T$14,0)+5)="","",OFFSET(Ejecución!$A$1,MATCH($A26,Ejecución!$A$2:$A$169,0),MATCH(J$14,$I$14:$T$14,0)+5))</f>
        <v>1</v>
      </c>
      <c r="K26" s="87">
        <f ca="1">+IF(OFFSET(Ejecución!$A$1,MATCH($A26,Ejecución!$A$2:$A$169,0),MATCH(K$14,$I$14:$T$14,0)+5)="","",OFFSET(Ejecución!$A$1,MATCH($A26,Ejecución!$A$2:$A$169,0),MATCH(K$14,$I$14:$T$14,0)+5))</f>
        <v>1</v>
      </c>
      <c r="L26" s="87">
        <f ca="1">+IF(OFFSET(Ejecución!$A$1,MATCH($A26,Ejecución!$A$2:$A$169,0),MATCH(L$14,$I$14:$T$14,0)+5)="","",OFFSET(Ejecución!$A$1,MATCH($A26,Ejecución!$A$2:$A$169,0),MATCH(L$14,$I$14:$T$14,0)+5))</f>
        <v>1</v>
      </c>
      <c r="M26" s="87">
        <f ca="1">+IF(OFFSET(Ejecución!$A$1,MATCH($A26,Ejecución!$A$2:$A$169,0),MATCH(M$14,$I$14:$T$14,0)+5)="","",OFFSET(Ejecución!$A$1,MATCH($A26,Ejecución!$A$2:$A$169,0),MATCH(M$14,$I$14:$T$14,0)+5))</f>
        <v>1</v>
      </c>
      <c r="N26" s="87">
        <f ca="1">+IF(OFFSET(Ejecución!$A$1,MATCH($A26,Ejecución!$A$2:$A$169,0),MATCH(N$14,$I$14:$T$14,0)+5)="","",OFFSET(Ejecución!$A$1,MATCH($A26,Ejecución!$A$2:$A$169,0),MATCH(N$14,$I$14:$T$14,0)+5))</f>
        <v>1</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1</v>
      </c>
      <c r="Q26" s="87">
        <f ca="1">+IF(OFFSET(Ejecución!$A$1,MATCH($A26,Ejecución!$A$2:$A$169,0),MATCH(Q$14,$I$14:$T$14,0)+5)="","",OFFSET(Ejecución!$A$1,MATCH($A26,Ejecución!$A$2:$A$169,0),MATCH(Q$14,$I$14:$T$14,0)+5))</f>
        <v>1</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2</v>
      </c>
      <c r="V26" s="20">
        <f ca="1">+IFERROR(IF(VLOOKUP(A26,General!$A$2:$F$169,5,0)="Porcentaje",U26,IF(AND(F26=0,VLOOKUP(A26,General!$A$2:$F$169,5,0)&lt;&gt;"Porcentaje"),U26/VLOOKUP(A26,General!$A$2:$S$169,19,0),U26/F26)),0)</f>
        <v>0.66666666666666663</v>
      </c>
      <c r="W26" s="356"/>
      <c r="X26" s="300"/>
      <c r="Y26" s="165" t="s">
        <v>822</v>
      </c>
      <c r="Z26" s="163"/>
    </row>
    <row r="27" spans="1:26" ht="212.25" customHeight="1" thickBot="1">
      <c r="A27" s="66">
        <v>149</v>
      </c>
      <c r="B27" s="163" t="s">
        <v>797</v>
      </c>
      <c r="C27" s="162" t="s">
        <v>331</v>
      </c>
      <c r="D27" s="162" t="s">
        <v>332</v>
      </c>
      <c r="E27" s="159" t="s">
        <v>97</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164" t="s">
        <v>378</v>
      </c>
      <c r="H27" s="163" t="s">
        <v>810</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f ca="1">+IF(OFFSET(Ejecución!$A$1,MATCH($A27,Ejecución!$A$2:$A$169,0),MATCH(O$14,$I$14:$T$14,0)+5)="","",OFFSET(Ejecución!$A$1,MATCH($A27,Ejecución!$A$2:$A$169,0),MATCH(O$14,$I$14:$T$14,0)+5))</f>
        <v>0</v>
      </c>
      <c r="P27" s="87">
        <f ca="1">+IF(OFFSET(Ejecución!$A$1,MATCH($A27,Ejecución!$A$2:$A$169,0),MATCH(P$14,$I$14:$T$14,0)+5)="","",OFFSET(Ejecución!$A$1,MATCH($A27,Ejecución!$A$2:$A$169,0),MATCH(P$14,$I$14:$T$14,0)+5))</f>
        <v>0</v>
      </c>
      <c r="Q27" s="87">
        <f ca="1">+IF(OFFSET(Ejecución!$A$1,MATCH($A27,Ejecución!$A$2:$A$169,0),MATCH(Q$14,$I$14:$T$14,0)+5)="","",OFFSET(Ejecución!$A$1,MATCH($A27,Ejecución!$A$2:$A$169,0),MATCH(Q$14,$I$14:$T$14,0)+5))</f>
        <v>0</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0</v>
      </c>
      <c r="V27" s="20">
        <f ca="1">+IFERROR(IF(VLOOKUP(A27,General!$A$2:$F$169,5,0)="Porcentaje",U27,IF(AND(F27=0,VLOOKUP(A27,General!$A$2:$F$169,5,0)&lt;&gt;"Porcentaje"),U27/VLOOKUP(A27,General!$A$2:$S$169,19,0),U27/F27)),0)</f>
        <v>0</v>
      </c>
      <c r="W27" s="167" t="s">
        <v>833</v>
      </c>
      <c r="X27" s="166" t="s">
        <v>834</v>
      </c>
      <c r="Y27" s="165" t="s">
        <v>835</v>
      </c>
      <c r="Z27" s="163"/>
    </row>
    <row r="28" spans="1:26" ht="140.25" customHeight="1" thickBot="1">
      <c r="A28" s="66">
        <v>150</v>
      </c>
      <c r="B28" s="349" t="s">
        <v>798</v>
      </c>
      <c r="C28" s="159" t="s">
        <v>333</v>
      </c>
      <c r="D28" s="159" t="s">
        <v>334</v>
      </c>
      <c r="E28" s="162" t="s">
        <v>98</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1</v>
      </c>
      <c r="G28" s="164" t="s">
        <v>378</v>
      </c>
      <c r="H28" s="163" t="s">
        <v>811</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0</v>
      </c>
      <c r="K28" s="115">
        <f ca="1">+IF(OFFSET(Ejecución!$A$1,MATCH($A28,Ejecución!$A$2:$A$169,0),MATCH(K$14,$I$14:$T$14,0)+5)="","",OFFSET(Ejecución!$A$1,MATCH($A28,Ejecución!$A$2:$A$169,0),MATCH(K$14,$I$14:$T$14,0)+5))</f>
        <v>0</v>
      </c>
      <c r="L28" s="115">
        <f ca="1">+IF(OFFSET(Ejecución!$A$1,MATCH($A28,Ejecución!$A$2:$A$169,0),MATCH(L$14,$I$14:$T$14,0)+5)="","",OFFSET(Ejecución!$A$1,MATCH($A28,Ejecución!$A$2:$A$169,0),MATCH(L$14,$I$14:$T$14,0)+5))</f>
        <v>0</v>
      </c>
      <c r="M28" s="115">
        <f ca="1">+IF(OFFSET(Ejecución!$A$1,MATCH($A28,Ejecución!$A$2:$A$169,0),MATCH(M$14,$I$14:$T$14,0)+5)="","",OFFSET(Ejecución!$A$1,MATCH($A28,Ejecución!$A$2:$A$169,0),MATCH(M$14,$I$14:$T$14,0)+5))</f>
        <v>1</v>
      </c>
      <c r="N28" s="115">
        <f ca="1">+IF(OFFSET(Ejecución!$A$1,MATCH($A28,Ejecución!$A$2:$A$169,0),MATCH(N$14,$I$14:$T$14,0)+5)="","",OFFSET(Ejecución!$A$1,MATCH($A28,Ejecución!$A$2:$A$169,0),MATCH(N$14,$I$14:$T$14,0)+5))</f>
        <v>1</v>
      </c>
      <c r="O28" s="115">
        <f ca="1">+IF(OFFSET(Ejecución!$A$1,MATCH($A28,Ejecución!$A$2:$A$169,0),MATCH(O$14,$I$14:$T$14,0)+5)="","",OFFSET(Ejecución!$A$1,MATCH($A28,Ejecución!$A$2:$A$169,0),MATCH(O$14,$I$14:$T$14,0)+5))</f>
        <v>1</v>
      </c>
      <c r="P28" s="115">
        <f ca="1">+IF(OFFSET(Ejecución!$A$1,MATCH($A28,Ejecución!$A$2:$A$169,0),MATCH(P$14,$I$14:$T$14,0)+5)="","",OFFSET(Ejecución!$A$1,MATCH($A28,Ejecución!$A$2:$A$169,0),MATCH(P$14,$I$14:$T$14,0)+5))</f>
        <v>1</v>
      </c>
      <c r="Q28" s="115">
        <f ca="1">+IF(OFFSET(Ejecución!$A$1,MATCH($A28,Ejecución!$A$2:$A$169,0),MATCH(Q$14,$I$14:$T$14,0)+5)="","",OFFSET(Ejecución!$A$1,MATCH($A28,Ejecución!$A$2:$A$169,0),MATCH(Q$14,$I$14:$T$14,0)+5))</f>
        <v>1</v>
      </c>
      <c r="R28" s="115" t="str">
        <f ca="1">+IF(OFFSET(Ejecución!$A$1,MATCH($A28,Ejecución!$A$2:$A$169,0),MATCH(R$14,$I$14:$T$14,0)+5)="","",OFFSET(Ejecución!$A$1,MATCH($A28,Ejecución!$A$2:$A$169,0),MATCH(R$14,$I$14:$T$14,0)+5))</f>
        <v/>
      </c>
      <c r="S28" s="115" t="str">
        <f ca="1">+IF(OFFSET(Ejecución!$A$1,MATCH($A28,Ejecución!$A$2:$A$169,0),MATCH(S$14,$I$14:$T$14,0)+5)="","",OFFSET(Ejecución!$A$1,MATCH($A28,Ejecución!$A$2:$A$169,0),MATCH(S$14,$I$14:$T$14,0)+5))</f>
        <v/>
      </c>
      <c r="T28" s="115" t="str">
        <f ca="1">+IF(OFFSET(Ejecución!$A$1,MATCH($A28,Ejecución!$A$2:$A$169,0),MATCH(T$14,$I$14:$T$14,0)+5)="","",OFFSET(Ejecución!$A$1,MATCH($A28,Ejecución!$A$2:$A$169,0),MATCH(T$14,$I$14:$T$14,0)+5))</f>
        <v/>
      </c>
      <c r="U28" s="20">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v>
      </c>
      <c r="V28" s="20">
        <f ca="1">+IFERROR(IF(VLOOKUP(A28,General!$A$2:$F$169,5,0)="Porcentaje",U28,IF(AND(F28=0,VLOOKUP(A28,General!$A$2:$F$169,5,0)&lt;&gt;"Porcentaje"),U28/VLOOKUP(A28,General!$A$2:$S$169,19,0),U28/F28)),0)</f>
        <v>1</v>
      </c>
      <c r="W28" s="348" t="s">
        <v>836</v>
      </c>
      <c r="X28" s="331" t="s">
        <v>390</v>
      </c>
      <c r="Y28" s="165" t="s">
        <v>837</v>
      </c>
      <c r="Z28" s="163"/>
    </row>
    <row r="29" spans="1:26" ht="168.75" customHeight="1" thickBot="1">
      <c r="A29" s="66">
        <v>151</v>
      </c>
      <c r="B29" s="349"/>
      <c r="C29" s="162" t="s">
        <v>335</v>
      </c>
      <c r="D29" s="162" t="s">
        <v>336</v>
      </c>
      <c r="E29" s="159" t="s">
        <v>97</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v>
      </c>
      <c r="G29" s="164" t="s">
        <v>378</v>
      </c>
      <c r="H29" s="163" t="s">
        <v>812</v>
      </c>
      <c r="I29" s="87">
        <f ca="1">+IF(OFFSET(Ejecución!$A$1,MATCH($A29,Ejecución!$A$2:$A$169,0),MATCH(I$14,$I$14:$T$14,0)+5)="","",OFFSET(Ejecución!$A$1,MATCH($A29,Ejecución!$A$2:$A$169,0),MATCH(I$14,$I$14:$T$14,0)+5))</f>
        <v>0</v>
      </c>
      <c r="J29" s="87">
        <f ca="1">+IF(OFFSET(Ejecución!$A$1,MATCH($A29,Ejecución!$A$2:$A$169,0),MATCH(J$14,$I$14:$T$14,0)+5)="","",OFFSET(Ejecución!$A$1,MATCH($A29,Ejecución!$A$2:$A$169,0),MATCH(J$14,$I$14:$T$14,0)+5))</f>
        <v>0</v>
      </c>
      <c r="K29" s="87">
        <f ca="1">+IF(OFFSET(Ejecución!$A$1,MATCH($A29,Ejecución!$A$2:$A$169,0),MATCH(K$14,$I$14:$T$14,0)+5)="","",OFFSET(Ejecución!$A$1,MATCH($A29,Ejecución!$A$2:$A$169,0),MATCH(K$14,$I$14:$T$14,0)+5))</f>
        <v>1</v>
      </c>
      <c r="L29" s="87">
        <f ca="1">+IF(OFFSET(Ejecución!$A$1,MATCH($A29,Ejecución!$A$2:$A$169,0),MATCH(L$14,$I$14:$T$14,0)+5)="","",OFFSET(Ejecución!$A$1,MATCH($A29,Ejecución!$A$2:$A$169,0),MATCH(L$14,$I$14:$T$14,0)+5))</f>
        <v>0</v>
      </c>
      <c r="M29" s="87">
        <f ca="1">+IF(OFFSET(Ejecución!$A$1,MATCH($A29,Ejecución!$A$2:$A$169,0),MATCH(M$14,$I$14:$T$14,0)+5)="","",OFFSET(Ejecución!$A$1,MATCH($A29,Ejecución!$A$2:$A$169,0),MATCH(M$14,$I$14:$T$14,0)+5))</f>
        <v>0</v>
      </c>
      <c r="N29" s="87">
        <f ca="1">+IF(OFFSET(Ejecución!$A$1,MATCH($A29,Ejecución!$A$2:$A$169,0),MATCH(N$14,$I$14:$T$14,0)+5)="","",OFFSET(Ejecución!$A$1,MATCH($A29,Ejecución!$A$2:$A$169,0),MATCH(N$14,$I$14:$T$14,0)+5))</f>
        <v>0</v>
      </c>
      <c r="O29" s="87">
        <f ca="1">+IF(OFFSET(Ejecución!$A$1,MATCH($A29,Ejecución!$A$2:$A$169,0),MATCH(O$14,$I$14:$T$14,0)+5)="","",OFFSET(Ejecución!$A$1,MATCH($A29,Ejecución!$A$2:$A$169,0),MATCH(O$14,$I$14:$T$14,0)+5))</f>
        <v>1</v>
      </c>
      <c r="P29" s="87">
        <f ca="1">+IF(OFFSET(Ejecución!$A$1,MATCH($A29,Ejecución!$A$2:$A$169,0),MATCH(P$14,$I$14:$T$14,0)+5)="","",OFFSET(Ejecución!$A$1,MATCH($A29,Ejecución!$A$2:$A$169,0),MATCH(P$14,$I$14:$T$14,0)+5))</f>
        <v>0</v>
      </c>
      <c r="Q29" s="87">
        <f ca="1">+IF(OFFSET(Ejecución!$A$1,MATCH($A29,Ejecución!$A$2:$A$169,0),MATCH(Q$14,$I$14:$T$14,0)+5)="","",OFFSET(Ejecución!$A$1,MATCH($A29,Ejecución!$A$2:$A$169,0),MATCH(Q$14,$I$14:$T$14,0)+5))</f>
        <v>0</v>
      </c>
      <c r="R29" s="87" t="str">
        <f ca="1">+IF(OFFSET(Ejecución!$A$1,MATCH($A29,Ejecución!$A$2:$A$169,0),MATCH(R$14,$I$14:$T$14,0)+5)="","",OFFSET(Ejecución!$A$1,MATCH($A29,Ejecución!$A$2:$A$169,0),MATCH(R$14,$I$14:$T$14,0)+5))</f>
        <v/>
      </c>
      <c r="S29" s="87" t="str">
        <f ca="1">+IF(OFFSET(Ejecución!$A$1,MATCH($A29,Ejecución!$A$2:$A$169,0),MATCH(S$14,$I$14:$T$14,0)+5)="","",OFFSET(Ejecución!$A$1,MATCH($A29,Ejecución!$A$2:$A$169,0),MATCH(S$14,$I$14:$T$14,0)+5))</f>
        <v/>
      </c>
      <c r="T29" s="87" t="str">
        <f ca="1">+IF(OFFSET(Ejecución!$A$1,MATCH($A29,Ejecución!$A$2:$A$169,0),MATCH(T$14,$I$14:$T$14,0)+5)="","",OFFSET(Ejecución!$A$1,MATCH($A29,Ejecución!$A$2:$A$169,0),MATCH(T$14,$I$14:$T$14,0)+5))</f>
        <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v>
      </c>
      <c r="V29" s="20">
        <f ca="1">+IFERROR(IF(VLOOKUP(A29,General!$A$2:$F$169,5,0)="Porcentaje",U29,IF(AND(F29=0,VLOOKUP(A29,General!$A$2:$F$169,5,0)&lt;&gt;"Porcentaje"),U29/VLOOKUP(A29,General!$A$2:$S$169,19,0),U29/F29)),0)</f>
        <v>1</v>
      </c>
      <c r="W29" s="349"/>
      <c r="X29" s="302"/>
      <c r="Y29" s="168" t="s">
        <v>838</v>
      </c>
      <c r="Z29" s="163"/>
    </row>
    <row r="30" spans="1:26" ht="122.25" customHeight="1" thickBot="1">
      <c r="A30" s="66">
        <v>152</v>
      </c>
      <c r="B30" s="349"/>
      <c r="C30" s="162" t="s">
        <v>337</v>
      </c>
      <c r="D30" s="159" t="s">
        <v>338</v>
      </c>
      <c r="E30" s="159" t="s">
        <v>97</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164" t="s">
        <v>378</v>
      </c>
      <c r="H30" s="163" t="s">
        <v>813</v>
      </c>
      <c r="I30" s="87">
        <f ca="1">+IF(OFFSET(Ejecución!$A$1,MATCH($A30,Ejecución!$A$2:$A$169,0),MATCH(I$14,$I$14:$T$14,0)+5)="","",OFFSET(Ejecución!$A$1,MATCH($A30,Ejecución!$A$2:$A$169,0),MATCH(I$14,$I$14:$T$14,0)+5))</f>
        <v>1</v>
      </c>
      <c r="J30" s="87">
        <f ca="1">+IF(OFFSET(Ejecución!$A$1,MATCH($A30,Ejecución!$A$2:$A$169,0),MATCH(J$14,$I$14:$T$14,0)+5)="","",OFFSET(Ejecución!$A$1,MATCH($A30,Ejecución!$A$2:$A$169,0),MATCH(J$14,$I$14:$T$14,0)+5))</f>
        <v>1</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1</v>
      </c>
      <c r="M30" s="87">
        <f ca="1">+IF(OFFSET(Ejecución!$A$1,MATCH($A30,Ejecución!$A$2:$A$169,0),MATCH(M$14,$I$14:$T$14,0)+5)="","",OFFSET(Ejecución!$A$1,MATCH($A30,Ejecución!$A$2:$A$169,0),MATCH(M$14,$I$14:$T$14,0)+5))</f>
        <v>1</v>
      </c>
      <c r="N30" s="87">
        <f ca="1">+IF(OFFSET(Ejecución!$A$1,MATCH($A30,Ejecución!$A$2:$A$169,0),MATCH(N$14,$I$14:$T$14,0)+5)="","",OFFSET(Ejecución!$A$1,MATCH($A30,Ejecución!$A$2:$A$169,0),MATCH(N$14,$I$14:$T$14,0)+5))</f>
        <v>1</v>
      </c>
      <c r="O30" s="87">
        <f ca="1">+IF(OFFSET(Ejecución!$A$1,MATCH($A30,Ejecución!$A$2:$A$169,0),MATCH(O$14,$I$14:$T$14,0)+5)="","",OFFSET(Ejecución!$A$1,MATCH($A30,Ejecución!$A$2:$A$169,0),MATCH(O$14,$I$14:$T$14,0)+5))</f>
        <v>1</v>
      </c>
      <c r="P30" s="87">
        <f ca="1">+IF(OFFSET(Ejecución!$A$1,MATCH($A30,Ejecución!$A$2:$A$169,0),MATCH(P$14,$I$14:$T$14,0)+5)="","",OFFSET(Ejecución!$A$1,MATCH($A30,Ejecución!$A$2:$A$169,0),MATCH(P$14,$I$14:$T$14,0)+5))</f>
        <v>1</v>
      </c>
      <c r="Q30" s="87">
        <f ca="1">+IF(OFFSET(Ejecución!$A$1,MATCH($A30,Ejecución!$A$2:$A$169,0),MATCH(Q$14,$I$14:$T$14,0)+5)="","",OFFSET(Ejecución!$A$1,MATCH($A30,Ejecución!$A$2:$A$169,0),MATCH(Q$14,$I$14:$T$14,0)+5))</f>
        <v>1</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v>
      </c>
      <c r="V30" s="20">
        <f ca="1">+IFERROR(IF(VLOOKUP(A30,General!$A$2:$F$169,5,0)="Porcentaje",U30,IF(AND(F30=0,VLOOKUP(A30,General!$A$2:$F$169,5,0)&lt;&gt;"Porcentaje"),U30/VLOOKUP(A30,General!$A$2:$S$169,19,0),U30/F30)),0)</f>
        <v>1</v>
      </c>
      <c r="W30" s="349"/>
      <c r="X30" s="166" t="s">
        <v>839</v>
      </c>
      <c r="Y30" s="165" t="s">
        <v>840</v>
      </c>
      <c r="Z30" s="163"/>
    </row>
    <row r="31" spans="1:26" ht="108.75" customHeight="1" thickBot="1">
      <c r="A31" s="66">
        <v>153</v>
      </c>
      <c r="B31" s="349"/>
      <c r="C31" s="162" t="s">
        <v>339</v>
      </c>
      <c r="D31" s="159" t="s">
        <v>340</v>
      </c>
      <c r="E31" s="159" t="s">
        <v>98</v>
      </c>
      <c r="F31" s="114">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164" t="s">
        <v>378</v>
      </c>
      <c r="H31" s="163" t="s">
        <v>814</v>
      </c>
      <c r="I31" s="115">
        <f ca="1">+IF(OFFSET(Ejecución!$A$1,MATCH($A31,Ejecución!$A$2:$A$169,0),MATCH(I$14,$I$14:$T$14,0)+5)="","",OFFSET(Ejecución!$A$1,MATCH($A31,Ejecución!$A$2:$A$169,0),MATCH(I$14,$I$14:$T$14,0)+5))</f>
        <v>0</v>
      </c>
      <c r="J31" s="115">
        <f ca="1">+IF(OFFSET(Ejecución!$A$1,MATCH($A31,Ejecución!$A$2:$A$169,0),MATCH(J$14,$I$14:$T$14,0)+5)="","",OFFSET(Ejecución!$A$1,MATCH($A31,Ejecución!$A$2:$A$169,0),MATCH(J$14,$I$14:$T$14,0)+5))</f>
        <v>0</v>
      </c>
      <c r="K31" s="115">
        <f ca="1">+IF(OFFSET(Ejecución!$A$1,MATCH($A31,Ejecución!$A$2:$A$169,0),MATCH(K$14,$I$14:$T$14,0)+5)="","",OFFSET(Ejecución!$A$1,MATCH($A31,Ejecución!$A$2:$A$169,0),MATCH(K$14,$I$14:$T$14,0)+5))</f>
        <v>0</v>
      </c>
      <c r="L31" s="115">
        <f ca="1">+IF(OFFSET(Ejecución!$A$1,MATCH($A31,Ejecución!$A$2:$A$169,0),MATCH(L$14,$I$14:$T$14,0)+5)="","",OFFSET(Ejecución!$A$1,MATCH($A31,Ejecución!$A$2:$A$169,0),MATCH(L$14,$I$14:$T$14,0)+5))</f>
        <v>0</v>
      </c>
      <c r="M31" s="115">
        <f ca="1">+IF(OFFSET(Ejecución!$A$1,MATCH($A31,Ejecución!$A$2:$A$169,0),MATCH(M$14,$I$14:$T$14,0)+5)="","",OFFSET(Ejecución!$A$1,MATCH($A31,Ejecución!$A$2:$A$169,0),MATCH(M$14,$I$14:$T$14,0)+5))</f>
        <v>0</v>
      </c>
      <c r="N31" s="115">
        <f ca="1">+IF(OFFSET(Ejecución!$A$1,MATCH($A31,Ejecución!$A$2:$A$169,0),MATCH(N$14,$I$14:$T$14,0)+5)="","",OFFSET(Ejecución!$A$1,MATCH($A31,Ejecución!$A$2:$A$169,0),MATCH(N$14,$I$14:$T$14,0)+5))</f>
        <v>0</v>
      </c>
      <c r="O31" s="115">
        <f ca="1">+IF(OFFSET(Ejecución!$A$1,MATCH($A31,Ejecución!$A$2:$A$169,0),MATCH(O$14,$I$14:$T$14,0)+5)="","",OFFSET(Ejecución!$A$1,MATCH($A31,Ejecución!$A$2:$A$169,0),MATCH(O$14,$I$14:$T$14,0)+5))</f>
        <v>0.25</v>
      </c>
      <c r="P31" s="115">
        <f ca="1">+IF(OFFSET(Ejecución!$A$1,MATCH($A31,Ejecución!$A$2:$A$169,0),MATCH(P$14,$I$14:$T$14,0)+5)="","",OFFSET(Ejecución!$A$1,MATCH($A31,Ejecución!$A$2:$A$169,0),MATCH(P$14,$I$14:$T$14,0)+5))</f>
        <v>0.25</v>
      </c>
      <c r="Q31" s="115">
        <f ca="1">+IF(OFFSET(Ejecución!$A$1,MATCH($A31,Ejecución!$A$2:$A$169,0),MATCH(Q$14,$I$14:$T$14,0)+5)="","",OFFSET(Ejecución!$A$1,MATCH($A31,Ejecución!$A$2:$A$169,0),MATCH(Q$14,$I$14:$T$14,0)+5))</f>
        <v>0.25</v>
      </c>
      <c r="R31" s="115" t="str">
        <f ca="1">+IF(OFFSET(Ejecución!$A$1,MATCH($A31,Ejecución!$A$2:$A$169,0),MATCH(R$14,$I$14:$T$14,0)+5)="","",OFFSET(Ejecución!$A$1,MATCH($A31,Ejecución!$A$2:$A$169,0),MATCH(R$14,$I$14:$T$14,0)+5))</f>
        <v/>
      </c>
      <c r="S31" s="115" t="str">
        <f ca="1">+IF(OFFSET(Ejecución!$A$1,MATCH($A31,Ejecución!$A$2:$A$169,0),MATCH(S$14,$I$14:$T$14,0)+5)="","",OFFSET(Ejecución!$A$1,MATCH($A31,Ejecución!$A$2:$A$169,0),MATCH(S$14,$I$14:$T$14,0)+5))</f>
        <v/>
      </c>
      <c r="T31" s="115" t="str">
        <f ca="1">+IF(OFFSET(Ejecución!$A$1,MATCH($A31,Ejecución!$A$2:$A$169,0),MATCH(T$14,$I$14:$T$14,0)+5)="","",OFFSET(Ejecución!$A$1,MATCH($A31,Ejecución!$A$2:$A$169,0),MATCH(T$14,$I$14:$T$14,0)+5))</f>
        <v/>
      </c>
      <c r="U31" s="20">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0.25</v>
      </c>
      <c r="V31" s="20">
        <f ca="1">+IFERROR(IF(VLOOKUP(A31,General!$A$2:$F$169,5,0)="Porcentaje",U31,IF(AND(F31=0,VLOOKUP(A31,General!$A$2:$F$169,5,0)&lt;&gt;"Porcentaje"),U31/VLOOKUP(A31,General!$A$2:$S$169,19,0),U31/F31)),0)</f>
        <v>0.25</v>
      </c>
      <c r="W31" s="349"/>
      <c r="X31" s="331" t="s">
        <v>841</v>
      </c>
      <c r="Y31" s="163" t="s">
        <v>842</v>
      </c>
      <c r="Z31" s="163"/>
    </row>
    <row r="32" spans="1:26" ht="75.75" customHeight="1" thickBot="1">
      <c r="A32" s="66">
        <v>154</v>
      </c>
      <c r="B32" s="349"/>
      <c r="C32" s="162" t="s">
        <v>341</v>
      </c>
      <c r="D32" s="162" t="s">
        <v>342</v>
      </c>
      <c r="E32" s="162" t="s">
        <v>97</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2</v>
      </c>
      <c r="G32" s="164" t="s">
        <v>378</v>
      </c>
      <c r="H32" s="163" t="s">
        <v>815</v>
      </c>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0</v>
      </c>
      <c r="K32" s="87">
        <f ca="1">+IF(OFFSET(Ejecución!$A$1,MATCH($A32,Ejecución!$A$2:$A$169,0),MATCH(K$14,$I$14:$T$14,0)+5)="","",OFFSET(Ejecución!$A$1,MATCH($A32,Ejecución!$A$2:$A$169,0),MATCH(K$14,$I$14:$T$14,0)+5))</f>
        <v>0</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0</v>
      </c>
      <c r="N32" s="87">
        <f ca="1">+IF(OFFSET(Ejecución!$A$1,MATCH($A32,Ejecución!$A$2:$A$169,0),MATCH(N$14,$I$14:$T$14,0)+5)="","",OFFSET(Ejecución!$A$1,MATCH($A32,Ejecución!$A$2:$A$169,0),MATCH(N$14,$I$14:$T$14,0)+5))</f>
        <v>1</v>
      </c>
      <c r="O32" s="87">
        <f ca="1">+IF(OFFSET(Ejecución!$A$1,MATCH($A32,Ejecución!$A$2:$A$169,0),MATCH(O$14,$I$14:$T$14,0)+5)="","",OFFSET(Ejecución!$A$1,MATCH($A32,Ejecución!$A$2:$A$169,0),MATCH(O$14,$I$14:$T$14,0)+5))</f>
        <v>2</v>
      </c>
      <c r="P32" s="87">
        <f ca="1">+IF(OFFSET(Ejecución!$A$1,MATCH($A32,Ejecución!$A$2:$A$169,0),MATCH(P$14,$I$14:$T$14,0)+5)="","",OFFSET(Ejecución!$A$1,MATCH($A32,Ejecución!$A$2:$A$169,0),MATCH(P$14,$I$14:$T$14,0)+5))</f>
        <v>2</v>
      </c>
      <c r="Q32" s="87">
        <f ca="1">+IF(OFFSET(Ejecución!$A$1,MATCH($A32,Ejecución!$A$2:$A$169,0),MATCH(Q$14,$I$14:$T$14,0)+5)="","",OFFSET(Ejecución!$A$1,MATCH($A32,Ejecución!$A$2:$A$169,0),MATCH(Q$14,$I$14:$T$14,0)+5))</f>
        <v>2</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6</v>
      </c>
      <c r="V32" s="20">
        <f ca="1">+IFERROR(IF(VLOOKUP(A32,General!$A$2:$F$169,5,0)="Porcentaje",U32,IF(AND(F32=0,VLOOKUP(A32,General!$A$2:$F$169,5,0)&lt;&gt;"Porcentaje"),U32/VLOOKUP(A32,General!$A$2:$S$169,19,0),U32/F32)),0)</f>
        <v>3</v>
      </c>
      <c r="W32" s="349"/>
      <c r="X32" s="299"/>
      <c r="Y32" s="163" t="s">
        <v>843</v>
      </c>
      <c r="Z32" s="163"/>
    </row>
    <row r="33" spans="1:26" ht="79.5" customHeight="1" thickBot="1">
      <c r="A33" s="66">
        <v>155</v>
      </c>
      <c r="B33" s="349"/>
      <c r="C33" s="159" t="s">
        <v>343</v>
      </c>
      <c r="D33" s="162" t="s">
        <v>344</v>
      </c>
      <c r="E33" s="162" t="s">
        <v>97</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2</v>
      </c>
      <c r="G33" s="164" t="s">
        <v>378</v>
      </c>
      <c r="H33" s="163" t="s">
        <v>816</v>
      </c>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1</v>
      </c>
      <c r="M33" s="87">
        <f ca="1">+IF(OFFSET(Ejecución!$A$1,MATCH($A33,Ejecución!$A$2:$A$169,0),MATCH(M$14,$I$14:$T$14,0)+5)="","",OFFSET(Ejecución!$A$1,MATCH($A33,Ejecución!$A$2:$A$169,0),MATCH(M$14,$I$14:$T$14,0)+5))</f>
        <v>1</v>
      </c>
      <c r="N33" s="87">
        <f ca="1">+IF(OFFSET(Ejecución!$A$1,MATCH($A33,Ejecución!$A$2:$A$169,0),MATCH(N$14,$I$14:$T$14,0)+5)="","",OFFSET(Ejecución!$A$1,MATCH($A33,Ejecución!$A$2:$A$169,0),MATCH(N$14,$I$14:$T$14,0)+5))</f>
        <v>1</v>
      </c>
      <c r="O33" s="87">
        <f ca="1">+IF(OFFSET(Ejecución!$A$1,MATCH($A33,Ejecución!$A$2:$A$169,0),MATCH(O$14,$I$14:$T$14,0)+5)="","",OFFSET(Ejecución!$A$1,MATCH($A33,Ejecución!$A$2:$A$169,0),MATCH(O$14,$I$14:$T$14,0)+5))</f>
        <v>1</v>
      </c>
      <c r="P33" s="87">
        <f ca="1">+IF(OFFSET(Ejecución!$A$1,MATCH($A33,Ejecución!$A$2:$A$169,0),MATCH(P$14,$I$14:$T$14,0)+5)="","",OFFSET(Ejecución!$A$1,MATCH($A33,Ejecución!$A$2:$A$169,0),MATCH(P$14,$I$14:$T$14,0)+5))</f>
        <v>1</v>
      </c>
      <c r="Q33" s="87">
        <f ca="1">+IF(OFFSET(Ejecución!$A$1,MATCH($A33,Ejecución!$A$2:$A$169,0),MATCH(Q$14,$I$14:$T$14,0)+5)="","",OFFSET(Ejecución!$A$1,MATCH($A33,Ejecución!$A$2:$A$169,0),MATCH(Q$14,$I$14:$T$14,0)+5))</f>
        <v>1</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v>
      </c>
      <c r="V33" s="20">
        <f ca="1">+IFERROR(IF(VLOOKUP(A33,General!$A$2:$F$169,5,0)="Porcentaje",U33,IF(AND(F33=0,VLOOKUP(A33,General!$A$2:$F$169,5,0)&lt;&gt;"Porcentaje"),U33/VLOOKUP(A33,General!$A$2:$S$169,19,0),U33/F33)),0)</f>
        <v>1.5</v>
      </c>
      <c r="W33" s="349"/>
      <c r="X33" s="300"/>
      <c r="Y33" s="163" t="s">
        <v>843</v>
      </c>
      <c r="Z33" s="163"/>
    </row>
    <row r="34" spans="1:26" ht="111.75" customHeight="1" thickBot="1">
      <c r="A34" s="66">
        <v>156</v>
      </c>
      <c r="B34" s="349"/>
      <c r="C34" s="162" t="s">
        <v>345</v>
      </c>
      <c r="D34" s="159" t="s">
        <v>346</v>
      </c>
      <c r="E34" s="162" t="s">
        <v>98</v>
      </c>
      <c r="F34" s="114">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1</v>
      </c>
      <c r="G34" s="164" t="s">
        <v>378</v>
      </c>
      <c r="H34" s="163" t="s">
        <v>817</v>
      </c>
      <c r="I34" s="115">
        <f ca="1">+IF(OFFSET(Ejecución!$A$1,MATCH($A34,Ejecución!$A$2:$A$169,0),MATCH(I$14,$I$14:$T$14,0)+5)="","",OFFSET(Ejecución!$A$1,MATCH($A34,Ejecución!$A$2:$A$169,0),MATCH(I$14,$I$14:$T$14,0)+5))</f>
        <v>0</v>
      </c>
      <c r="J34" s="115">
        <f ca="1">+IF(OFFSET(Ejecución!$A$1,MATCH($A34,Ejecución!$A$2:$A$169,0),MATCH(J$14,$I$14:$T$14,0)+5)="","",OFFSET(Ejecución!$A$1,MATCH($A34,Ejecución!$A$2:$A$169,0),MATCH(J$14,$I$14:$T$14,0)+5))</f>
        <v>0</v>
      </c>
      <c r="K34" s="115">
        <f ca="1">+IF(OFFSET(Ejecución!$A$1,MATCH($A34,Ejecución!$A$2:$A$169,0),MATCH(K$14,$I$14:$T$14,0)+5)="","",OFFSET(Ejecución!$A$1,MATCH($A34,Ejecución!$A$2:$A$169,0),MATCH(K$14,$I$14:$T$14,0)+5))</f>
        <v>0</v>
      </c>
      <c r="L34" s="115">
        <f ca="1">+IF(OFFSET(Ejecución!$A$1,MATCH($A34,Ejecución!$A$2:$A$169,0),MATCH(L$14,$I$14:$T$14,0)+5)="","",OFFSET(Ejecución!$A$1,MATCH($A34,Ejecución!$A$2:$A$169,0),MATCH(L$14,$I$14:$T$14,0)+5))</f>
        <v>0.5</v>
      </c>
      <c r="M34" s="115">
        <f ca="1">+IF(OFFSET(Ejecución!$A$1,MATCH($A34,Ejecución!$A$2:$A$169,0),MATCH(M$14,$I$14:$T$14,0)+5)="","",OFFSET(Ejecución!$A$1,MATCH($A34,Ejecución!$A$2:$A$169,0),MATCH(M$14,$I$14:$T$14,0)+5))</f>
        <v>1</v>
      </c>
      <c r="N34" s="115">
        <f ca="1">+IF(OFFSET(Ejecución!$A$1,MATCH($A34,Ejecución!$A$2:$A$169,0),MATCH(N$14,$I$14:$T$14,0)+5)="","",OFFSET(Ejecución!$A$1,MATCH($A34,Ejecución!$A$2:$A$169,0),MATCH(N$14,$I$14:$T$14,0)+5))</f>
        <v>1</v>
      </c>
      <c r="O34" s="115">
        <f ca="1">+IF(OFFSET(Ejecución!$A$1,MATCH($A34,Ejecución!$A$2:$A$169,0),MATCH(O$14,$I$14:$T$14,0)+5)="","",OFFSET(Ejecución!$A$1,MATCH($A34,Ejecución!$A$2:$A$169,0),MATCH(O$14,$I$14:$T$14,0)+5))</f>
        <v>1</v>
      </c>
      <c r="P34" s="115">
        <f ca="1">+IF(OFFSET(Ejecución!$A$1,MATCH($A34,Ejecución!$A$2:$A$169,0),MATCH(P$14,$I$14:$T$14,0)+5)="","",OFFSET(Ejecución!$A$1,MATCH($A34,Ejecución!$A$2:$A$169,0),MATCH(P$14,$I$14:$T$14,0)+5))</f>
        <v>1</v>
      </c>
      <c r="Q34" s="115">
        <f ca="1">+IF(OFFSET(Ejecución!$A$1,MATCH($A34,Ejecución!$A$2:$A$169,0),MATCH(Q$14,$I$14:$T$14,0)+5)="","",OFFSET(Ejecución!$A$1,MATCH($A34,Ejecución!$A$2:$A$169,0),MATCH(Q$14,$I$14:$T$14,0)+5))</f>
        <v>1</v>
      </c>
      <c r="R34" s="115" t="str">
        <f ca="1">+IF(OFFSET(Ejecución!$A$1,MATCH($A34,Ejecución!$A$2:$A$169,0),MATCH(R$14,$I$14:$T$14,0)+5)="","",OFFSET(Ejecución!$A$1,MATCH($A34,Ejecución!$A$2:$A$169,0),MATCH(R$14,$I$14:$T$14,0)+5))</f>
        <v/>
      </c>
      <c r="S34" s="115" t="str">
        <f ca="1">+IF(OFFSET(Ejecución!$A$1,MATCH($A34,Ejecución!$A$2:$A$169,0),MATCH(S$14,$I$14:$T$14,0)+5)="","",OFFSET(Ejecución!$A$1,MATCH($A34,Ejecución!$A$2:$A$169,0),MATCH(S$14,$I$14:$T$14,0)+5))</f>
        <v/>
      </c>
      <c r="T34" s="115" t="str">
        <f ca="1">+IF(OFFSET(Ejecución!$A$1,MATCH($A34,Ejecución!$A$2:$A$169,0),MATCH(T$14,$I$14:$T$14,0)+5)="","",OFFSET(Ejecución!$A$1,MATCH($A34,Ejecución!$A$2:$A$169,0),MATCH(T$14,$I$14:$T$14,0)+5))</f>
        <v/>
      </c>
      <c r="U34" s="20">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1</v>
      </c>
      <c r="V34" s="20">
        <f ca="1">+IFERROR(IF(VLOOKUP(A34,General!$A$2:$F$169,5,0)="Porcentaje",U34,IF(AND(F34=0,VLOOKUP(A34,General!$A$2:$F$169,5,0)&lt;&gt;"Porcentaje"),U34/VLOOKUP(A34,General!$A$2:$S$169,19,0),U34/F34)),0)</f>
        <v>1</v>
      </c>
      <c r="W34" s="349"/>
      <c r="X34" s="350" t="s">
        <v>844</v>
      </c>
      <c r="Y34" s="163" t="s">
        <v>845</v>
      </c>
      <c r="Z34" s="163"/>
    </row>
    <row r="35" spans="1:26" ht="125.25" customHeight="1" thickBot="1">
      <c r="A35" s="66">
        <v>157</v>
      </c>
      <c r="B35" s="349"/>
      <c r="C35" s="162" t="s">
        <v>347</v>
      </c>
      <c r="D35" s="159" t="s">
        <v>348</v>
      </c>
      <c r="E35" s="162" t="s">
        <v>97</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164" t="s">
        <v>378</v>
      </c>
      <c r="H35" s="163" t="s">
        <v>818</v>
      </c>
      <c r="I35" s="87">
        <f ca="1">+IF(OFFSET(Ejecución!$A$1,MATCH($A35,Ejecución!$A$2:$A$169,0),MATCH(I$14,$I$14:$T$14,0)+5)="","",OFFSET(Ejecución!$A$1,MATCH($A35,Ejecución!$A$2:$A$169,0),MATCH(I$14,$I$14:$T$14,0)+5))</f>
        <v>1</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0</v>
      </c>
      <c r="M35" s="87">
        <f ca="1">+IF(OFFSET(Ejecución!$A$1,MATCH($A35,Ejecución!$A$2:$A$169,0),MATCH(M$14,$I$14:$T$14,0)+5)="","",OFFSET(Ejecución!$A$1,MATCH($A35,Ejecución!$A$2:$A$169,0),MATCH(M$14,$I$14:$T$14,0)+5))</f>
        <v>0</v>
      </c>
      <c r="N35" s="87">
        <f ca="1">+IF(OFFSET(Ejecución!$A$1,MATCH($A35,Ejecución!$A$2:$A$169,0),MATCH(N$14,$I$14:$T$14,0)+5)="","",OFFSET(Ejecución!$A$1,MATCH($A35,Ejecución!$A$2:$A$169,0),MATCH(N$14,$I$14:$T$14,0)+5))</f>
        <v>1</v>
      </c>
      <c r="O35" s="87">
        <f ca="1">+IF(OFFSET(Ejecución!$A$1,MATCH($A35,Ejecución!$A$2:$A$169,0),MATCH(O$14,$I$14:$T$14,0)+5)="","",OFFSET(Ejecución!$A$1,MATCH($A35,Ejecución!$A$2:$A$169,0),MATCH(O$14,$I$14:$T$14,0)+5))</f>
        <v>1</v>
      </c>
      <c r="P35" s="87">
        <f ca="1">+IF(OFFSET(Ejecución!$A$1,MATCH($A35,Ejecución!$A$2:$A$169,0),MATCH(P$14,$I$14:$T$14,0)+5)="","",OFFSET(Ejecución!$A$1,MATCH($A35,Ejecución!$A$2:$A$169,0),MATCH(P$14,$I$14:$T$14,0)+5))</f>
        <v>0</v>
      </c>
      <c r="Q35" s="87">
        <f ca="1">+IF(OFFSET(Ejecución!$A$1,MATCH($A35,Ejecución!$A$2:$A$169,0),MATCH(Q$14,$I$14:$T$14,0)+5)="","",OFFSET(Ejecución!$A$1,MATCH($A35,Ejecución!$A$2:$A$169,0),MATCH(Q$14,$I$14:$T$14,0)+5))</f>
        <v>0</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1</v>
      </c>
      <c r="V35" s="20">
        <f ca="1">+IFERROR(IF(VLOOKUP(A35,General!$A$2:$F$169,5,0)="Porcentaje",U35,IF(AND(F35=0,VLOOKUP(A35,General!$A$2:$F$169,5,0)&lt;&gt;"Porcentaje"),U35/VLOOKUP(A35,General!$A$2:$S$169,19,0),U35/F35)),0)</f>
        <v>1</v>
      </c>
      <c r="W35" s="349"/>
      <c r="X35" s="351"/>
      <c r="Y35" s="163" t="s">
        <v>845</v>
      </c>
      <c r="Z35" s="163"/>
    </row>
  </sheetData>
  <sheetProtection password="CCC5" sheet="1" objects="1" scenarios="1"/>
  <mergeCells count="33">
    <mergeCell ref="Y15:Y16"/>
    <mergeCell ref="Z15:Z16"/>
    <mergeCell ref="W19:W23"/>
    <mergeCell ref="X22:X26"/>
    <mergeCell ref="W24:W26"/>
    <mergeCell ref="W28:W35"/>
    <mergeCell ref="X28:X29"/>
    <mergeCell ref="X31:X33"/>
    <mergeCell ref="X34:X35"/>
    <mergeCell ref="B15:B18"/>
    <mergeCell ref="C15:C16"/>
    <mergeCell ref="B19:B23"/>
    <mergeCell ref="B24:B26"/>
    <mergeCell ref="B28:B35"/>
    <mergeCell ref="H15:H16"/>
    <mergeCell ref="W15:W18"/>
    <mergeCell ref="X15:X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25 E27:E35">
      <formula1>"Unidad,Porcentaje,Monetario"</formula1>
      <formula2>0</formula2>
    </dataValidation>
    <dataValidation type="list" allowBlank="1" showInputMessage="1" showErrorMessage="1" sqref="G15:G25">
      <formula1>"A,B,C"</formula1>
      <formula2>0</formula2>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sheetPr codeName="Hoja21"/>
  <dimension ref="A1:ALZ19"/>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6" width="25.5703125" style="16" bestFit="1" customWidth="1"/>
    <col min="7" max="7" width="22" style="16" customWidth="1"/>
    <col min="8" max="8" width="56"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846</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506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176.25" customHeight="1" thickBot="1">
      <c r="A15" s="48">
        <v>164</v>
      </c>
      <c r="B15" s="169" t="s">
        <v>847</v>
      </c>
      <c r="C15" s="68" t="s">
        <v>364</v>
      </c>
      <c r="D15" s="69" t="s">
        <v>365</v>
      </c>
      <c r="E15" s="69"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1" t="s">
        <v>378</v>
      </c>
      <c r="H15" s="109" t="s">
        <v>852</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1</v>
      </c>
      <c r="Q15" s="87">
        <f ca="1">+IF(OFFSET(Ejecución!$A$1,MATCH($A15,Ejecución!$A$2:$A$169,0),MATCH(Q$14,$I$14:$T$14,0)+5)="","",OFFSET(Ejecución!$A$1,MATCH($A15,Ejecución!$A$2:$A$169,0),MATCH(Q$14,$I$14:$T$14,0)+5))</f>
        <v>1</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20">
        <f ca="1">+IFERROR(IF(VLOOKUP(A15,General!$A$2:$F$169,5,0)="Porcentaje",U15,IF(AND(F15=0,VLOOKUP(A15,General!$A$2:$F$169,5,0)&lt;&gt;"Porcentaje"),U15/VLOOKUP(A15,General!$A$2:$S$169,19,0),U15/F15)),0)</f>
        <v>1</v>
      </c>
      <c r="W15" s="274" t="s">
        <v>857</v>
      </c>
      <c r="X15" s="111" t="s">
        <v>390</v>
      </c>
      <c r="Y15" s="37" t="s">
        <v>858</v>
      </c>
      <c r="Z15" s="74" t="s">
        <v>859</v>
      </c>
    </row>
    <row r="16" spans="1:1014" s="18" customFormat="1" ht="135" customHeight="1" thickBot="1">
      <c r="A16" s="48">
        <v>165</v>
      </c>
      <c r="B16" s="170" t="s">
        <v>848</v>
      </c>
      <c r="C16" s="68" t="s">
        <v>366</v>
      </c>
      <c r="D16" s="33" t="s">
        <v>367</v>
      </c>
      <c r="E16" s="69"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1" t="s">
        <v>378</v>
      </c>
      <c r="H16" s="37" t="s">
        <v>853</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20">
        <f ca="1">+IFERROR(IF(VLOOKUP(A16,General!$A$2:$F$169,5,0)="Porcentaje",U16,IF(AND(F16=0,VLOOKUP(A16,General!$A$2:$F$169,5,0)&lt;&gt;"Porcentaje"),U16/VLOOKUP(A16,General!$A$2:$S$169,19,0),U16/F16)),0)</f>
        <v>1</v>
      </c>
      <c r="W16" s="317"/>
      <c r="X16" s="111" t="s">
        <v>718</v>
      </c>
      <c r="Y16" s="109" t="s">
        <v>860</v>
      </c>
      <c r="Z16" s="74"/>
    </row>
    <row r="17" spans="1:26" ht="156.75" customHeight="1" thickBot="1">
      <c r="A17" s="66">
        <v>166</v>
      </c>
      <c r="B17" s="101" t="s">
        <v>849</v>
      </c>
      <c r="C17" s="68" t="s">
        <v>368</v>
      </c>
      <c r="D17" s="69" t="s">
        <v>369</v>
      </c>
      <c r="E17" s="69"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71" t="s">
        <v>378</v>
      </c>
      <c r="H17" s="109" t="s">
        <v>854</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0</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1</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0">
        <f ca="1">+IFERROR(IF(VLOOKUP(A17,General!$A$2:$F$169,5,0)="Porcentaje",U17,IF(AND(F17=0,VLOOKUP(A17,General!$A$2:$F$169,5,0)&lt;&gt;"Porcentaje"),U17/VLOOKUP(A17,General!$A$2:$S$169,19,0),U17/F17)),0)</f>
        <v>1</v>
      </c>
      <c r="W17" s="317"/>
      <c r="X17" s="111" t="s">
        <v>390</v>
      </c>
      <c r="Y17" s="109" t="s">
        <v>861</v>
      </c>
      <c r="Z17" s="74" t="s">
        <v>862</v>
      </c>
    </row>
    <row r="18" spans="1:26" ht="122.25" customHeight="1" thickBot="1">
      <c r="A18" s="66">
        <v>167</v>
      </c>
      <c r="B18" s="171" t="s">
        <v>850</v>
      </c>
      <c r="C18" s="68" t="s">
        <v>370</v>
      </c>
      <c r="D18" s="69" t="s">
        <v>371</v>
      </c>
      <c r="E18" s="69"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1" t="s">
        <v>378</v>
      </c>
      <c r="H18" s="109" t="s">
        <v>855</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1</v>
      </c>
      <c r="Q18" s="87">
        <f ca="1">+IF(OFFSET(Ejecución!$A$1,MATCH($A18,Ejecución!$A$2:$A$169,0),MATCH(Q$14,$I$14:$T$14,0)+5)="","",OFFSET(Ejecución!$A$1,MATCH($A18,Ejecución!$A$2:$A$169,0),MATCH(Q$14,$I$14:$T$14,0)+5))</f>
        <v>1</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20">
        <f ca="1">+IFERROR(IF(VLOOKUP(A18,General!$A$2:$F$169,5,0)="Porcentaje",U18,IF(AND(F18=0,VLOOKUP(A18,General!$A$2:$F$169,5,0)&lt;&gt;"Porcentaje"),U18/VLOOKUP(A18,General!$A$2:$S$169,19,0),U18/F18)),0)</f>
        <v>1</v>
      </c>
      <c r="W18" s="317"/>
      <c r="X18" s="111" t="s">
        <v>390</v>
      </c>
      <c r="Y18" s="37" t="s">
        <v>863</v>
      </c>
      <c r="Z18" s="74" t="s">
        <v>864</v>
      </c>
    </row>
    <row r="19" spans="1:26" ht="148.5" customHeight="1" thickBot="1">
      <c r="A19" s="66">
        <v>168</v>
      </c>
      <c r="B19" s="172" t="s">
        <v>851</v>
      </c>
      <c r="C19" s="68" t="s">
        <v>372</v>
      </c>
      <c r="D19" s="69" t="s">
        <v>373</v>
      </c>
      <c r="E19" s="69"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71" t="s">
        <v>378</v>
      </c>
      <c r="H19" s="109" t="s">
        <v>856</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0</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0</v>
      </c>
      <c r="P19" s="87">
        <f ca="1">+IF(OFFSET(Ejecución!$A$1,MATCH($A19,Ejecución!$A$2:$A$169,0),MATCH(P$14,$I$14:$T$14,0)+5)="","",OFFSET(Ejecución!$A$1,MATCH($A19,Ejecución!$A$2:$A$169,0),MATCH(P$14,$I$14:$T$14,0)+5))</f>
        <v>0</v>
      </c>
      <c r="Q19" s="87">
        <f ca="1">+IF(OFFSET(Ejecución!$A$1,MATCH($A19,Ejecución!$A$2:$A$169,0),MATCH(Q$14,$I$14:$T$14,0)+5)="","",OFFSET(Ejecución!$A$1,MATCH($A19,Ejecución!$A$2:$A$169,0),MATCH(Q$14,$I$14:$T$14,0)+5))</f>
        <v>0</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v>
      </c>
      <c r="V19" s="20">
        <f ca="1">+IFERROR(IF(VLOOKUP(A19,General!$A$2:$F$169,5,0)="Porcentaje",U19,IF(AND(F19=0,VLOOKUP(A19,General!$A$2:$F$169,5,0)&lt;&gt;"Porcentaje"),U19/VLOOKUP(A19,General!$A$2:$S$169,19,0),U19/F19)),0)</f>
        <v>0</v>
      </c>
      <c r="W19" s="275"/>
      <c r="X19" s="111" t="s">
        <v>865</v>
      </c>
      <c r="Y19" s="37" t="s">
        <v>866</v>
      </c>
      <c r="Z19" s="74" t="s">
        <v>867</v>
      </c>
    </row>
  </sheetData>
  <sheetProtection password="CCC5" sheet="1" objects="1" scenarios="1"/>
  <mergeCells count="17">
    <mergeCell ref="W15:W1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disablePrompts="1" count="2">
    <dataValidation type="list" allowBlank="1" showInputMessage="1" showErrorMessage="1" sqref="E15:E19">
      <formula1>"Unidad,Porcentaje,Monetario"</formula1>
    </dataValidation>
    <dataValidation type="list" allowBlank="1" showInputMessage="1" showErrorMessage="1" sqref="G15:G19">
      <formula1>"A,B,C"</formula1>
    </dataValidation>
  </dataValidations>
  <printOptions horizontalCentered="1" verticalCentered="1"/>
  <pageMargins left="0.45" right="0.45" top="0.76380000000000003" bottom="0.77359999999999995" header="0.37009999999999998" footer="0.37990000000000002"/>
  <pageSetup scale="27"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Hoja6"/>
  <dimension ref="A1:S169"/>
  <sheetViews>
    <sheetView workbookViewId="0">
      <pane ySplit="1" topLeftCell="A2" activePane="bottomLeft" state="frozen"/>
      <selection pane="bottomLeft"/>
    </sheetView>
  </sheetViews>
  <sheetFormatPr baseColWidth="10" defaultRowHeight="15"/>
  <cols>
    <col min="1" max="1" width="12.85546875" style="23" bestFit="1" customWidth="1"/>
    <col min="2" max="4" width="50.7109375" style="23" customWidth="1"/>
    <col min="5" max="5" width="21" style="23" bestFit="1" customWidth="1"/>
    <col min="6" max="6" width="21.5703125" style="23" bestFit="1" customWidth="1"/>
    <col min="7" max="14" width="13.5703125" style="24" bestFit="1" customWidth="1"/>
    <col min="15" max="15" width="16.140625" style="24" bestFit="1" customWidth="1"/>
    <col min="16" max="16" width="15.140625" style="24" bestFit="1" customWidth="1"/>
    <col min="17" max="17" width="15.7109375" style="24" bestFit="1" customWidth="1"/>
    <col min="18" max="18" width="15.140625" style="24" bestFit="1" customWidth="1"/>
    <col min="19" max="19" width="15.140625" style="26" bestFit="1" customWidth="1"/>
    <col min="21" max="21" width="11.85546875" bestFit="1" customWidth="1"/>
  </cols>
  <sheetData>
    <row r="1" spans="1:19">
      <c r="A1" s="26" t="s">
        <v>91</v>
      </c>
      <c r="B1" s="26" t="s">
        <v>92</v>
      </c>
      <c r="C1" s="26" t="s">
        <v>93</v>
      </c>
      <c r="D1" s="26" t="s">
        <v>94</v>
      </c>
      <c r="E1" s="26" t="s">
        <v>95</v>
      </c>
      <c r="F1" s="26" t="s">
        <v>96</v>
      </c>
      <c r="G1" s="26" t="s">
        <v>99</v>
      </c>
      <c r="H1" s="26" t="s">
        <v>100</v>
      </c>
      <c r="I1" s="26" t="s">
        <v>101</v>
      </c>
      <c r="J1" s="26" t="s">
        <v>102</v>
      </c>
      <c r="K1" s="26" t="s">
        <v>103</v>
      </c>
      <c r="L1" s="26" t="s">
        <v>104</v>
      </c>
      <c r="M1" s="26" t="s">
        <v>105</v>
      </c>
      <c r="N1" s="26" t="s">
        <v>106</v>
      </c>
      <c r="O1" s="26" t="s">
        <v>107</v>
      </c>
      <c r="P1" s="26" t="s">
        <v>108</v>
      </c>
      <c r="Q1" s="26" t="s">
        <v>109</v>
      </c>
      <c r="R1" s="26" t="s">
        <v>110</v>
      </c>
      <c r="S1" s="26" t="s">
        <v>111</v>
      </c>
    </row>
    <row r="2" spans="1:19">
      <c r="A2" s="23">
        <v>1</v>
      </c>
      <c r="B2" s="30" t="s">
        <v>90</v>
      </c>
      <c r="C2" s="30" t="s">
        <v>52</v>
      </c>
      <c r="D2" s="30" t="s">
        <v>53</v>
      </c>
      <c r="E2" s="23" t="s">
        <v>97</v>
      </c>
      <c r="F2" s="23" t="str">
        <f>+IF(E2="Porcentaje","Acumulativo","Suma")</f>
        <v>Suma</v>
      </c>
      <c r="G2" s="24">
        <v>20</v>
      </c>
      <c r="H2" s="24">
        <v>20</v>
      </c>
      <c r="I2" s="24">
        <v>20</v>
      </c>
      <c r="J2" s="24">
        <v>20</v>
      </c>
      <c r="K2" s="24">
        <v>20</v>
      </c>
      <c r="L2" s="24">
        <v>20</v>
      </c>
      <c r="M2" s="24">
        <v>20</v>
      </c>
      <c r="N2" s="24">
        <v>20</v>
      </c>
      <c r="O2" s="24">
        <v>20</v>
      </c>
      <c r="P2" s="24">
        <v>20</v>
      </c>
      <c r="Q2" s="24">
        <v>20</v>
      </c>
      <c r="R2" s="24">
        <v>30</v>
      </c>
      <c r="S2" s="28">
        <f>+IF(F2="Suma",SUM(G2:R2),IF(VLOOKUP(C2,C2:R2,COUNTA(G2:R2)+4,0)=F2,0,VLOOKUP(C2,C2:R2,COUNTA(G2:R2)+4,0)))</f>
        <v>250</v>
      </c>
    </row>
    <row r="3" spans="1:19">
      <c r="A3" s="23">
        <v>2</v>
      </c>
      <c r="B3" s="30" t="s">
        <v>90</v>
      </c>
      <c r="C3" s="30" t="s">
        <v>54</v>
      </c>
      <c r="D3" s="30" t="s">
        <v>55</v>
      </c>
      <c r="E3" s="23" t="s">
        <v>97</v>
      </c>
      <c r="F3" s="23" t="str">
        <f t="shared" ref="F3:F66" si="0">+IF(E3="Porcentaje","Acumulativo","Suma")</f>
        <v>Suma</v>
      </c>
      <c r="G3" s="24">
        <v>20</v>
      </c>
      <c r="H3" s="24">
        <v>20</v>
      </c>
      <c r="I3" s="24">
        <v>20</v>
      </c>
      <c r="J3" s="24">
        <v>20</v>
      </c>
      <c r="K3" s="24">
        <v>20</v>
      </c>
      <c r="L3" s="24">
        <v>20</v>
      </c>
      <c r="M3" s="24">
        <v>20</v>
      </c>
      <c r="N3" s="24">
        <v>20</v>
      </c>
      <c r="O3" s="24">
        <v>20</v>
      </c>
      <c r="P3" s="24">
        <v>20</v>
      </c>
      <c r="Q3" s="24">
        <v>20</v>
      </c>
      <c r="R3" s="24">
        <v>30</v>
      </c>
      <c r="S3" s="28">
        <f t="shared" ref="S3:S66" si="1">+IF(F3="Suma",SUM(G3:R3),IF(VLOOKUP(C3,C3:R3,COUNTA(G3:R3)+4,0)=F3,0,VLOOKUP(C3,C3:R3,COUNTA(G3:R3)+4,0)))</f>
        <v>250</v>
      </c>
    </row>
    <row r="4" spans="1:19">
      <c r="A4" s="23">
        <v>3</v>
      </c>
      <c r="B4" s="30" t="s">
        <v>90</v>
      </c>
      <c r="C4" s="30" t="s">
        <v>56</v>
      </c>
      <c r="D4" s="30" t="s">
        <v>57</v>
      </c>
      <c r="E4" s="23" t="s">
        <v>97</v>
      </c>
      <c r="F4" s="23" t="str">
        <f t="shared" si="0"/>
        <v>Suma</v>
      </c>
      <c r="G4" s="24">
        <v>236</v>
      </c>
      <c r="H4" s="24">
        <v>236</v>
      </c>
      <c r="I4" s="24">
        <v>236</v>
      </c>
      <c r="J4" s="24">
        <v>236</v>
      </c>
      <c r="K4" s="24">
        <v>236</v>
      </c>
      <c r="L4" s="24">
        <v>236</v>
      </c>
      <c r="M4" s="24">
        <v>236</v>
      </c>
      <c r="N4" s="24">
        <v>236</v>
      </c>
      <c r="O4" s="24">
        <v>236</v>
      </c>
      <c r="P4" s="24">
        <v>236</v>
      </c>
      <c r="Q4" s="24">
        <v>236</v>
      </c>
      <c r="R4" s="24">
        <v>236</v>
      </c>
      <c r="S4" s="28">
        <f t="shared" si="1"/>
        <v>2832</v>
      </c>
    </row>
    <row r="5" spans="1:19">
      <c r="A5" s="23">
        <v>4</v>
      </c>
      <c r="B5" s="30" t="s">
        <v>90</v>
      </c>
      <c r="C5" s="30" t="s">
        <v>58</v>
      </c>
      <c r="D5" s="30" t="s">
        <v>59</v>
      </c>
      <c r="E5" s="23" t="s">
        <v>97</v>
      </c>
      <c r="F5" s="23" t="str">
        <f t="shared" si="0"/>
        <v>Suma</v>
      </c>
      <c r="G5" s="24">
        <v>0</v>
      </c>
      <c r="H5" s="24">
        <v>0</v>
      </c>
      <c r="I5" s="24">
        <v>0</v>
      </c>
      <c r="J5" s="24">
        <v>0</v>
      </c>
      <c r="K5" s="24">
        <v>0</v>
      </c>
      <c r="L5" s="24">
        <v>0</v>
      </c>
      <c r="M5" s="24">
        <v>1</v>
      </c>
      <c r="N5" s="24">
        <v>0</v>
      </c>
      <c r="O5" s="24">
        <v>0</v>
      </c>
      <c r="P5" s="24">
        <v>0</v>
      </c>
      <c r="Q5" s="24">
        <v>0</v>
      </c>
      <c r="R5" s="24">
        <v>1</v>
      </c>
      <c r="S5" s="28">
        <f t="shared" si="1"/>
        <v>2</v>
      </c>
    </row>
    <row r="6" spans="1:19">
      <c r="A6" s="23">
        <v>5</v>
      </c>
      <c r="B6" s="30" t="s">
        <v>90</v>
      </c>
      <c r="C6" s="30" t="s">
        <v>60</v>
      </c>
      <c r="D6" s="30" t="s">
        <v>61</v>
      </c>
      <c r="E6" s="23" t="s">
        <v>97</v>
      </c>
      <c r="F6" s="23" t="str">
        <f t="shared" si="0"/>
        <v>Suma</v>
      </c>
      <c r="G6" s="24">
        <v>1</v>
      </c>
      <c r="H6" s="24">
        <v>1</v>
      </c>
      <c r="I6" s="24">
        <v>1</v>
      </c>
      <c r="J6" s="24">
        <v>1</v>
      </c>
      <c r="K6" s="24">
        <v>1</v>
      </c>
      <c r="L6" s="24">
        <v>1</v>
      </c>
      <c r="M6" s="24">
        <v>1</v>
      </c>
      <c r="N6" s="24">
        <v>1</v>
      </c>
      <c r="O6" s="24">
        <v>1</v>
      </c>
      <c r="P6" s="24">
        <v>1</v>
      </c>
      <c r="Q6" s="24">
        <v>1</v>
      </c>
      <c r="R6" s="24">
        <v>1</v>
      </c>
      <c r="S6" s="28">
        <f t="shared" si="1"/>
        <v>12</v>
      </c>
    </row>
    <row r="7" spans="1:19">
      <c r="A7" s="23">
        <v>6</v>
      </c>
      <c r="B7" s="30" t="s">
        <v>90</v>
      </c>
      <c r="C7" s="30" t="s">
        <v>62</v>
      </c>
      <c r="D7" s="30" t="s">
        <v>63</v>
      </c>
      <c r="E7" s="23" t="s">
        <v>97</v>
      </c>
      <c r="F7" s="23" t="str">
        <f t="shared" si="0"/>
        <v>Suma</v>
      </c>
      <c r="G7" s="24">
        <v>0</v>
      </c>
      <c r="H7" s="24">
        <v>0</v>
      </c>
      <c r="I7" s="24">
        <v>1</v>
      </c>
      <c r="J7" s="24">
        <v>0</v>
      </c>
      <c r="K7" s="24">
        <v>0</v>
      </c>
      <c r="L7" s="24">
        <v>2</v>
      </c>
      <c r="M7" s="24">
        <v>0</v>
      </c>
      <c r="N7" s="24">
        <v>0</v>
      </c>
      <c r="O7" s="24">
        <v>1</v>
      </c>
      <c r="P7" s="24">
        <v>0</v>
      </c>
      <c r="Q7" s="24">
        <v>0</v>
      </c>
      <c r="R7" s="24">
        <v>2</v>
      </c>
      <c r="S7" s="28">
        <f t="shared" si="1"/>
        <v>6</v>
      </c>
    </row>
    <row r="8" spans="1:19" ht="30">
      <c r="A8" s="23">
        <v>7</v>
      </c>
      <c r="B8" s="30" t="s">
        <v>90</v>
      </c>
      <c r="C8" s="30" t="s">
        <v>64</v>
      </c>
      <c r="D8" s="30" t="s">
        <v>65</v>
      </c>
      <c r="E8" s="23" t="s">
        <v>97</v>
      </c>
      <c r="F8" s="23" t="str">
        <f t="shared" si="0"/>
        <v>Suma</v>
      </c>
      <c r="G8" s="24">
        <v>1</v>
      </c>
      <c r="H8" s="24">
        <v>1</v>
      </c>
      <c r="I8" s="24">
        <v>1</v>
      </c>
      <c r="J8" s="24">
        <v>1</v>
      </c>
      <c r="K8" s="24">
        <v>1</v>
      </c>
      <c r="L8" s="24">
        <v>1</v>
      </c>
      <c r="M8" s="24">
        <v>1</v>
      </c>
      <c r="N8" s="24">
        <v>1</v>
      </c>
      <c r="O8" s="24">
        <v>1</v>
      </c>
      <c r="P8" s="24">
        <v>1</v>
      </c>
      <c r="Q8" s="24">
        <v>1</v>
      </c>
      <c r="R8" s="24">
        <v>1</v>
      </c>
      <c r="S8" s="28">
        <f t="shared" si="1"/>
        <v>12</v>
      </c>
    </row>
    <row r="9" spans="1:19">
      <c r="A9" s="23">
        <v>8</v>
      </c>
      <c r="B9" s="30" t="s">
        <v>90</v>
      </c>
      <c r="C9" s="30" t="s">
        <v>66</v>
      </c>
      <c r="D9" s="30" t="s">
        <v>67</v>
      </c>
      <c r="E9" s="23" t="s">
        <v>97</v>
      </c>
      <c r="F9" s="23" t="str">
        <f t="shared" si="0"/>
        <v>Suma</v>
      </c>
      <c r="G9" s="24">
        <v>4</v>
      </c>
      <c r="H9" s="24">
        <v>4</v>
      </c>
      <c r="I9" s="24">
        <v>4</v>
      </c>
      <c r="J9" s="24">
        <v>4</v>
      </c>
      <c r="K9" s="24">
        <v>4</v>
      </c>
      <c r="L9" s="24">
        <v>4</v>
      </c>
      <c r="M9" s="24">
        <v>4</v>
      </c>
      <c r="N9" s="24">
        <v>4</v>
      </c>
      <c r="O9" s="24">
        <v>4</v>
      </c>
      <c r="P9" s="24">
        <v>4</v>
      </c>
      <c r="Q9" s="24">
        <v>5</v>
      </c>
      <c r="R9" s="24">
        <v>5</v>
      </c>
      <c r="S9" s="28">
        <f t="shared" si="1"/>
        <v>50</v>
      </c>
    </row>
    <row r="10" spans="1:19">
      <c r="A10" s="23">
        <v>9</v>
      </c>
      <c r="B10" s="30" t="s">
        <v>90</v>
      </c>
      <c r="C10" s="30" t="s">
        <v>68</v>
      </c>
      <c r="D10" s="30" t="s">
        <v>69</v>
      </c>
      <c r="E10" s="23" t="s">
        <v>97</v>
      </c>
      <c r="F10" s="23" t="str">
        <f t="shared" si="0"/>
        <v>Suma</v>
      </c>
      <c r="G10" s="24">
        <v>0</v>
      </c>
      <c r="H10" s="24">
        <v>0</v>
      </c>
      <c r="I10" s="24">
        <v>0</v>
      </c>
      <c r="J10" s="24">
        <v>0</v>
      </c>
      <c r="K10" s="24">
        <v>1</v>
      </c>
      <c r="L10" s="24">
        <v>1</v>
      </c>
      <c r="M10" s="24">
        <v>1</v>
      </c>
      <c r="N10" s="24">
        <v>0</v>
      </c>
      <c r="O10" s="24">
        <v>0</v>
      </c>
      <c r="P10" s="24">
        <v>1</v>
      </c>
      <c r="Q10" s="24">
        <v>1</v>
      </c>
      <c r="R10" s="24">
        <v>0</v>
      </c>
      <c r="S10" s="28">
        <f t="shared" si="1"/>
        <v>5</v>
      </c>
    </row>
    <row r="11" spans="1:19" ht="30">
      <c r="A11" s="23">
        <v>10</v>
      </c>
      <c r="B11" s="30" t="s">
        <v>90</v>
      </c>
      <c r="C11" s="30" t="s">
        <v>70</v>
      </c>
      <c r="D11" s="30" t="s">
        <v>71</v>
      </c>
      <c r="E11" s="23" t="s">
        <v>97</v>
      </c>
      <c r="F11" s="23" t="str">
        <f t="shared" si="0"/>
        <v>Suma</v>
      </c>
      <c r="G11" s="24">
        <v>0</v>
      </c>
      <c r="H11" s="24">
        <v>0</v>
      </c>
      <c r="I11" s="24">
        <v>2</v>
      </c>
      <c r="J11" s="24">
        <v>0</v>
      </c>
      <c r="K11" s="24">
        <v>0</v>
      </c>
      <c r="L11" s="24">
        <v>2</v>
      </c>
      <c r="M11" s="24">
        <v>0</v>
      </c>
      <c r="N11" s="24">
        <v>0</v>
      </c>
      <c r="O11" s="24">
        <v>2</v>
      </c>
      <c r="P11" s="24">
        <v>0</v>
      </c>
      <c r="Q11" s="24">
        <v>0</v>
      </c>
      <c r="R11" s="24">
        <v>0</v>
      </c>
      <c r="S11" s="28">
        <f t="shared" si="1"/>
        <v>6</v>
      </c>
    </row>
    <row r="12" spans="1:19">
      <c r="A12" s="23">
        <v>11</v>
      </c>
      <c r="B12" s="30" t="s">
        <v>90</v>
      </c>
      <c r="C12" s="30" t="s">
        <v>72</v>
      </c>
      <c r="D12" s="30" t="s">
        <v>73</v>
      </c>
      <c r="E12" s="23" t="s">
        <v>97</v>
      </c>
      <c r="F12" s="23" t="str">
        <f t="shared" si="0"/>
        <v>Suma</v>
      </c>
      <c r="G12" s="24">
        <v>4</v>
      </c>
      <c r="H12" s="24">
        <v>4</v>
      </c>
      <c r="I12" s="24">
        <v>4</v>
      </c>
      <c r="J12" s="24">
        <v>4</v>
      </c>
      <c r="K12" s="24">
        <v>4</v>
      </c>
      <c r="L12" s="24">
        <v>4</v>
      </c>
      <c r="M12" s="24">
        <v>4</v>
      </c>
      <c r="N12" s="24">
        <v>4</v>
      </c>
      <c r="O12" s="24">
        <v>4</v>
      </c>
      <c r="P12" s="24">
        <v>4</v>
      </c>
      <c r="Q12" s="24">
        <v>4</v>
      </c>
      <c r="R12" s="24">
        <v>4</v>
      </c>
      <c r="S12" s="28">
        <f t="shared" si="1"/>
        <v>48</v>
      </c>
    </row>
    <row r="13" spans="1:19">
      <c r="A13" s="23">
        <v>12</v>
      </c>
      <c r="B13" s="30" t="s">
        <v>90</v>
      </c>
      <c r="C13" s="30" t="s">
        <v>74</v>
      </c>
      <c r="D13" s="30" t="s">
        <v>75</v>
      </c>
      <c r="E13" s="23" t="s">
        <v>97</v>
      </c>
      <c r="F13" s="23" t="str">
        <f t="shared" si="0"/>
        <v>Suma</v>
      </c>
      <c r="G13" s="24">
        <v>18</v>
      </c>
      <c r="H13" s="24">
        <v>20</v>
      </c>
      <c r="I13" s="24">
        <v>20</v>
      </c>
      <c r="J13" s="24">
        <v>20</v>
      </c>
      <c r="K13" s="24">
        <v>18</v>
      </c>
      <c r="L13" s="24">
        <v>20</v>
      </c>
      <c r="M13" s="24">
        <v>20</v>
      </c>
      <c r="N13" s="24">
        <v>20</v>
      </c>
      <c r="O13" s="24">
        <v>20</v>
      </c>
      <c r="P13" s="24">
        <v>18</v>
      </c>
      <c r="Q13" s="24">
        <v>18</v>
      </c>
      <c r="R13" s="24">
        <v>20</v>
      </c>
      <c r="S13" s="28">
        <f t="shared" si="1"/>
        <v>232</v>
      </c>
    </row>
    <row r="14" spans="1:19">
      <c r="A14" s="23">
        <v>13</v>
      </c>
      <c r="B14" s="30" t="s">
        <v>90</v>
      </c>
      <c r="C14" s="30" t="s">
        <v>76</v>
      </c>
      <c r="D14" s="30" t="s">
        <v>77</v>
      </c>
      <c r="E14" s="23" t="s">
        <v>97</v>
      </c>
      <c r="F14" s="23" t="str">
        <f t="shared" si="0"/>
        <v>Suma</v>
      </c>
      <c r="G14" s="24">
        <v>60</v>
      </c>
      <c r="H14" s="24">
        <v>60</v>
      </c>
      <c r="I14" s="24">
        <v>60</v>
      </c>
      <c r="J14" s="24">
        <v>60</v>
      </c>
      <c r="K14" s="24">
        <v>60</v>
      </c>
      <c r="L14" s="24">
        <v>60</v>
      </c>
      <c r="M14" s="24">
        <v>60</v>
      </c>
      <c r="N14" s="24">
        <v>60</v>
      </c>
      <c r="O14" s="24">
        <v>60</v>
      </c>
      <c r="P14" s="24">
        <v>60</v>
      </c>
      <c r="Q14" s="24">
        <v>60</v>
      </c>
      <c r="R14" s="24">
        <v>60</v>
      </c>
      <c r="S14" s="28">
        <f t="shared" si="1"/>
        <v>720</v>
      </c>
    </row>
    <row r="15" spans="1:19">
      <c r="A15" s="23">
        <v>14</v>
      </c>
      <c r="B15" s="30" t="s">
        <v>90</v>
      </c>
      <c r="C15" s="30" t="s">
        <v>78</v>
      </c>
      <c r="D15" s="30" t="s">
        <v>79</v>
      </c>
      <c r="E15" s="23" t="s">
        <v>97</v>
      </c>
      <c r="F15" s="23" t="str">
        <f t="shared" si="0"/>
        <v>Suma</v>
      </c>
      <c r="G15" s="24">
        <v>1</v>
      </c>
      <c r="H15" s="24">
        <v>1</v>
      </c>
      <c r="I15" s="24">
        <v>1</v>
      </c>
      <c r="J15" s="24">
        <v>1</v>
      </c>
      <c r="K15" s="24">
        <v>1</v>
      </c>
      <c r="L15" s="24">
        <v>1</v>
      </c>
      <c r="M15" s="24">
        <v>1</v>
      </c>
      <c r="N15" s="24">
        <v>1</v>
      </c>
      <c r="O15" s="24">
        <v>1</v>
      </c>
      <c r="P15" s="24">
        <v>1</v>
      </c>
      <c r="Q15" s="24">
        <v>1</v>
      </c>
      <c r="R15" s="24">
        <v>1</v>
      </c>
      <c r="S15" s="28">
        <f t="shared" si="1"/>
        <v>12</v>
      </c>
    </row>
    <row r="16" spans="1:19" ht="45">
      <c r="A16" s="23">
        <v>15</v>
      </c>
      <c r="B16" s="30" t="s">
        <v>90</v>
      </c>
      <c r="C16" s="30" t="s">
        <v>80</v>
      </c>
      <c r="D16" s="30" t="s">
        <v>81</v>
      </c>
      <c r="E16" s="23" t="s">
        <v>98</v>
      </c>
      <c r="F16" s="23" t="str">
        <f t="shared" si="0"/>
        <v>Acumulativo</v>
      </c>
      <c r="G16" s="25">
        <v>0</v>
      </c>
      <c r="H16" s="25">
        <v>0</v>
      </c>
      <c r="I16" s="25">
        <v>0</v>
      </c>
      <c r="J16" s="25">
        <v>0</v>
      </c>
      <c r="K16" s="25">
        <v>0</v>
      </c>
      <c r="L16" s="25">
        <v>0.8</v>
      </c>
      <c r="M16" s="25">
        <v>0</v>
      </c>
      <c r="N16" s="25">
        <v>0</v>
      </c>
      <c r="O16" s="25">
        <v>0</v>
      </c>
      <c r="P16" s="25">
        <v>0</v>
      </c>
      <c r="Q16" s="25">
        <v>0</v>
      </c>
      <c r="R16" s="25">
        <v>0.85</v>
      </c>
      <c r="S16" s="27">
        <f t="shared" si="1"/>
        <v>0.85</v>
      </c>
    </row>
    <row r="17" spans="1:19" ht="30">
      <c r="A17" s="23">
        <v>16</v>
      </c>
      <c r="B17" s="30" t="s">
        <v>90</v>
      </c>
      <c r="C17" s="30" t="s">
        <v>82</v>
      </c>
      <c r="D17" s="30" t="s">
        <v>83</v>
      </c>
      <c r="E17" s="23" t="s">
        <v>97</v>
      </c>
      <c r="F17" s="23" t="str">
        <f t="shared" si="0"/>
        <v>Suma</v>
      </c>
      <c r="G17" s="24">
        <v>0</v>
      </c>
      <c r="H17" s="24">
        <v>0</v>
      </c>
      <c r="I17" s="24">
        <v>1</v>
      </c>
      <c r="J17" s="24">
        <v>0</v>
      </c>
      <c r="K17" s="24">
        <v>0</v>
      </c>
      <c r="L17" s="24">
        <v>0</v>
      </c>
      <c r="M17" s="24">
        <v>0</v>
      </c>
      <c r="N17" s="24">
        <v>0</v>
      </c>
      <c r="O17" s="24">
        <v>0</v>
      </c>
      <c r="P17" s="24">
        <v>0</v>
      </c>
      <c r="Q17" s="24">
        <v>1</v>
      </c>
      <c r="R17" s="24">
        <v>0</v>
      </c>
      <c r="S17" s="28">
        <f t="shared" si="1"/>
        <v>2</v>
      </c>
    </row>
    <row r="18" spans="1:19" ht="30">
      <c r="A18" s="23">
        <v>17</v>
      </c>
      <c r="B18" s="30" t="s">
        <v>90</v>
      </c>
      <c r="C18" s="30" t="s">
        <v>84</v>
      </c>
      <c r="D18" s="30" t="s">
        <v>85</v>
      </c>
      <c r="E18" s="23" t="s">
        <v>97</v>
      </c>
      <c r="F18" s="23" t="str">
        <f t="shared" si="0"/>
        <v>Suma</v>
      </c>
      <c r="G18" s="24">
        <v>1</v>
      </c>
      <c r="H18" s="24">
        <v>2</v>
      </c>
      <c r="I18" s="24">
        <v>1</v>
      </c>
      <c r="J18" s="24">
        <v>1</v>
      </c>
      <c r="K18" s="24">
        <v>1</v>
      </c>
      <c r="L18" s="24">
        <v>0</v>
      </c>
      <c r="M18" s="24">
        <v>1</v>
      </c>
      <c r="N18" s="24">
        <v>0</v>
      </c>
      <c r="O18" s="24">
        <v>0</v>
      </c>
      <c r="P18" s="24">
        <v>1</v>
      </c>
      <c r="Q18" s="24">
        <v>1</v>
      </c>
      <c r="R18" s="24">
        <v>2</v>
      </c>
      <c r="S18" s="28">
        <f t="shared" si="1"/>
        <v>11</v>
      </c>
    </row>
    <row r="19" spans="1:19">
      <c r="A19" s="23">
        <v>18</v>
      </c>
      <c r="B19" s="30" t="s">
        <v>90</v>
      </c>
      <c r="C19" s="30" t="s">
        <v>86</v>
      </c>
      <c r="D19" s="30" t="s">
        <v>87</v>
      </c>
      <c r="E19" s="23" t="s">
        <v>97</v>
      </c>
      <c r="F19" s="23" t="str">
        <f t="shared" si="0"/>
        <v>Suma</v>
      </c>
      <c r="G19" s="24">
        <v>1</v>
      </c>
      <c r="H19" s="24">
        <v>0</v>
      </c>
      <c r="I19" s="24">
        <v>0</v>
      </c>
      <c r="J19" s="24">
        <v>1</v>
      </c>
      <c r="K19" s="24">
        <v>0</v>
      </c>
      <c r="L19" s="24">
        <v>0</v>
      </c>
      <c r="M19" s="24">
        <v>1</v>
      </c>
      <c r="N19" s="24">
        <v>0</v>
      </c>
      <c r="O19" s="24">
        <v>0</v>
      </c>
      <c r="P19" s="24">
        <v>1</v>
      </c>
      <c r="Q19" s="24">
        <v>0</v>
      </c>
      <c r="R19" s="24">
        <v>0</v>
      </c>
      <c r="S19" s="28">
        <f t="shared" si="1"/>
        <v>4</v>
      </c>
    </row>
    <row r="20" spans="1:19">
      <c r="A20" s="23">
        <v>19</v>
      </c>
      <c r="B20" s="30" t="s">
        <v>90</v>
      </c>
      <c r="C20" s="30" t="s">
        <v>88</v>
      </c>
      <c r="D20" s="30" t="s">
        <v>89</v>
      </c>
      <c r="E20" s="23" t="s">
        <v>97</v>
      </c>
      <c r="F20" s="23" t="str">
        <f t="shared" si="0"/>
        <v>Suma</v>
      </c>
      <c r="G20" s="24">
        <v>0</v>
      </c>
      <c r="H20" s="24">
        <v>0</v>
      </c>
      <c r="I20" s="24">
        <v>0</v>
      </c>
      <c r="J20" s="24">
        <v>0</v>
      </c>
      <c r="K20" s="24">
        <v>0</v>
      </c>
      <c r="L20" s="24">
        <v>0</v>
      </c>
      <c r="M20" s="24">
        <v>0</v>
      </c>
      <c r="N20" s="24">
        <v>0</v>
      </c>
      <c r="O20" s="24">
        <v>0</v>
      </c>
      <c r="P20" s="24">
        <v>0</v>
      </c>
      <c r="Q20" s="24">
        <v>0</v>
      </c>
      <c r="R20" s="24">
        <v>1</v>
      </c>
      <c r="S20" s="28">
        <f t="shared" si="1"/>
        <v>1</v>
      </c>
    </row>
    <row r="21" spans="1:19" ht="30">
      <c r="A21" s="23">
        <v>20</v>
      </c>
      <c r="B21" s="30" t="s">
        <v>149</v>
      </c>
      <c r="C21" s="30" t="s">
        <v>113</v>
      </c>
      <c r="D21" s="30" t="s">
        <v>114</v>
      </c>
      <c r="E21" s="23" t="s">
        <v>97</v>
      </c>
      <c r="F21" s="23" t="str">
        <f t="shared" si="0"/>
        <v>Suma</v>
      </c>
      <c r="G21" s="24">
        <v>0</v>
      </c>
      <c r="H21" s="24">
        <v>0</v>
      </c>
      <c r="I21" s="24">
        <v>1</v>
      </c>
      <c r="J21" s="24">
        <v>0</v>
      </c>
      <c r="K21" s="24">
        <v>0</v>
      </c>
      <c r="L21" s="24">
        <v>1</v>
      </c>
      <c r="M21" s="24">
        <v>0</v>
      </c>
      <c r="N21" s="24">
        <v>0</v>
      </c>
      <c r="O21" s="24">
        <v>1</v>
      </c>
      <c r="P21" s="24">
        <v>0</v>
      </c>
      <c r="Q21" s="24">
        <v>0</v>
      </c>
      <c r="R21" s="24">
        <v>1</v>
      </c>
      <c r="S21" s="28">
        <f t="shared" si="1"/>
        <v>4</v>
      </c>
    </row>
    <row r="22" spans="1:19" ht="30">
      <c r="A22" s="23">
        <v>21</v>
      </c>
      <c r="B22" s="30" t="s">
        <v>149</v>
      </c>
      <c r="C22" s="30" t="s">
        <v>115</v>
      </c>
      <c r="D22" s="30" t="s">
        <v>116</v>
      </c>
      <c r="E22" s="23" t="s">
        <v>97</v>
      </c>
      <c r="F22" s="23" t="str">
        <f t="shared" si="0"/>
        <v>Suma</v>
      </c>
      <c r="G22" s="24">
        <v>0</v>
      </c>
      <c r="H22" s="24">
        <v>0</v>
      </c>
      <c r="I22" s="24">
        <v>1</v>
      </c>
      <c r="J22" s="24">
        <v>0</v>
      </c>
      <c r="K22" s="24">
        <v>0</v>
      </c>
      <c r="L22" s="24">
        <v>1</v>
      </c>
      <c r="M22" s="24">
        <v>0</v>
      </c>
      <c r="N22" s="24">
        <v>0</v>
      </c>
      <c r="O22" s="24">
        <v>1</v>
      </c>
      <c r="P22" s="24">
        <v>0</v>
      </c>
      <c r="Q22" s="24">
        <v>0</v>
      </c>
      <c r="R22" s="24">
        <v>1</v>
      </c>
      <c r="S22" s="28">
        <f t="shared" si="1"/>
        <v>4</v>
      </c>
    </row>
    <row r="23" spans="1:19" ht="30">
      <c r="A23" s="23">
        <v>22</v>
      </c>
      <c r="B23" s="30" t="s">
        <v>149</v>
      </c>
      <c r="C23" s="30" t="s">
        <v>117</v>
      </c>
      <c r="D23" s="30" t="s">
        <v>118</v>
      </c>
      <c r="E23" s="23" t="s">
        <v>97</v>
      </c>
      <c r="F23" s="23" t="str">
        <f t="shared" si="0"/>
        <v>Suma</v>
      </c>
      <c r="G23" s="24">
        <v>0</v>
      </c>
      <c r="H23" s="24">
        <v>0</v>
      </c>
      <c r="I23" s="24">
        <v>1</v>
      </c>
      <c r="J23" s="24">
        <v>0</v>
      </c>
      <c r="K23" s="24">
        <v>0</v>
      </c>
      <c r="L23" s="24">
        <v>1</v>
      </c>
      <c r="M23" s="24">
        <v>0</v>
      </c>
      <c r="N23" s="24">
        <v>0</v>
      </c>
      <c r="O23" s="24">
        <v>1</v>
      </c>
      <c r="P23" s="24">
        <v>0</v>
      </c>
      <c r="Q23" s="24">
        <v>0</v>
      </c>
      <c r="R23" s="24">
        <v>1</v>
      </c>
      <c r="S23" s="28">
        <f t="shared" si="1"/>
        <v>4</v>
      </c>
    </row>
    <row r="24" spans="1:19" ht="30">
      <c r="A24" s="23">
        <v>23</v>
      </c>
      <c r="B24" s="30" t="s">
        <v>149</v>
      </c>
      <c r="C24" s="30" t="s">
        <v>119</v>
      </c>
      <c r="D24" s="30" t="s">
        <v>118</v>
      </c>
      <c r="E24" s="23" t="s">
        <v>97</v>
      </c>
      <c r="F24" s="23" t="str">
        <f t="shared" si="0"/>
        <v>Suma</v>
      </c>
      <c r="G24" s="24">
        <v>1</v>
      </c>
      <c r="H24" s="24">
        <v>1</v>
      </c>
      <c r="I24" s="24">
        <v>1</v>
      </c>
      <c r="J24" s="24">
        <v>1</v>
      </c>
      <c r="K24" s="24">
        <v>1</v>
      </c>
      <c r="L24" s="24">
        <v>1</v>
      </c>
      <c r="M24" s="24">
        <v>1</v>
      </c>
      <c r="N24" s="24">
        <v>1</v>
      </c>
      <c r="O24" s="24">
        <v>1</v>
      </c>
      <c r="P24" s="24">
        <v>1</v>
      </c>
      <c r="Q24" s="24">
        <v>1</v>
      </c>
      <c r="R24" s="24">
        <v>1</v>
      </c>
      <c r="S24" s="28">
        <f t="shared" si="1"/>
        <v>12</v>
      </c>
    </row>
    <row r="25" spans="1:19" ht="30">
      <c r="A25" s="23">
        <v>24</v>
      </c>
      <c r="B25" s="30" t="s">
        <v>149</v>
      </c>
      <c r="C25" s="30" t="s">
        <v>120</v>
      </c>
      <c r="D25" s="30" t="s">
        <v>118</v>
      </c>
      <c r="E25" s="23" t="s">
        <v>97</v>
      </c>
      <c r="F25" s="23" t="str">
        <f t="shared" si="0"/>
        <v>Suma</v>
      </c>
      <c r="G25" s="24">
        <v>1</v>
      </c>
      <c r="H25" s="24">
        <v>1</v>
      </c>
      <c r="I25" s="24">
        <v>1</v>
      </c>
      <c r="J25" s="24">
        <v>1</v>
      </c>
      <c r="K25" s="24">
        <v>1</v>
      </c>
      <c r="L25" s="24">
        <v>1</v>
      </c>
      <c r="M25" s="24">
        <v>1</v>
      </c>
      <c r="N25" s="24">
        <v>1</v>
      </c>
      <c r="O25" s="24">
        <v>1</v>
      </c>
      <c r="P25" s="24">
        <v>1</v>
      </c>
      <c r="Q25" s="24">
        <v>1</v>
      </c>
      <c r="R25" s="24">
        <v>1</v>
      </c>
      <c r="S25" s="28">
        <f t="shared" si="1"/>
        <v>12</v>
      </c>
    </row>
    <row r="26" spans="1:19" ht="30">
      <c r="A26" s="23">
        <v>25</v>
      </c>
      <c r="B26" s="30" t="s">
        <v>149</v>
      </c>
      <c r="C26" s="30" t="s">
        <v>121</v>
      </c>
      <c r="D26" s="30" t="s">
        <v>118</v>
      </c>
      <c r="E26" s="23" t="s">
        <v>97</v>
      </c>
      <c r="F26" s="23" t="str">
        <f t="shared" si="0"/>
        <v>Suma</v>
      </c>
      <c r="G26" s="24">
        <v>1</v>
      </c>
      <c r="H26" s="24">
        <v>1</v>
      </c>
      <c r="I26" s="24">
        <v>1</v>
      </c>
      <c r="J26" s="24">
        <v>1</v>
      </c>
      <c r="K26" s="24">
        <v>1</v>
      </c>
      <c r="L26" s="24">
        <v>1</v>
      </c>
      <c r="M26" s="24">
        <v>1</v>
      </c>
      <c r="N26" s="24">
        <v>1</v>
      </c>
      <c r="O26" s="24">
        <v>1</v>
      </c>
      <c r="P26" s="24">
        <v>1</v>
      </c>
      <c r="Q26" s="24">
        <v>1</v>
      </c>
      <c r="R26" s="24">
        <v>1</v>
      </c>
      <c r="S26" s="28">
        <f t="shared" si="1"/>
        <v>12</v>
      </c>
    </row>
    <row r="27" spans="1:19" ht="30">
      <c r="A27" s="23">
        <v>26</v>
      </c>
      <c r="B27" s="30" t="s">
        <v>149</v>
      </c>
      <c r="C27" s="30" t="s">
        <v>122</v>
      </c>
      <c r="D27" s="30" t="s">
        <v>118</v>
      </c>
      <c r="E27" s="23" t="s">
        <v>97</v>
      </c>
      <c r="F27" s="23" t="str">
        <f t="shared" si="0"/>
        <v>Suma</v>
      </c>
      <c r="G27" s="24">
        <v>1</v>
      </c>
      <c r="H27" s="24">
        <v>1</v>
      </c>
      <c r="I27" s="24">
        <v>1</v>
      </c>
      <c r="J27" s="24">
        <v>1</v>
      </c>
      <c r="K27" s="24">
        <v>1</v>
      </c>
      <c r="L27" s="24">
        <v>1</v>
      </c>
      <c r="M27" s="24">
        <v>1</v>
      </c>
      <c r="N27" s="24">
        <v>1</v>
      </c>
      <c r="O27" s="24">
        <v>1</v>
      </c>
      <c r="P27" s="24">
        <v>1</v>
      </c>
      <c r="Q27" s="24">
        <v>1</v>
      </c>
      <c r="R27" s="24">
        <v>1</v>
      </c>
      <c r="S27" s="28">
        <f t="shared" si="1"/>
        <v>12</v>
      </c>
    </row>
    <row r="28" spans="1:19" ht="30">
      <c r="A28" s="23">
        <v>27</v>
      </c>
      <c r="B28" s="30" t="s">
        <v>149</v>
      </c>
      <c r="C28" s="30" t="s">
        <v>123</v>
      </c>
      <c r="D28" s="30" t="s">
        <v>118</v>
      </c>
      <c r="E28" s="23" t="s">
        <v>97</v>
      </c>
      <c r="F28" s="23" t="str">
        <f t="shared" si="0"/>
        <v>Suma</v>
      </c>
      <c r="G28" s="24">
        <v>1</v>
      </c>
      <c r="H28" s="24">
        <v>1</v>
      </c>
      <c r="I28" s="24">
        <v>1</v>
      </c>
      <c r="J28" s="24">
        <v>1</v>
      </c>
      <c r="K28" s="24">
        <v>1</v>
      </c>
      <c r="L28" s="24">
        <v>1</v>
      </c>
      <c r="M28" s="24">
        <v>1</v>
      </c>
      <c r="N28" s="24">
        <v>1</v>
      </c>
      <c r="O28" s="24">
        <v>1</v>
      </c>
      <c r="P28" s="24">
        <v>1</v>
      </c>
      <c r="Q28" s="24">
        <v>1</v>
      </c>
      <c r="R28" s="24">
        <v>1</v>
      </c>
      <c r="S28" s="28">
        <f t="shared" si="1"/>
        <v>12</v>
      </c>
    </row>
    <row r="29" spans="1:19" ht="30">
      <c r="A29" s="23">
        <v>28</v>
      </c>
      <c r="B29" s="30" t="s">
        <v>149</v>
      </c>
      <c r="C29" s="30" t="s">
        <v>124</v>
      </c>
      <c r="D29" s="30" t="s">
        <v>118</v>
      </c>
      <c r="E29" s="23" t="s">
        <v>97</v>
      </c>
      <c r="F29" s="23" t="str">
        <f t="shared" si="0"/>
        <v>Suma</v>
      </c>
      <c r="G29" s="24">
        <v>1</v>
      </c>
      <c r="H29" s="24">
        <v>1</v>
      </c>
      <c r="I29" s="24">
        <v>1</v>
      </c>
      <c r="J29" s="24">
        <v>1</v>
      </c>
      <c r="K29" s="24">
        <v>1</v>
      </c>
      <c r="L29" s="24">
        <v>1</v>
      </c>
      <c r="M29" s="24">
        <v>1</v>
      </c>
      <c r="N29" s="24">
        <v>1</v>
      </c>
      <c r="O29" s="24">
        <v>1</v>
      </c>
      <c r="P29" s="24">
        <v>1</v>
      </c>
      <c r="Q29" s="24">
        <v>1</v>
      </c>
      <c r="R29" s="24">
        <v>1</v>
      </c>
      <c r="S29" s="28">
        <f t="shared" si="1"/>
        <v>12</v>
      </c>
    </row>
    <row r="30" spans="1:19" ht="30">
      <c r="A30" s="23">
        <v>29</v>
      </c>
      <c r="B30" s="30" t="s">
        <v>149</v>
      </c>
      <c r="C30" s="30" t="s">
        <v>125</v>
      </c>
      <c r="D30" s="30" t="s">
        <v>126</v>
      </c>
      <c r="E30" s="23" t="s">
        <v>97</v>
      </c>
      <c r="F30" s="23" t="str">
        <f t="shared" si="0"/>
        <v>Suma</v>
      </c>
      <c r="G30" s="24">
        <v>1</v>
      </c>
      <c r="H30" s="24">
        <v>1</v>
      </c>
      <c r="I30" s="24">
        <v>1</v>
      </c>
      <c r="J30" s="24">
        <v>1</v>
      </c>
      <c r="K30" s="24">
        <v>1</v>
      </c>
      <c r="L30" s="24">
        <v>1</v>
      </c>
      <c r="M30" s="24">
        <v>1</v>
      </c>
      <c r="N30" s="24">
        <v>1</v>
      </c>
      <c r="O30" s="24">
        <v>1</v>
      </c>
      <c r="P30" s="24">
        <v>1</v>
      </c>
      <c r="Q30" s="24">
        <v>1</v>
      </c>
      <c r="R30" s="24">
        <v>1</v>
      </c>
      <c r="S30" s="28">
        <f t="shared" si="1"/>
        <v>12</v>
      </c>
    </row>
    <row r="31" spans="1:19" ht="30">
      <c r="A31" s="23">
        <v>30</v>
      </c>
      <c r="B31" s="30" t="s">
        <v>149</v>
      </c>
      <c r="C31" s="30" t="s">
        <v>127</v>
      </c>
      <c r="D31" s="30" t="s">
        <v>128</v>
      </c>
      <c r="E31" s="23" t="s">
        <v>97</v>
      </c>
      <c r="F31" s="23" t="str">
        <f t="shared" si="0"/>
        <v>Suma</v>
      </c>
      <c r="G31" s="24">
        <v>0</v>
      </c>
      <c r="H31" s="24">
        <v>0</v>
      </c>
      <c r="I31" s="24">
        <v>0</v>
      </c>
      <c r="J31" s="24">
        <v>0</v>
      </c>
      <c r="K31" s="24">
        <v>0</v>
      </c>
      <c r="L31" s="24">
        <v>0</v>
      </c>
      <c r="M31" s="24">
        <v>0</v>
      </c>
      <c r="N31" s="24">
        <v>0</v>
      </c>
      <c r="O31" s="24">
        <v>0</v>
      </c>
      <c r="P31" s="24">
        <v>0</v>
      </c>
      <c r="Q31" s="24">
        <v>0</v>
      </c>
      <c r="R31" s="24">
        <v>1</v>
      </c>
      <c r="S31" s="28">
        <f t="shared" si="1"/>
        <v>1</v>
      </c>
    </row>
    <row r="32" spans="1:19" ht="30">
      <c r="A32" s="23">
        <v>31</v>
      </c>
      <c r="B32" s="30" t="s">
        <v>149</v>
      </c>
      <c r="C32" s="30" t="s">
        <v>129</v>
      </c>
      <c r="D32" s="30" t="s">
        <v>130</v>
      </c>
      <c r="E32" s="23" t="s">
        <v>97</v>
      </c>
      <c r="F32" s="23" t="str">
        <f t="shared" si="0"/>
        <v>Suma</v>
      </c>
      <c r="G32" s="24">
        <v>1</v>
      </c>
      <c r="H32" s="24">
        <v>1</v>
      </c>
      <c r="I32" s="24">
        <v>1</v>
      </c>
      <c r="J32" s="24">
        <v>1</v>
      </c>
      <c r="K32" s="24">
        <v>1</v>
      </c>
      <c r="L32" s="24">
        <v>1</v>
      </c>
      <c r="M32" s="24">
        <v>1</v>
      </c>
      <c r="N32" s="24">
        <v>1</v>
      </c>
      <c r="O32" s="24">
        <v>1</v>
      </c>
      <c r="P32" s="24">
        <v>1</v>
      </c>
      <c r="Q32" s="24">
        <v>1</v>
      </c>
      <c r="R32" s="24">
        <v>1</v>
      </c>
      <c r="S32" s="28">
        <f t="shared" si="1"/>
        <v>12</v>
      </c>
    </row>
    <row r="33" spans="1:19" ht="30">
      <c r="A33" s="23">
        <v>32</v>
      </c>
      <c r="B33" s="30" t="s">
        <v>149</v>
      </c>
      <c r="C33" s="30" t="s">
        <v>131</v>
      </c>
      <c r="D33" s="30" t="s">
        <v>118</v>
      </c>
      <c r="E33" s="23" t="s">
        <v>97</v>
      </c>
      <c r="F33" s="23" t="str">
        <f t="shared" si="0"/>
        <v>Suma</v>
      </c>
      <c r="G33" s="24">
        <v>1</v>
      </c>
      <c r="H33" s="24">
        <v>1</v>
      </c>
      <c r="I33" s="24">
        <v>1</v>
      </c>
      <c r="J33" s="24">
        <v>1</v>
      </c>
      <c r="K33" s="24">
        <v>1</v>
      </c>
      <c r="L33" s="24">
        <v>1</v>
      </c>
      <c r="M33" s="24">
        <v>1</v>
      </c>
      <c r="N33" s="24">
        <v>1</v>
      </c>
      <c r="O33" s="24">
        <v>1</v>
      </c>
      <c r="P33" s="24">
        <v>1</v>
      </c>
      <c r="Q33" s="24">
        <v>1</v>
      </c>
      <c r="R33" s="24">
        <v>1</v>
      </c>
      <c r="S33" s="28">
        <f t="shared" si="1"/>
        <v>12</v>
      </c>
    </row>
    <row r="34" spans="1:19" ht="30">
      <c r="A34" s="23">
        <v>33</v>
      </c>
      <c r="B34" s="30" t="s">
        <v>149</v>
      </c>
      <c r="C34" s="30" t="s">
        <v>132</v>
      </c>
      <c r="D34" s="30" t="s">
        <v>118</v>
      </c>
      <c r="E34" s="23" t="s">
        <v>97</v>
      </c>
      <c r="F34" s="23" t="str">
        <f t="shared" si="0"/>
        <v>Suma</v>
      </c>
      <c r="G34" s="24">
        <v>1</v>
      </c>
      <c r="H34" s="24">
        <v>1</v>
      </c>
      <c r="I34" s="24">
        <v>1</v>
      </c>
      <c r="J34" s="24">
        <v>1</v>
      </c>
      <c r="K34" s="24">
        <v>1</v>
      </c>
      <c r="L34" s="24">
        <v>1</v>
      </c>
      <c r="M34" s="24">
        <v>1</v>
      </c>
      <c r="N34" s="24">
        <v>1</v>
      </c>
      <c r="O34" s="24">
        <v>1</v>
      </c>
      <c r="P34" s="24">
        <v>1</v>
      </c>
      <c r="Q34" s="24">
        <v>1</v>
      </c>
      <c r="R34" s="24">
        <v>1</v>
      </c>
      <c r="S34" s="28">
        <f t="shared" si="1"/>
        <v>12</v>
      </c>
    </row>
    <row r="35" spans="1:19" ht="30">
      <c r="A35" s="23">
        <v>34</v>
      </c>
      <c r="B35" s="30" t="s">
        <v>149</v>
      </c>
      <c r="C35" s="30" t="s">
        <v>133</v>
      </c>
      <c r="D35" s="30" t="s">
        <v>134</v>
      </c>
      <c r="E35" s="23" t="s">
        <v>97</v>
      </c>
      <c r="F35" s="23" t="str">
        <f t="shared" si="0"/>
        <v>Suma</v>
      </c>
      <c r="G35" s="24">
        <v>1</v>
      </c>
      <c r="H35" s="24">
        <v>1</v>
      </c>
      <c r="I35" s="24">
        <v>1</v>
      </c>
      <c r="J35" s="24">
        <v>1</v>
      </c>
      <c r="K35" s="24">
        <v>1</v>
      </c>
      <c r="L35" s="24">
        <v>1</v>
      </c>
      <c r="M35" s="24">
        <v>1</v>
      </c>
      <c r="N35" s="24">
        <v>1</v>
      </c>
      <c r="O35" s="24">
        <v>1</v>
      </c>
      <c r="P35" s="24">
        <v>1</v>
      </c>
      <c r="Q35" s="24">
        <v>1</v>
      </c>
      <c r="R35" s="24">
        <v>1</v>
      </c>
      <c r="S35" s="28">
        <f t="shared" si="1"/>
        <v>12</v>
      </c>
    </row>
    <row r="36" spans="1:19" ht="30">
      <c r="A36" s="23">
        <v>35</v>
      </c>
      <c r="B36" s="30" t="s">
        <v>149</v>
      </c>
      <c r="C36" s="30" t="s">
        <v>135</v>
      </c>
      <c r="D36" s="30" t="s">
        <v>136</v>
      </c>
      <c r="E36" s="23" t="s">
        <v>97</v>
      </c>
      <c r="F36" s="23" t="str">
        <f t="shared" si="0"/>
        <v>Suma</v>
      </c>
      <c r="G36" s="24">
        <v>1</v>
      </c>
      <c r="H36" s="24">
        <v>1</v>
      </c>
      <c r="I36" s="24">
        <v>1</v>
      </c>
      <c r="J36" s="24">
        <v>1</v>
      </c>
      <c r="K36" s="24">
        <v>1</v>
      </c>
      <c r="L36" s="24">
        <v>1</v>
      </c>
      <c r="M36" s="24">
        <v>1</v>
      </c>
      <c r="N36" s="24">
        <v>1</v>
      </c>
      <c r="O36" s="24">
        <v>1</v>
      </c>
      <c r="P36" s="24">
        <v>1</v>
      </c>
      <c r="Q36" s="24">
        <v>1</v>
      </c>
      <c r="R36" s="24">
        <v>1</v>
      </c>
      <c r="S36" s="28">
        <f t="shared" si="1"/>
        <v>12</v>
      </c>
    </row>
    <row r="37" spans="1:19" ht="30">
      <c r="A37" s="23">
        <v>36</v>
      </c>
      <c r="B37" s="30" t="s">
        <v>149</v>
      </c>
      <c r="C37" s="30" t="s">
        <v>137</v>
      </c>
      <c r="D37" s="30" t="s">
        <v>138</v>
      </c>
      <c r="E37" s="23" t="s">
        <v>97</v>
      </c>
      <c r="F37" s="23" t="str">
        <f t="shared" si="0"/>
        <v>Suma</v>
      </c>
      <c r="G37" s="24">
        <v>1</v>
      </c>
      <c r="H37" s="24">
        <v>1</v>
      </c>
      <c r="I37" s="24">
        <v>1</v>
      </c>
      <c r="J37" s="24">
        <v>1</v>
      </c>
      <c r="K37" s="24">
        <v>1</v>
      </c>
      <c r="L37" s="24">
        <v>1</v>
      </c>
      <c r="M37" s="24">
        <v>1</v>
      </c>
      <c r="N37" s="24">
        <v>1</v>
      </c>
      <c r="O37" s="24">
        <v>1</v>
      </c>
      <c r="P37" s="24">
        <v>1</v>
      </c>
      <c r="Q37" s="24">
        <v>1</v>
      </c>
      <c r="R37" s="24">
        <v>1</v>
      </c>
      <c r="S37" s="28">
        <f t="shared" si="1"/>
        <v>12</v>
      </c>
    </row>
    <row r="38" spans="1:19" ht="30">
      <c r="A38" s="23">
        <v>37</v>
      </c>
      <c r="B38" s="30" t="s">
        <v>149</v>
      </c>
      <c r="C38" s="30" t="s">
        <v>139</v>
      </c>
      <c r="D38" s="30" t="s">
        <v>140</v>
      </c>
      <c r="E38" s="23" t="s">
        <v>97</v>
      </c>
      <c r="F38" s="23" t="str">
        <f t="shared" si="0"/>
        <v>Suma</v>
      </c>
      <c r="G38" s="24">
        <v>1</v>
      </c>
      <c r="H38" s="24">
        <v>1</v>
      </c>
      <c r="I38" s="24">
        <v>1</v>
      </c>
      <c r="J38" s="24">
        <v>1</v>
      </c>
      <c r="K38" s="24">
        <v>1</v>
      </c>
      <c r="L38" s="24">
        <v>1</v>
      </c>
      <c r="M38" s="24">
        <v>1</v>
      </c>
      <c r="N38" s="24">
        <v>1</v>
      </c>
      <c r="O38" s="24">
        <v>1</v>
      </c>
      <c r="P38" s="24">
        <v>1</v>
      </c>
      <c r="Q38" s="24">
        <v>1</v>
      </c>
      <c r="R38" s="24">
        <v>1</v>
      </c>
      <c r="S38" s="28">
        <f t="shared" si="1"/>
        <v>12</v>
      </c>
    </row>
    <row r="39" spans="1:19" ht="30">
      <c r="A39" s="23">
        <v>38</v>
      </c>
      <c r="B39" s="30" t="s">
        <v>149</v>
      </c>
      <c r="C39" s="30" t="s">
        <v>141</v>
      </c>
      <c r="D39" s="30" t="s">
        <v>142</v>
      </c>
      <c r="E39" s="23" t="s">
        <v>97</v>
      </c>
      <c r="F39" s="23" t="str">
        <f t="shared" si="0"/>
        <v>Suma</v>
      </c>
      <c r="G39" s="24">
        <v>1</v>
      </c>
      <c r="H39" s="24">
        <v>1</v>
      </c>
      <c r="I39" s="24">
        <v>1</v>
      </c>
      <c r="J39" s="24">
        <v>1</v>
      </c>
      <c r="K39" s="24">
        <v>1</v>
      </c>
      <c r="L39" s="24">
        <v>1</v>
      </c>
      <c r="M39" s="24">
        <v>1</v>
      </c>
      <c r="N39" s="24">
        <v>1</v>
      </c>
      <c r="O39" s="24">
        <v>1</v>
      </c>
      <c r="P39" s="24">
        <v>1</v>
      </c>
      <c r="Q39" s="24">
        <v>1</v>
      </c>
      <c r="R39" s="24">
        <v>1</v>
      </c>
      <c r="S39" s="28">
        <f t="shared" si="1"/>
        <v>12</v>
      </c>
    </row>
    <row r="40" spans="1:19" ht="30">
      <c r="A40" s="23">
        <v>39</v>
      </c>
      <c r="B40" s="30" t="s">
        <v>149</v>
      </c>
      <c r="C40" s="30" t="s">
        <v>143</v>
      </c>
      <c r="D40" s="30" t="s">
        <v>144</v>
      </c>
      <c r="E40" s="23" t="s">
        <v>97</v>
      </c>
      <c r="F40" s="23" t="str">
        <f t="shared" si="0"/>
        <v>Suma</v>
      </c>
      <c r="G40" s="24">
        <v>1</v>
      </c>
      <c r="H40" s="24">
        <v>1</v>
      </c>
      <c r="I40" s="24">
        <v>1</v>
      </c>
      <c r="J40" s="24">
        <v>1</v>
      </c>
      <c r="K40" s="24">
        <v>1</v>
      </c>
      <c r="L40" s="24">
        <v>1</v>
      </c>
      <c r="M40" s="24">
        <v>1</v>
      </c>
      <c r="N40" s="24">
        <v>1</v>
      </c>
      <c r="O40" s="24">
        <v>1</v>
      </c>
      <c r="P40" s="24">
        <v>1</v>
      </c>
      <c r="Q40" s="24">
        <v>1</v>
      </c>
      <c r="R40" s="24">
        <v>1</v>
      </c>
      <c r="S40" s="28">
        <f t="shared" si="1"/>
        <v>12</v>
      </c>
    </row>
    <row r="41" spans="1:19" ht="30">
      <c r="A41" s="23">
        <v>40</v>
      </c>
      <c r="B41" s="30" t="s">
        <v>149</v>
      </c>
      <c r="C41" s="30" t="s">
        <v>145</v>
      </c>
      <c r="D41" s="30" t="s">
        <v>146</v>
      </c>
      <c r="E41" s="23" t="s">
        <v>97</v>
      </c>
      <c r="F41" s="23" t="str">
        <f t="shared" si="0"/>
        <v>Suma</v>
      </c>
      <c r="G41" s="24">
        <v>1</v>
      </c>
      <c r="H41" s="24">
        <v>1</v>
      </c>
      <c r="I41" s="24">
        <v>1</v>
      </c>
      <c r="J41" s="24">
        <v>1</v>
      </c>
      <c r="K41" s="24">
        <v>1</v>
      </c>
      <c r="L41" s="24">
        <v>1</v>
      </c>
      <c r="M41" s="24">
        <v>1</v>
      </c>
      <c r="N41" s="24">
        <v>1</v>
      </c>
      <c r="O41" s="24">
        <v>1</v>
      </c>
      <c r="P41" s="24">
        <v>1</v>
      </c>
      <c r="Q41" s="24">
        <v>1</v>
      </c>
      <c r="R41" s="24">
        <v>1</v>
      </c>
      <c r="S41" s="28">
        <f t="shared" si="1"/>
        <v>12</v>
      </c>
    </row>
    <row r="42" spans="1:19" ht="30">
      <c r="A42" s="23">
        <v>41</v>
      </c>
      <c r="B42" s="30" t="s">
        <v>149</v>
      </c>
      <c r="C42" s="30" t="s">
        <v>147</v>
      </c>
      <c r="D42" s="30" t="s">
        <v>148</v>
      </c>
      <c r="E42" s="23" t="s">
        <v>97</v>
      </c>
      <c r="F42" s="23" t="str">
        <f t="shared" si="0"/>
        <v>Suma</v>
      </c>
      <c r="G42" s="24">
        <v>1</v>
      </c>
      <c r="H42" s="24">
        <v>1</v>
      </c>
      <c r="I42" s="24">
        <v>1</v>
      </c>
      <c r="J42" s="24">
        <v>1</v>
      </c>
      <c r="K42" s="24">
        <v>1</v>
      </c>
      <c r="L42" s="24">
        <v>1</v>
      </c>
      <c r="M42" s="24">
        <v>1</v>
      </c>
      <c r="N42" s="24">
        <v>1</v>
      </c>
      <c r="O42" s="24">
        <v>1</v>
      </c>
      <c r="P42" s="24">
        <v>1</v>
      </c>
      <c r="Q42" s="24">
        <v>1</v>
      </c>
      <c r="R42" s="24">
        <v>1</v>
      </c>
      <c r="S42" s="28">
        <f t="shared" si="1"/>
        <v>12</v>
      </c>
    </row>
    <row r="43" spans="1:19" ht="30">
      <c r="A43" s="23">
        <v>42</v>
      </c>
      <c r="B43" s="30" t="s">
        <v>198</v>
      </c>
      <c r="C43" s="30" t="s">
        <v>150</v>
      </c>
      <c r="D43" s="30" t="s">
        <v>151</v>
      </c>
      <c r="E43" s="23" t="s">
        <v>98</v>
      </c>
      <c r="F43" s="23" t="str">
        <f t="shared" si="0"/>
        <v>Acumulativo</v>
      </c>
      <c r="G43" s="25">
        <v>0</v>
      </c>
      <c r="H43" s="25">
        <v>0</v>
      </c>
      <c r="I43" s="25">
        <v>0</v>
      </c>
      <c r="J43" s="25">
        <v>0</v>
      </c>
      <c r="K43" s="25">
        <v>0</v>
      </c>
      <c r="L43" s="25">
        <v>0</v>
      </c>
      <c r="M43" s="25">
        <v>0.2</v>
      </c>
      <c r="N43" s="25">
        <v>0.4</v>
      </c>
      <c r="O43" s="25">
        <v>0.9</v>
      </c>
      <c r="P43" s="25">
        <v>0.95</v>
      </c>
      <c r="Q43" s="25">
        <v>1</v>
      </c>
      <c r="R43" s="25">
        <v>1</v>
      </c>
      <c r="S43" s="27">
        <f t="shared" si="1"/>
        <v>1</v>
      </c>
    </row>
    <row r="44" spans="1:19" ht="30">
      <c r="A44" s="23">
        <v>43</v>
      </c>
      <c r="B44" s="30" t="s">
        <v>198</v>
      </c>
      <c r="C44" s="30" t="s">
        <v>152</v>
      </c>
      <c r="D44" s="30" t="s">
        <v>153</v>
      </c>
      <c r="E44" s="23" t="s">
        <v>98</v>
      </c>
      <c r="F44" s="23" t="str">
        <f t="shared" si="0"/>
        <v>Acumulativo</v>
      </c>
      <c r="G44" s="25">
        <v>0</v>
      </c>
      <c r="H44" s="25">
        <v>0</v>
      </c>
      <c r="I44" s="25">
        <v>0</v>
      </c>
      <c r="J44" s="25">
        <v>0</v>
      </c>
      <c r="K44" s="25">
        <v>0</v>
      </c>
      <c r="L44" s="25">
        <v>0</v>
      </c>
      <c r="M44" s="25">
        <v>0.2</v>
      </c>
      <c r="N44" s="25">
        <v>0.4</v>
      </c>
      <c r="O44" s="25">
        <v>0.9</v>
      </c>
      <c r="P44" s="25">
        <v>0.95</v>
      </c>
      <c r="Q44" s="25">
        <v>1</v>
      </c>
      <c r="R44" s="25">
        <v>1</v>
      </c>
      <c r="S44" s="27">
        <f t="shared" si="1"/>
        <v>1</v>
      </c>
    </row>
    <row r="45" spans="1:19" ht="30">
      <c r="A45" s="23">
        <v>44</v>
      </c>
      <c r="B45" s="30" t="s">
        <v>198</v>
      </c>
      <c r="C45" s="30" t="s">
        <v>154</v>
      </c>
      <c r="D45" s="30" t="s">
        <v>155</v>
      </c>
      <c r="E45" s="23" t="s">
        <v>98</v>
      </c>
      <c r="F45" s="23" t="str">
        <f t="shared" si="0"/>
        <v>Acumulativo</v>
      </c>
      <c r="G45" s="25">
        <v>0</v>
      </c>
      <c r="H45" s="25">
        <v>0</v>
      </c>
      <c r="I45" s="25">
        <v>0</v>
      </c>
      <c r="J45" s="25">
        <v>0</v>
      </c>
      <c r="K45" s="25">
        <v>0</v>
      </c>
      <c r="L45" s="25">
        <v>0</v>
      </c>
      <c r="M45" s="25">
        <v>0.2</v>
      </c>
      <c r="N45" s="25">
        <v>0.4</v>
      </c>
      <c r="O45" s="25">
        <v>0.8</v>
      </c>
      <c r="P45" s="25">
        <v>0.9</v>
      </c>
      <c r="Q45" s="25">
        <v>1</v>
      </c>
      <c r="R45" s="25">
        <v>1</v>
      </c>
      <c r="S45" s="27">
        <f t="shared" si="1"/>
        <v>1</v>
      </c>
    </row>
    <row r="46" spans="1:19">
      <c r="A46" s="23">
        <v>45</v>
      </c>
      <c r="B46" s="30" t="s">
        <v>198</v>
      </c>
      <c r="C46" s="30" t="s">
        <v>156</v>
      </c>
      <c r="D46" s="30" t="s">
        <v>157</v>
      </c>
      <c r="E46" s="23" t="s">
        <v>97</v>
      </c>
      <c r="F46" s="23" t="str">
        <f t="shared" si="0"/>
        <v>Suma</v>
      </c>
      <c r="G46" s="24">
        <v>0</v>
      </c>
      <c r="H46" s="24">
        <v>0</v>
      </c>
      <c r="I46" s="24">
        <v>0</v>
      </c>
      <c r="J46" s="24">
        <v>0</v>
      </c>
      <c r="K46" s="24">
        <v>0</v>
      </c>
      <c r="L46" s="24">
        <v>0</v>
      </c>
      <c r="M46" s="24">
        <v>4</v>
      </c>
      <c r="N46" s="24">
        <v>0</v>
      </c>
      <c r="O46" s="24">
        <v>0</v>
      </c>
      <c r="P46" s="24">
        <v>0</v>
      </c>
      <c r="Q46" s="24">
        <v>0</v>
      </c>
      <c r="R46" s="24">
        <v>4</v>
      </c>
      <c r="S46" s="28">
        <f t="shared" si="1"/>
        <v>8</v>
      </c>
    </row>
    <row r="47" spans="1:19">
      <c r="A47" s="23">
        <v>46</v>
      </c>
      <c r="B47" s="30" t="s">
        <v>198</v>
      </c>
      <c r="C47" s="30" t="s">
        <v>158</v>
      </c>
      <c r="D47" s="30" t="s">
        <v>118</v>
      </c>
      <c r="E47" s="23" t="s">
        <v>97</v>
      </c>
      <c r="F47" s="23" t="str">
        <f t="shared" si="0"/>
        <v>Suma</v>
      </c>
      <c r="G47" s="24">
        <v>1</v>
      </c>
      <c r="H47" s="24">
        <v>0</v>
      </c>
      <c r="I47" s="24">
        <v>0</v>
      </c>
      <c r="J47" s="24">
        <v>1</v>
      </c>
      <c r="K47" s="24">
        <v>0</v>
      </c>
      <c r="L47" s="24">
        <v>0</v>
      </c>
      <c r="M47" s="24">
        <v>1</v>
      </c>
      <c r="N47" s="24">
        <v>0</v>
      </c>
      <c r="O47" s="24">
        <v>0</v>
      </c>
      <c r="P47" s="24">
        <v>1</v>
      </c>
      <c r="Q47" s="24">
        <v>0</v>
      </c>
      <c r="R47" s="24">
        <v>0</v>
      </c>
      <c r="S47" s="28">
        <f t="shared" si="1"/>
        <v>4</v>
      </c>
    </row>
    <row r="48" spans="1:19" ht="30">
      <c r="A48" s="23">
        <v>47</v>
      </c>
      <c r="B48" s="30" t="s">
        <v>198</v>
      </c>
      <c r="C48" s="30" t="s">
        <v>159</v>
      </c>
      <c r="D48" s="30" t="s">
        <v>160</v>
      </c>
      <c r="E48" s="23" t="s">
        <v>97</v>
      </c>
      <c r="F48" s="23" t="str">
        <f t="shared" si="0"/>
        <v>Suma</v>
      </c>
      <c r="G48" s="24">
        <v>0</v>
      </c>
      <c r="H48" s="24">
        <v>0</v>
      </c>
      <c r="I48" s="24">
        <v>0</v>
      </c>
      <c r="J48" s="24">
        <v>0</v>
      </c>
      <c r="K48" s="24">
        <v>0</v>
      </c>
      <c r="L48" s="24">
        <v>0</v>
      </c>
      <c r="M48" s="24">
        <v>0</v>
      </c>
      <c r="N48" s="24">
        <v>0</v>
      </c>
      <c r="O48" s="24">
        <v>0</v>
      </c>
      <c r="P48" s="24">
        <v>0</v>
      </c>
      <c r="Q48" s="24">
        <v>0</v>
      </c>
      <c r="R48" s="24">
        <v>1</v>
      </c>
      <c r="S48" s="28">
        <f t="shared" si="1"/>
        <v>1</v>
      </c>
    </row>
    <row r="49" spans="1:19">
      <c r="A49" s="23">
        <v>48</v>
      </c>
      <c r="B49" s="30" t="s">
        <v>198</v>
      </c>
      <c r="C49" s="30" t="s">
        <v>161</v>
      </c>
      <c r="D49" s="30" t="s">
        <v>162</v>
      </c>
      <c r="E49" s="23" t="s">
        <v>97</v>
      </c>
      <c r="F49" s="23" t="str">
        <f t="shared" si="0"/>
        <v>Suma</v>
      </c>
      <c r="G49" s="24">
        <v>0</v>
      </c>
      <c r="H49" s="24">
        <v>0</v>
      </c>
      <c r="I49" s="24">
        <v>0</v>
      </c>
      <c r="J49" s="24">
        <v>0</v>
      </c>
      <c r="K49" s="24">
        <v>0</v>
      </c>
      <c r="L49" s="24">
        <v>0</v>
      </c>
      <c r="M49" s="24">
        <v>0</v>
      </c>
      <c r="N49" s="24">
        <v>0</v>
      </c>
      <c r="O49" s="24">
        <v>0</v>
      </c>
      <c r="P49" s="24">
        <v>0</v>
      </c>
      <c r="Q49" s="24">
        <v>0</v>
      </c>
      <c r="R49" s="24">
        <v>1</v>
      </c>
      <c r="S49" s="28">
        <f t="shared" si="1"/>
        <v>1</v>
      </c>
    </row>
    <row r="50" spans="1:19">
      <c r="A50" s="23">
        <v>49</v>
      </c>
      <c r="B50" s="30" t="s">
        <v>198</v>
      </c>
      <c r="C50" s="30" t="s">
        <v>163</v>
      </c>
      <c r="D50" s="30" t="s">
        <v>164</v>
      </c>
      <c r="E50" s="23" t="s">
        <v>97</v>
      </c>
      <c r="F50" s="23" t="str">
        <f t="shared" si="0"/>
        <v>Suma</v>
      </c>
      <c r="G50" s="24">
        <v>0</v>
      </c>
      <c r="H50" s="24">
        <v>0</v>
      </c>
      <c r="I50" s="24">
        <v>0</v>
      </c>
      <c r="J50" s="24">
        <v>0</v>
      </c>
      <c r="K50" s="24">
        <v>0</v>
      </c>
      <c r="L50" s="24">
        <v>0</v>
      </c>
      <c r="M50" s="24">
        <v>0</v>
      </c>
      <c r="N50" s="24">
        <v>0</v>
      </c>
      <c r="O50" s="24">
        <v>0</v>
      </c>
      <c r="P50" s="24">
        <v>0</v>
      </c>
      <c r="Q50" s="24">
        <v>0</v>
      </c>
      <c r="R50" s="24">
        <v>1</v>
      </c>
      <c r="S50" s="28">
        <f t="shared" si="1"/>
        <v>1</v>
      </c>
    </row>
    <row r="51" spans="1:19" ht="30">
      <c r="A51" s="23">
        <v>50</v>
      </c>
      <c r="B51" s="30" t="s">
        <v>198</v>
      </c>
      <c r="C51" s="30" t="s">
        <v>165</v>
      </c>
      <c r="D51" s="30" t="s">
        <v>166</v>
      </c>
      <c r="E51" s="23" t="s">
        <v>97</v>
      </c>
      <c r="F51" s="23" t="str">
        <f t="shared" si="0"/>
        <v>Suma</v>
      </c>
      <c r="G51" s="24">
        <v>0</v>
      </c>
      <c r="H51" s="24">
        <v>0</v>
      </c>
      <c r="I51" s="24">
        <v>0</v>
      </c>
      <c r="J51" s="24">
        <v>0</v>
      </c>
      <c r="K51" s="24">
        <v>0</v>
      </c>
      <c r="L51" s="24">
        <v>1</v>
      </c>
      <c r="M51" s="24">
        <v>0</v>
      </c>
      <c r="N51" s="24">
        <v>0</v>
      </c>
      <c r="O51" s="24">
        <v>0</v>
      </c>
      <c r="P51" s="24">
        <v>0</v>
      </c>
      <c r="Q51" s="24">
        <v>0</v>
      </c>
      <c r="R51" s="24">
        <v>1</v>
      </c>
      <c r="S51" s="28">
        <f t="shared" si="1"/>
        <v>2</v>
      </c>
    </row>
    <row r="52" spans="1:19">
      <c r="A52" s="23">
        <v>51</v>
      </c>
      <c r="B52" s="30" t="s">
        <v>198</v>
      </c>
      <c r="C52" s="30" t="s">
        <v>167</v>
      </c>
      <c r="D52" s="30" t="s">
        <v>168</v>
      </c>
      <c r="E52" s="23" t="s">
        <v>97</v>
      </c>
      <c r="F52" s="23" t="str">
        <f t="shared" si="0"/>
        <v>Suma</v>
      </c>
      <c r="G52" s="24">
        <v>0</v>
      </c>
      <c r="H52" s="24">
        <v>0</v>
      </c>
      <c r="I52" s="24">
        <v>0</v>
      </c>
      <c r="J52" s="24">
        <v>0</v>
      </c>
      <c r="K52" s="24">
        <v>0</v>
      </c>
      <c r="L52" s="24">
        <v>1</v>
      </c>
      <c r="M52" s="24">
        <v>0</v>
      </c>
      <c r="N52" s="24">
        <v>0</v>
      </c>
      <c r="O52" s="24">
        <v>0</v>
      </c>
      <c r="P52" s="24">
        <v>0</v>
      </c>
      <c r="Q52" s="24">
        <v>0</v>
      </c>
      <c r="R52" s="24">
        <v>0</v>
      </c>
      <c r="S52" s="28">
        <f t="shared" si="1"/>
        <v>1</v>
      </c>
    </row>
    <row r="53" spans="1:19">
      <c r="A53" s="23">
        <v>52</v>
      </c>
      <c r="B53" s="30" t="s">
        <v>198</v>
      </c>
      <c r="C53" s="30" t="s">
        <v>169</v>
      </c>
      <c r="D53" s="30" t="s">
        <v>170</v>
      </c>
      <c r="E53" s="23" t="s">
        <v>97</v>
      </c>
      <c r="F53" s="23" t="str">
        <f t="shared" si="0"/>
        <v>Suma</v>
      </c>
      <c r="G53" s="24">
        <v>0</v>
      </c>
      <c r="H53" s="24">
        <v>0</v>
      </c>
      <c r="I53" s="24">
        <v>0</v>
      </c>
      <c r="J53" s="24">
        <v>0</v>
      </c>
      <c r="K53" s="24">
        <v>0</v>
      </c>
      <c r="L53" s="24">
        <v>1</v>
      </c>
      <c r="M53" s="24">
        <v>0</v>
      </c>
      <c r="N53" s="24">
        <v>0</v>
      </c>
      <c r="O53" s="24">
        <v>0</v>
      </c>
      <c r="P53" s="24">
        <v>0</v>
      </c>
      <c r="Q53" s="24">
        <v>0</v>
      </c>
      <c r="R53" s="24">
        <v>0</v>
      </c>
      <c r="S53" s="28">
        <f t="shared" si="1"/>
        <v>1</v>
      </c>
    </row>
    <row r="54" spans="1:19" ht="30">
      <c r="A54" s="23">
        <v>53</v>
      </c>
      <c r="B54" s="30" t="s">
        <v>198</v>
      </c>
      <c r="C54" s="30" t="s">
        <v>171</v>
      </c>
      <c r="D54" s="30" t="s">
        <v>172</v>
      </c>
      <c r="E54" s="23" t="s">
        <v>97</v>
      </c>
      <c r="F54" s="23" t="str">
        <f t="shared" si="0"/>
        <v>Suma</v>
      </c>
      <c r="G54" s="24">
        <v>0</v>
      </c>
      <c r="H54" s="24">
        <v>0</v>
      </c>
      <c r="I54" s="24">
        <v>0</v>
      </c>
      <c r="J54" s="24">
        <v>0</v>
      </c>
      <c r="K54" s="24">
        <v>0</v>
      </c>
      <c r="L54" s="24">
        <v>1</v>
      </c>
      <c r="M54" s="24">
        <v>0</v>
      </c>
      <c r="N54" s="24">
        <v>0</v>
      </c>
      <c r="O54" s="24">
        <v>0</v>
      </c>
      <c r="P54" s="24">
        <v>0</v>
      </c>
      <c r="Q54" s="24">
        <v>0</v>
      </c>
      <c r="R54" s="24">
        <v>0</v>
      </c>
      <c r="S54" s="28">
        <f t="shared" si="1"/>
        <v>1</v>
      </c>
    </row>
    <row r="55" spans="1:19" ht="30">
      <c r="A55" s="23">
        <v>54</v>
      </c>
      <c r="B55" s="30" t="s">
        <v>198</v>
      </c>
      <c r="C55" s="30" t="s">
        <v>173</v>
      </c>
      <c r="D55" s="30" t="s">
        <v>174</v>
      </c>
      <c r="E55" s="23" t="s">
        <v>97</v>
      </c>
      <c r="F55" s="23" t="str">
        <f t="shared" si="0"/>
        <v>Suma</v>
      </c>
      <c r="G55" s="24">
        <v>0</v>
      </c>
      <c r="H55" s="24">
        <v>0</v>
      </c>
      <c r="I55" s="24">
        <v>0</v>
      </c>
      <c r="J55" s="24">
        <v>0</v>
      </c>
      <c r="K55" s="24">
        <v>0</v>
      </c>
      <c r="L55" s="24">
        <v>0</v>
      </c>
      <c r="M55" s="24">
        <v>0</v>
      </c>
      <c r="N55" s="24">
        <v>0</v>
      </c>
      <c r="O55" s="24">
        <v>0</v>
      </c>
      <c r="P55" s="24">
        <v>1</v>
      </c>
      <c r="Q55" s="24">
        <v>0</v>
      </c>
      <c r="R55" s="24">
        <v>0</v>
      </c>
      <c r="S55" s="28">
        <f t="shared" si="1"/>
        <v>1</v>
      </c>
    </row>
    <row r="56" spans="1:19" ht="30">
      <c r="A56" s="23">
        <v>55</v>
      </c>
      <c r="B56" s="30" t="s">
        <v>198</v>
      </c>
      <c r="C56" s="30" t="s">
        <v>175</v>
      </c>
      <c r="D56" s="30" t="s">
        <v>176</v>
      </c>
      <c r="E56" s="23" t="s">
        <v>98</v>
      </c>
      <c r="F56" s="23" t="str">
        <f t="shared" si="0"/>
        <v>Acumulativo</v>
      </c>
      <c r="G56" s="25">
        <v>0</v>
      </c>
      <c r="H56" s="25">
        <v>0</v>
      </c>
      <c r="I56" s="25">
        <v>0</v>
      </c>
      <c r="J56" s="25">
        <v>0</v>
      </c>
      <c r="K56" s="25">
        <v>0</v>
      </c>
      <c r="L56" s="25">
        <v>0</v>
      </c>
      <c r="M56" s="25">
        <v>0</v>
      </c>
      <c r="N56" s="25">
        <v>0</v>
      </c>
      <c r="O56" s="25">
        <v>0.5</v>
      </c>
      <c r="P56" s="25">
        <v>0.5</v>
      </c>
      <c r="Q56" s="25">
        <v>0.5</v>
      </c>
      <c r="R56" s="25">
        <v>1</v>
      </c>
      <c r="S56" s="27">
        <f t="shared" si="1"/>
        <v>1</v>
      </c>
    </row>
    <row r="57" spans="1:19" ht="30">
      <c r="A57" s="23">
        <v>56</v>
      </c>
      <c r="B57" s="30" t="s">
        <v>198</v>
      </c>
      <c r="C57" s="30" t="s">
        <v>177</v>
      </c>
      <c r="D57" s="30" t="s">
        <v>178</v>
      </c>
      <c r="E57" s="23" t="s">
        <v>98</v>
      </c>
      <c r="F57" s="23" t="str">
        <f t="shared" si="0"/>
        <v>Acumulativo</v>
      </c>
      <c r="G57" s="25">
        <v>0</v>
      </c>
      <c r="H57" s="25">
        <v>0</v>
      </c>
      <c r="I57" s="25">
        <v>0</v>
      </c>
      <c r="J57" s="25">
        <v>0</v>
      </c>
      <c r="K57" s="25">
        <v>0</v>
      </c>
      <c r="L57" s="25">
        <v>0</v>
      </c>
      <c r="M57" s="25">
        <v>0</v>
      </c>
      <c r="N57" s="25">
        <v>0</v>
      </c>
      <c r="O57" s="25">
        <v>0.5</v>
      </c>
      <c r="P57" s="25">
        <v>0.5</v>
      </c>
      <c r="Q57" s="25">
        <v>0.5</v>
      </c>
      <c r="R57" s="25">
        <v>1</v>
      </c>
      <c r="S57" s="27">
        <f t="shared" si="1"/>
        <v>1</v>
      </c>
    </row>
    <row r="58" spans="1:19" ht="45">
      <c r="A58" s="23">
        <v>57</v>
      </c>
      <c r="B58" s="30" t="s">
        <v>198</v>
      </c>
      <c r="C58" s="30" t="s">
        <v>179</v>
      </c>
      <c r="D58" s="30" t="s">
        <v>180</v>
      </c>
      <c r="E58" s="23" t="s">
        <v>98</v>
      </c>
      <c r="F58" s="23" t="str">
        <f t="shared" si="0"/>
        <v>Acumulativo</v>
      </c>
      <c r="G58" s="25">
        <v>0</v>
      </c>
      <c r="H58" s="25">
        <v>0</v>
      </c>
      <c r="I58" s="25">
        <v>0</v>
      </c>
      <c r="J58" s="25">
        <v>0</v>
      </c>
      <c r="K58" s="25">
        <v>0</v>
      </c>
      <c r="L58" s="25">
        <v>0</v>
      </c>
      <c r="M58" s="25">
        <v>0</v>
      </c>
      <c r="N58" s="25">
        <v>0</v>
      </c>
      <c r="O58" s="25">
        <v>0.5</v>
      </c>
      <c r="P58" s="25">
        <v>0.5</v>
      </c>
      <c r="Q58" s="25">
        <v>0.5</v>
      </c>
      <c r="R58" s="25">
        <v>1</v>
      </c>
      <c r="S58" s="27">
        <f t="shared" si="1"/>
        <v>1</v>
      </c>
    </row>
    <row r="59" spans="1:19" ht="30">
      <c r="A59" s="23">
        <v>58</v>
      </c>
      <c r="B59" s="30" t="s">
        <v>198</v>
      </c>
      <c r="C59" s="30" t="s">
        <v>181</v>
      </c>
      <c r="D59" s="30" t="s">
        <v>180</v>
      </c>
      <c r="E59" s="23" t="s">
        <v>98</v>
      </c>
      <c r="F59" s="23" t="str">
        <f t="shared" si="0"/>
        <v>Acumulativo</v>
      </c>
      <c r="G59" s="25">
        <v>0</v>
      </c>
      <c r="H59" s="25">
        <v>0</v>
      </c>
      <c r="I59" s="25">
        <v>0</v>
      </c>
      <c r="J59" s="25">
        <v>0</v>
      </c>
      <c r="K59" s="25">
        <v>1</v>
      </c>
      <c r="L59" s="25">
        <v>1</v>
      </c>
      <c r="M59" s="25">
        <v>1</v>
      </c>
      <c r="N59" s="25">
        <v>1</v>
      </c>
      <c r="O59" s="25">
        <v>1</v>
      </c>
      <c r="P59" s="25">
        <v>1</v>
      </c>
      <c r="Q59" s="25">
        <v>1</v>
      </c>
      <c r="R59" s="25">
        <v>1</v>
      </c>
      <c r="S59" s="27">
        <f t="shared" si="1"/>
        <v>1</v>
      </c>
    </row>
    <row r="60" spans="1:19" ht="30">
      <c r="A60" s="23">
        <v>59</v>
      </c>
      <c r="B60" s="30" t="s">
        <v>198</v>
      </c>
      <c r="C60" s="30" t="s">
        <v>182</v>
      </c>
      <c r="D60" s="30" t="s">
        <v>183</v>
      </c>
      <c r="E60" s="23" t="s">
        <v>97</v>
      </c>
      <c r="F60" s="23" t="str">
        <f t="shared" si="0"/>
        <v>Suma</v>
      </c>
      <c r="G60" s="24">
        <v>0</v>
      </c>
      <c r="H60" s="24">
        <v>3</v>
      </c>
      <c r="I60" s="24">
        <v>3</v>
      </c>
      <c r="J60" s="24">
        <v>3</v>
      </c>
      <c r="K60" s="24">
        <v>3</v>
      </c>
      <c r="L60" s="24">
        <v>0</v>
      </c>
      <c r="M60" s="24">
        <v>0</v>
      </c>
      <c r="N60" s="24">
        <v>0</v>
      </c>
      <c r="O60" s="24">
        <v>0</v>
      </c>
      <c r="P60" s="24">
        <v>0</v>
      </c>
      <c r="Q60" s="24">
        <v>0</v>
      </c>
      <c r="R60" s="24">
        <v>0</v>
      </c>
      <c r="S60" s="28">
        <f t="shared" si="1"/>
        <v>12</v>
      </c>
    </row>
    <row r="61" spans="1:19">
      <c r="A61" s="23">
        <v>60</v>
      </c>
      <c r="B61" s="30" t="s">
        <v>198</v>
      </c>
      <c r="C61" s="30" t="s">
        <v>184</v>
      </c>
      <c r="D61" s="30" t="s">
        <v>185</v>
      </c>
      <c r="E61" s="23" t="s">
        <v>97</v>
      </c>
      <c r="F61" s="23" t="str">
        <f t="shared" si="0"/>
        <v>Suma</v>
      </c>
      <c r="G61" s="24">
        <v>0</v>
      </c>
      <c r="H61" s="24">
        <v>0</v>
      </c>
      <c r="I61" s="24">
        <v>0</v>
      </c>
      <c r="J61" s="24">
        <v>0</v>
      </c>
      <c r="K61" s="24">
        <v>0</v>
      </c>
      <c r="L61" s="24">
        <v>0</v>
      </c>
      <c r="M61" s="24">
        <v>0</v>
      </c>
      <c r="N61" s="24">
        <v>0</v>
      </c>
      <c r="O61" s="24">
        <v>0</v>
      </c>
      <c r="P61" s="24">
        <v>1</v>
      </c>
      <c r="Q61" s="24">
        <v>0</v>
      </c>
      <c r="R61" s="24">
        <v>0</v>
      </c>
      <c r="S61" s="28">
        <f t="shared" si="1"/>
        <v>1</v>
      </c>
    </row>
    <row r="62" spans="1:19" ht="30">
      <c r="A62" s="23">
        <v>61</v>
      </c>
      <c r="B62" s="30" t="s">
        <v>198</v>
      </c>
      <c r="C62" s="30" t="s">
        <v>186</v>
      </c>
      <c r="D62" s="30" t="s">
        <v>187</v>
      </c>
      <c r="E62" s="23" t="s">
        <v>97</v>
      </c>
      <c r="F62" s="23" t="str">
        <f t="shared" si="0"/>
        <v>Suma</v>
      </c>
      <c r="G62" s="24">
        <v>0</v>
      </c>
      <c r="H62" s="24">
        <v>0</v>
      </c>
      <c r="I62" s="24">
        <v>0</v>
      </c>
      <c r="J62" s="24">
        <v>0</v>
      </c>
      <c r="K62" s="24">
        <v>0</v>
      </c>
      <c r="L62" s="24">
        <v>0</v>
      </c>
      <c r="M62" s="24">
        <v>0</v>
      </c>
      <c r="N62" s="24">
        <v>0</v>
      </c>
      <c r="O62" s="24">
        <v>0</v>
      </c>
      <c r="P62" s="24">
        <v>0</v>
      </c>
      <c r="Q62" s="24">
        <v>1</v>
      </c>
      <c r="R62" s="24">
        <v>0</v>
      </c>
      <c r="S62" s="28">
        <f t="shared" si="1"/>
        <v>1</v>
      </c>
    </row>
    <row r="63" spans="1:19" ht="45">
      <c r="A63" s="23">
        <v>62</v>
      </c>
      <c r="B63" s="30" t="s">
        <v>198</v>
      </c>
      <c r="C63" s="30" t="s">
        <v>188</v>
      </c>
      <c r="D63" s="30" t="s">
        <v>189</v>
      </c>
      <c r="E63" s="23" t="s">
        <v>97</v>
      </c>
      <c r="F63" s="23" t="str">
        <f t="shared" si="0"/>
        <v>Suma</v>
      </c>
      <c r="G63" s="24">
        <v>0</v>
      </c>
      <c r="H63" s="24">
        <v>0</v>
      </c>
      <c r="I63" s="24">
        <v>1</v>
      </c>
      <c r="J63" s="24">
        <v>0</v>
      </c>
      <c r="K63" s="24">
        <v>1</v>
      </c>
      <c r="L63" s="24">
        <v>0</v>
      </c>
      <c r="M63" s="24">
        <v>1</v>
      </c>
      <c r="N63" s="24">
        <v>1</v>
      </c>
      <c r="O63" s="24">
        <v>0</v>
      </c>
      <c r="P63" s="24">
        <v>2</v>
      </c>
      <c r="Q63" s="24">
        <v>1</v>
      </c>
      <c r="R63" s="24">
        <v>0</v>
      </c>
      <c r="S63" s="28">
        <f t="shared" si="1"/>
        <v>7</v>
      </c>
    </row>
    <row r="64" spans="1:19" ht="30">
      <c r="A64" s="23">
        <v>63</v>
      </c>
      <c r="B64" s="30" t="s">
        <v>198</v>
      </c>
      <c r="C64" s="30" t="s">
        <v>190</v>
      </c>
      <c r="D64" s="30" t="s">
        <v>191</v>
      </c>
      <c r="E64" s="23" t="s">
        <v>98</v>
      </c>
      <c r="F64" s="23" t="str">
        <f t="shared" si="0"/>
        <v>Acumulativo</v>
      </c>
      <c r="G64" s="25">
        <v>0.1</v>
      </c>
      <c r="H64" s="25">
        <v>0.2</v>
      </c>
      <c r="I64" s="25">
        <v>0.3</v>
      </c>
      <c r="J64" s="25">
        <v>0.4</v>
      </c>
      <c r="K64" s="25">
        <v>0.5</v>
      </c>
      <c r="L64" s="25">
        <v>0.6</v>
      </c>
      <c r="M64" s="25">
        <v>0.8</v>
      </c>
      <c r="N64" s="25">
        <v>1</v>
      </c>
      <c r="O64" s="25">
        <v>1</v>
      </c>
      <c r="P64" s="25">
        <v>1</v>
      </c>
      <c r="Q64" s="25">
        <v>1</v>
      </c>
      <c r="R64" s="25">
        <v>1</v>
      </c>
      <c r="S64" s="27">
        <f t="shared" si="1"/>
        <v>1</v>
      </c>
    </row>
    <row r="65" spans="1:19">
      <c r="A65" s="23">
        <v>64</v>
      </c>
      <c r="B65" s="30" t="s">
        <v>198</v>
      </c>
      <c r="C65" s="30" t="s">
        <v>192</v>
      </c>
      <c r="D65" s="30" t="s">
        <v>193</v>
      </c>
      <c r="E65" s="23" t="s">
        <v>97</v>
      </c>
      <c r="F65" s="23" t="str">
        <f t="shared" si="0"/>
        <v>Suma</v>
      </c>
      <c r="G65" s="24">
        <v>0</v>
      </c>
      <c r="H65" s="24">
        <v>1</v>
      </c>
      <c r="I65" s="24">
        <v>1</v>
      </c>
      <c r="J65" s="24">
        <v>1</v>
      </c>
      <c r="K65" s="24">
        <v>1</v>
      </c>
      <c r="L65" s="24">
        <v>0</v>
      </c>
      <c r="M65" s="24">
        <v>1</v>
      </c>
      <c r="N65" s="24">
        <v>1</v>
      </c>
      <c r="O65" s="24">
        <v>1</v>
      </c>
      <c r="P65" s="24">
        <v>1</v>
      </c>
      <c r="Q65" s="24">
        <v>1</v>
      </c>
      <c r="R65" s="24">
        <v>2</v>
      </c>
      <c r="S65" s="28">
        <f t="shared" si="1"/>
        <v>11</v>
      </c>
    </row>
    <row r="66" spans="1:19" ht="30">
      <c r="A66" s="23">
        <v>65</v>
      </c>
      <c r="B66" s="30" t="s">
        <v>198</v>
      </c>
      <c r="C66" s="30" t="s">
        <v>194</v>
      </c>
      <c r="D66" s="30" t="s">
        <v>195</v>
      </c>
      <c r="E66" s="23" t="s">
        <v>98</v>
      </c>
      <c r="F66" s="23" t="str">
        <f t="shared" si="0"/>
        <v>Acumulativo</v>
      </c>
      <c r="G66" s="25">
        <v>0.1</v>
      </c>
      <c r="H66" s="25">
        <v>0.2</v>
      </c>
      <c r="I66" s="25">
        <v>0.3</v>
      </c>
      <c r="J66" s="25">
        <v>0.4</v>
      </c>
      <c r="K66" s="25">
        <v>0.5</v>
      </c>
      <c r="L66" s="25">
        <v>0.6</v>
      </c>
      <c r="M66" s="25">
        <v>0.7</v>
      </c>
      <c r="N66" s="25">
        <v>0.8</v>
      </c>
      <c r="O66" s="25">
        <v>0.9</v>
      </c>
      <c r="P66" s="25">
        <v>1</v>
      </c>
      <c r="Q66" s="25">
        <v>1</v>
      </c>
      <c r="R66" s="25">
        <v>1</v>
      </c>
      <c r="S66" s="27">
        <f t="shared" si="1"/>
        <v>1</v>
      </c>
    </row>
    <row r="67" spans="1:19">
      <c r="A67" s="23">
        <v>66</v>
      </c>
      <c r="B67" s="30" t="s">
        <v>198</v>
      </c>
      <c r="C67" s="30" t="s">
        <v>196</v>
      </c>
      <c r="D67" s="30" t="s">
        <v>197</v>
      </c>
      <c r="E67" s="23" t="s">
        <v>98</v>
      </c>
      <c r="F67" s="23" t="str">
        <f t="shared" ref="F67:F130" si="2">+IF(E67="Porcentaje","Acumulativo","Suma")</f>
        <v>Acumulativo</v>
      </c>
      <c r="G67" s="25">
        <v>0.1</v>
      </c>
      <c r="H67" s="25">
        <v>0.2</v>
      </c>
      <c r="I67" s="25">
        <v>0.3</v>
      </c>
      <c r="J67" s="25">
        <v>0.4</v>
      </c>
      <c r="K67" s="25">
        <v>0.5</v>
      </c>
      <c r="L67" s="25">
        <v>0.6</v>
      </c>
      <c r="M67" s="25">
        <v>0.7</v>
      </c>
      <c r="N67" s="25">
        <v>0.8</v>
      </c>
      <c r="O67" s="25">
        <v>0.9</v>
      </c>
      <c r="P67" s="25">
        <v>1</v>
      </c>
      <c r="Q67" s="25">
        <v>1</v>
      </c>
      <c r="R67" s="25">
        <v>1</v>
      </c>
      <c r="S67" s="27">
        <f t="shared" ref="S67:S130" si="3">+IF(F67="Suma",SUM(G67:R67),IF(VLOOKUP(C67,C67:R67,COUNTA(G67:R67)+4,0)=F67,0,VLOOKUP(C67,C67:R67,COUNTA(G67:R67)+4,0)))</f>
        <v>1</v>
      </c>
    </row>
    <row r="68" spans="1:19">
      <c r="A68" s="23">
        <v>67</v>
      </c>
      <c r="B68" s="30" t="s">
        <v>205</v>
      </c>
      <c r="C68" s="30" t="s">
        <v>199</v>
      </c>
      <c r="D68" s="30" t="s">
        <v>200</v>
      </c>
      <c r="E68" s="23" t="s">
        <v>97</v>
      </c>
      <c r="F68" s="23" t="str">
        <f t="shared" si="2"/>
        <v>Suma</v>
      </c>
      <c r="G68" s="24">
        <v>1228</v>
      </c>
      <c r="H68" s="24">
        <v>1327</v>
      </c>
      <c r="I68" s="24">
        <v>1445</v>
      </c>
      <c r="J68" s="24">
        <v>1436</v>
      </c>
      <c r="K68" s="24">
        <v>1239</v>
      </c>
      <c r="L68" s="24">
        <v>1280</v>
      </c>
      <c r="M68" s="24">
        <v>1373</v>
      </c>
      <c r="N68" s="24">
        <v>1451</v>
      </c>
      <c r="O68" s="24">
        <v>1364</v>
      </c>
      <c r="P68" s="24">
        <v>1314</v>
      </c>
      <c r="Q68" s="24">
        <v>1315</v>
      </c>
      <c r="R68" s="24">
        <v>1550</v>
      </c>
      <c r="S68" s="29">
        <f t="shared" si="3"/>
        <v>16322</v>
      </c>
    </row>
    <row r="69" spans="1:19">
      <c r="A69" s="23">
        <v>68</v>
      </c>
      <c r="B69" s="30" t="s">
        <v>205</v>
      </c>
      <c r="C69" s="30" t="s">
        <v>201</v>
      </c>
      <c r="D69" s="30" t="s">
        <v>200</v>
      </c>
      <c r="E69" s="23" t="s">
        <v>97</v>
      </c>
      <c r="F69" s="23" t="str">
        <f t="shared" si="2"/>
        <v>Suma</v>
      </c>
      <c r="G69" s="24">
        <v>70</v>
      </c>
      <c r="H69" s="24">
        <v>100</v>
      </c>
      <c r="I69" s="24">
        <v>130</v>
      </c>
      <c r="J69" s="24">
        <v>140</v>
      </c>
      <c r="K69" s="24">
        <v>150</v>
      </c>
      <c r="L69" s="24">
        <v>160</v>
      </c>
      <c r="M69" s="24">
        <v>170</v>
      </c>
      <c r="N69" s="24">
        <v>180</v>
      </c>
      <c r="O69" s="24">
        <v>200</v>
      </c>
      <c r="P69" s="24">
        <v>210</v>
      </c>
      <c r="Q69" s="24">
        <v>230</v>
      </c>
      <c r="R69" s="24">
        <v>260</v>
      </c>
      <c r="S69" s="29">
        <f t="shared" si="3"/>
        <v>2000</v>
      </c>
    </row>
    <row r="70" spans="1:19">
      <c r="A70" s="23">
        <v>69</v>
      </c>
      <c r="B70" s="30" t="s">
        <v>205</v>
      </c>
      <c r="C70" s="30" t="s">
        <v>202</v>
      </c>
      <c r="D70" s="30" t="s">
        <v>200</v>
      </c>
      <c r="E70" s="23" t="s">
        <v>97</v>
      </c>
      <c r="F70" s="23" t="str">
        <f t="shared" si="2"/>
        <v>Suma</v>
      </c>
      <c r="G70" s="24">
        <v>60</v>
      </c>
      <c r="H70" s="24">
        <v>80</v>
      </c>
      <c r="I70" s="24">
        <v>110</v>
      </c>
      <c r="J70" s="24">
        <v>120</v>
      </c>
      <c r="K70" s="24">
        <v>150</v>
      </c>
      <c r="L70" s="24">
        <v>180</v>
      </c>
      <c r="M70" s="24">
        <v>210</v>
      </c>
      <c r="N70" s="24">
        <v>230</v>
      </c>
      <c r="O70" s="24">
        <v>260</v>
      </c>
      <c r="P70" s="24">
        <v>280</v>
      </c>
      <c r="Q70" s="24">
        <v>300</v>
      </c>
      <c r="R70" s="24">
        <v>320</v>
      </c>
      <c r="S70" s="29">
        <f t="shared" si="3"/>
        <v>2300</v>
      </c>
    </row>
    <row r="71" spans="1:19">
      <c r="A71" s="23">
        <v>70</v>
      </c>
      <c r="B71" s="30" t="s">
        <v>205</v>
      </c>
      <c r="C71" s="30" t="s">
        <v>203</v>
      </c>
      <c r="D71" s="30" t="s">
        <v>200</v>
      </c>
      <c r="E71" s="23" t="s">
        <v>97</v>
      </c>
      <c r="F71" s="23" t="str">
        <f t="shared" si="2"/>
        <v>Suma</v>
      </c>
      <c r="G71" s="24">
        <v>2</v>
      </c>
      <c r="H71" s="24">
        <v>2</v>
      </c>
      <c r="I71" s="24">
        <v>2</v>
      </c>
      <c r="J71" s="24">
        <v>6</v>
      </c>
      <c r="K71" s="24">
        <v>6</v>
      </c>
      <c r="L71" s="24">
        <v>6</v>
      </c>
      <c r="M71" s="24">
        <v>6</v>
      </c>
      <c r="N71" s="24">
        <v>6</v>
      </c>
      <c r="O71" s="24">
        <v>6</v>
      </c>
      <c r="P71" s="24">
        <v>6</v>
      </c>
      <c r="Q71" s="24">
        <v>6</v>
      </c>
      <c r="R71" s="24">
        <v>6</v>
      </c>
      <c r="S71" s="29">
        <f t="shared" si="3"/>
        <v>60</v>
      </c>
    </row>
    <row r="72" spans="1:19">
      <c r="A72" s="23">
        <v>71</v>
      </c>
      <c r="B72" s="30" t="s">
        <v>205</v>
      </c>
      <c r="C72" s="30" t="s">
        <v>204</v>
      </c>
      <c r="D72" s="30" t="s">
        <v>200</v>
      </c>
      <c r="E72" s="23" t="s">
        <v>97</v>
      </c>
      <c r="F72" s="23" t="str">
        <f t="shared" si="2"/>
        <v>Suma</v>
      </c>
      <c r="G72" s="24">
        <v>22</v>
      </c>
      <c r="H72" s="24">
        <v>28</v>
      </c>
      <c r="I72" s="24">
        <v>30</v>
      </c>
      <c r="J72" s="24">
        <v>38</v>
      </c>
      <c r="K72" s="24">
        <v>42</v>
      </c>
      <c r="L72" s="24">
        <v>31</v>
      </c>
      <c r="M72" s="24">
        <v>40</v>
      </c>
      <c r="N72" s="24">
        <v>44</v>
      </c>
      <c r="O72" s="24">
        <v>46</v>
      </c>
      <c r="P72" s="24">
        <v>47</v>
      </c>
      <c r="Q72" s="24">
        <v>49</v>
      </c>
      <c r="R72" s="24">
        <v>55</v>
      </c>
      <c r="S72" s="29">
        <f t="shared" si="3"/>
        <v>472</v>
      </c>
    </row>
    <row r="73" spans="1:19" ht="30">
      <c r="A73" s="23">
        <v>72</v>
      </c>
      <c r="B73" s="30" t="s">
        <v>225</v>
      </c>
      <c r="C73" s="30" t="s">
        <v>206</v>
      </c>
      <c r="D73" s="30" t="s">
        <v>207</v>
      </c>
      <c r="E73" s="23" t="s">
        <v>98</v>
      </c>
      <c r="F73" s="23" t="str">
        <f t="shared" si="2"/>
        <v>Acumulativo</v>
      </c>
      <c r="G73" s="25">
        <v>0.33</v>
      </c>
      <c r="H73" s="25">
        <v>0.66</v>
      </c>
      <c r="I73" s="25">
        <v>1</v>
      </c>
      <c r="J73" s="25">
        <v>1</v>
      </c>
      <c r="K73" s="25">
        <v>1</v>
      </c>
      <c r="L73" s="25">
        <v>1</v>
      </c>
      <c r="M73" s="25">
        <v>1</v>
      </c>
      <c r="N73" s="25">
        <v>1</v>
      </c>
      <c r="O73" s="25">
        <v>1</v>
      </c>
      <c r="P73" s="25">
        <v>1</v>
      </c>
      <c r="Q73" s="25">
        <v>1</v>
      </c>
      <c r="R73" s="25">
        <v>1</v>
      </c>
      <c r="S73" s="27">
        <f t="shared" si="3"/>
        <v>1</v>
      </c>
    </row>
    <row r="74" spans="1:19" ht="30">
      <c r="A74" s="23">
        <v>73</v>
      </c>
      <c r="B74" s="30" t="s">
        <v>225</v>
      </c>
      <c r="C74" s="30" t="s">
        <v>208</v>
      </c>
      <c r="D74" s="30" t="s">
        <v>209</v>
      </c>
      <c r="E74" s="23" t="s">
        <v>97</v>
      </c>
      <c r="F74" s="23" t="str">
        <f t="shared" si="2"/>
        <v>Suma</v>
      </c>
      <c r="G74" s="24">
        <v>2</v>
      </c>
      <c r="H74" s="24">
        <v>2</v>
      </c>
      <c r="I74" s="24">
        <v>0</v>
      </c>
      <c r="J74" s="24">
        <v>4</v>
      </c>
      <c r="K74" s="24">
        <v>0</v>
      </c>
      <c r="L74" s="24">
        <v>0</v>
      </c>
      <c r="M74" s="24">
        <v>0</v>
      </c>
      <c r="N74" s="24">
        <v>0</v>
      </c>
      <c r="O74" s="24">
        <v>0</v>
      </c>
      <c r="P74" s="24">
        <v>0</v>
      </c>
      <c r="Q74" s="24">
        <v>0</v>
      </c>
      <c r="R74" s="24">
        <v>0</v>
      </c>
      <c r="S74" s="29">
        <f t="shared" si="3"/>
        <v>8</v>
      </c>
    </row>
    <row r="75" spans="1:19" ht="30">
      <c r="A75" s="23">
        <v>74</v>
      </c>
      <c r="B75" s="30" t="s">
        <v>225</v>
      </c>
      <c r="C75" s="30" t="s">
        <v>210</v>
      </c>
      <c r="D75" s="30" t="s">
        <v>211</v>
      </c>
      <c r="E75" s="23" t="s">
        <v>98</v>
      </c>
      <c r="F75" s="23" t="str">
        <f t="shared" si="2"/>
        <v>Acumulativo</v>
      </c>
      <c r="G75" s="25">
        <v>0.33</v>
      </c>
      <c r="H75" s="25">
        <v>0.66</v>
      </c>
      <c r="I75" s="25">
        <v>0.66</v>
      </c>
      <c r="J75" s="25">
        <v>0.66</v>
      </c>
      <c r="K75" s="25">
        <v>0.66</v>
      </c>
      <c r="L75" s="25">
        <v>0.66</v>
      </c>
      <c r="M75" s="25">
        <v>1</v>
      </c>
      <c r="N75" s="25">
        <v>1</v>
      </c>
      <c r="O75" s="25">
        <v>1</v>
      </c>
      <c r="P75" s="25">
        <v>1</v>
      </c>
      <c r="Q75" s="25">
        <v>1</v>
      </c>
      <c r="R75" s="25">
        <v>1</v>
      </c>
      <c r="S75" s="27">
        <f t="shared" si="3"/>
        <v>1</v>
      </c>
    </row>
    <row r="76" spans="1:19" ht="30">
      <c r="A76" s="23">
        <v>75</v>
      </c>
      <c r="B76" s="30" t="s">
        <v>225</v>
      </c>
      <c r="C76" s="30" t="s">
        <v>210</v>
      </c>
      <c r="D76" s="30" t="s">
        <v>212</v>
      </c>
      <c r="E76" s="23" t="s">
        <v>98</v>
      </c>
      <c r="F76" s="23" t="str">
        <f t="shared" si="2"/>
        <v>Acumulativo</v>
      </c>
      <c r="G76" s="25">
        <v>1</v>
      </c>
      <c r="H76" s="25">
        <v>1</v>
      </c>
      <c r="I76" s="25">
        <v>1</v>
      </c>
      <c r="J76" s="25">
        <v>1</v>
      </c>
      <c r="K76" s="25">
        <v>1</v>
      </c>
      <c r="L76" s="25">
        <v>1</v>
      </c>
      <c r="M76" s="25">
        <v>1</v>
      </c>
      <c r="N76" s="25">
        <v>1</v>
      </c>
      <c r="O76" s="25">
        <v>1</v>
      </c>
      <c r="P76" s="25">
        <v>1</v>
      </c>
      <c r="Q76" s="25">
        <v>1</v>
      </c>
      <c r="R76" s="25">
        <v>1</v>
      </c>
      <c r="S76" s="27">
        <f t="shared" si="3"/>
        <v>1</v>
      </c>
    </row>
    <row r="77" spans="1:19" ht="45">
      <c r="A77" s="23">
        <v>76</v>
      </c>
      <c r="B77" s="30" t="s">
        <v>225</v>
      </c>
      <c r="C77" s="30" t="s">
        <v>210</v>
      </c>
      <c r="D77" s="30" t="s">
        <v>213</v>
      </c>
      <c r="E77" s="23" t="s">
        <v>98</v>
      </c>
      <c r="F77" s="23" t="str">
        <f t="shared" si="2"/>
        <v>Acumulativo</v>
      </c>
      <c r="G77" s="25">
        <v>0</v>
      </c>
      <c r="H77" s="25">
        <v>0</v>
      </c>
      <c r="I77" s="25">
        <v>0</v>
      </c>
      <c r="J77" s="25">
        <v>0</v>
      </c>
      <c r="K77" s="25">
        <v>0.25</v>
      </c>
      <c r="L77" s="25">
        <v>0.5</v>
      </c>
      <c r="M77" s="25">
        <v>1</v>
      </c>
      <c r="N77" s="25">
        <v>1</v>
      </c>
      <c r="O77" s="25">
        <v>1</v>
      </c>
      <c r="P77" s="25">
        <v>1</v>
      </c>
      <c r="Q77" s="25">
        <v>1</v>
      </c>
      <c r="R77" s="25">
        <v>1</v>
      </c>
      <c r="S77" s="27">
        <f t="shared" si="3"/>
        <v>1</v>
      </c>
    </row>
    <row r="78" spans="1:19" ht="30">
      <c r="A78" s="23">
        <v>77</v>
      </c>
      <c r="B78" s="30" t="s">
        <v>225</v>
      </c>
      <c r="C78" s="30" t="s">
        <v>210</v>
      </c>
      <c r="D78" s="30" t="s">
        <v>214</v>
      </c>
      <c r="E78" s="23" t="s">
        <v>98</v>
      </c>
      <c r="F78" s="23" t="str">
        <f t="shared" si="2"/>
        <v>Acumulativo</v>
      </c>
      <c r="G78" s="25">
        <v>0.33</v>
      </c>
      <c r="H78" s="25">
        <v>0.66</v>
      </c>
      <c r="I78" s="25">
        <v>0.66</v>
      </c>
      <c r="J78" s="25">
        <v>1</v>
      </c>
      <c r="K78" s="25">
        <v>1</v>
      </c>
      <c r="L78" s="25">
        <v>1</v>
      </c>
      <c r="M78" s="25">
        <v>1</v>
      </c>
      <c r="N78" s="25">
        <v>1</v>
      </c>
      <c r="O78" s="25">
        <v>1</v>
      </c>
      <c r="P78" s="25">
        <v>1</v>
      </c>
      <c r="Q78" s="25">
        <v>1</v>
      </c>
      <c r="R78" s="25">
        <v>1</v>
      </c>
      <c r="S78" s="27">
        <f t="shared" si="3"/>
        <v>1</v>
      </c>
    </row>
    <row r="79" spans="1:19" ht="30">
      <c r="A79" s="23">
        <v>78</v>
      </c>
      <c r="B79" s="30" t="s">
        <v>225</v>
      </c>
      <c r="C79" s="30" t="s">
        <v>210</v>
      </c>
      <c r="D79" s="30" t="s">
        <v>215</v>
      </c>
      <c r="E79" s="23" t="s">
        <v>98</v>
      </c>
      <c r="F79" s="23" t="str">
        <f t="shared" si="2"/>
        <v>Acumulativo</v>
      </c>
      <c r="G79" s="25">
        <v>0.34</v>
      </c>
      <c r="H79" s="25">
        <v>0.34</v>
      </c>
      <c r="I79" s="25">
        <v>0.34</v>
      </c>
      <c r="J79" s="25">
        <v>0.67</v>
      </c>
      <c r="K79" s="25">
        <v>0.78</v>
      </c>
      <c r="L79" s="25">
        <v>0.89</v>
      </c>
      <c r="M79" s="25">
        <v>1</v>
      </c>
      <c r="N79" s="25">
        <v>1</v>
      </c>
      <c r="O79" s="25">
        <v>1</v>
      </c>
      <c r="P79" s="25">
        <v>1</v>
      </c>
      <c r="Q79" s="25">
        <v>1</v>
      </c>
      <c r="R79" s="25">
        <v>1</v>
      </c>
      <c r="S79" s="27">
        <f t="shared" si="3"/>
        <v>1</v>
      </c>
    </row>
    <row r="80" spans="1:19" ht="30">
      <c r="A80" s="23">
        <v>79</v>
      </c>
      <c r="B80" s="30" t="s">
        <v>225</v>
      </c>
      <c r="C80" s="30" t="s">
        <v>216</v>
      </c>
      <c r="D80" s="30" t="s">
        <v>217</v>
      </c>
      <c r="E80" s="23" t="s">
        <v>98</v>
      </c>
      <c r="F80" s="23" t="str">
        <f t="shared" si="2"/>
        <v>Acumulativo</v>
      </c>
      <c r="G80" s="25">
        <v>0.34</v>
      </c>
      <c r="H80" s="25">
        <v>0.67</v>
      </c>
      <c r="I80" s="25">
        <v>1</v>
      </c>
      <c r="J80" s="25">
        <v>1</v>
      </c>
      <c r="K80" s="25">
        <v>1</v>
      </c>
      <c r="L80" s="25">
        <v>1</v>
      </c>
      <c r="M80" s="25">
        <v>1</v>
      </c>
      <c r="N80" s="25">
        <v>1</v>
      </c>
      <c r="O80" s="25">
        <v>1</v>
      </c>
      <c r="P80" s="25">
        <v>1</v>
      </c>
      <c r="Q80" s="25">
        <v>1</v>
      </c>
      <c r="R80" s="25">
        <v>1</v>
      </c>
      <c r="S80" s="27">
        <f t="shared" si="3"/>
        <v>1</v>
      </c>
    </row>
    <row r="81" spans="1:19" ht="30">
      <c r="A81" s="23">
        <v>80</v>
      </c>
      <c r="B81" s="30" t="s">
        <v>225</v>
      </c>
      <c r="C81" s="30" t="s">
        <v>216</v>
      </c>
      <c r="D81" s="30" t="s">
        <v>218</v>
      </c>
      <c r="E81" s="23" t="s">
        <v>98</v>
      </c>
      <c r="F81" s="23" t="str">
        <f t="shared" si="2"/>
        <v>Acumulativo</v>
      </c>
      <c r="G81" s="25">
        <v>0</v>
      </c>
      <c r="H81" s="25">
        <v>0</v>
      </c>
      <c r="I81" s="25">
        <v>0.33</v>
      </c>
      <c r="J81" s="25">
        <v>1</v>
      </c>
      <c r="K81" s="25">
        <v>1</v>
      </c>
      <c r="L81" s="25">
        <v>1</v>
      </c>
      <c r="M81" s="25">
        <v>1</v>
      </c>
      <c r="N81" s="25">
        <v>1</v>
      </c>
      <c r="O81" s="25">
        <v>1</v>
      </c>
      <c r="P81" s="25">
        <v>1</v>
      </c>
      <c r="Q81" s="25">
        <v>1</v>
      </c>
      <c r="R81" s="25">
        <v>1</v>
      </c>
      <c r="S81" s="27">
        <f t="shared" si="3"/>
        <v>1</v>
      </c>
    </row>
    <row r="82" spans="1:19" ht="30">
      <c r="A82" s="23">
        <v>81</v>
      </c>
      <c r="B82" s="30" t="s">
        <v>225</v>
      </c>
      <c r="C82" s="30" t="s">
        <v>216</v>
      </c>
      <c r="D82" s="30" t="s">
        <v>219</v>
      </c>
      <c r="E82" s="23" t="s">
        <v>98</v>
      </c>
      <c r="F82" s="23" t="str">
        <f t="shared" si="2"/>
        <v>Acumulativo</v>
      </c>
      <c r="G82" s="25">
        <v>0</v>
      </c>
      <c r="H82" s="25">
        <v>0</v>
      </c>
      <c r="I82" s="25">
        <v>0</v>
      </c>
      <c r="J82" s="25">
        <v>0.125</v>
      </c>
      <c r="K82" s="25">
        <v>0.25</v>
      </c>
      <c r="L82" s="25">
        <v>0.375</v>
      </c>
      <c r="M82" s="25">
        <v>0.5</v>
      </c>
      <c r="N82" s="25">
        <v>0.625</v>
      </c>
      <c r="O82" s="25">
        <v>0.75</v>
      </c>
      <c r="P82" s="25">
        <v>0.875</v>
      </c>
      <c r="Q82" s="25">
        <v>1</v>
      </c>
      <c r="R82" s="25">
        <v>1</v>
      </c>
      <c r="S82" s="27">
        <f t="shared" si="3"/>
        <v>1</v>
      </c>
    </row>
    <row r="83" spans="1:19" ht="30">
      <c r="A83" s="23">
        <v>82</v>
      </c>
      <c r="B83" s="30" t="s">
        <v>225</v>
      </c>
      <c r="C83" s="30" t="s">
        <v>216</v>
      </c>
      <c r="D83" s="30" t="s">
        <v>220</v>
      </c>
      <c r="E83" s="23" t="s">
        <v>98</v>
      </c>
      <c r="F83" s="23" t="str">
        <f t="shared" si="2"/>
        <v>Acumulativo</v>
      </c>
      <c r="G83" s="25">
        <v>0</v>
      </c>
      <c r="H83" s="25">
        <v>0</v>
      </c>
      <c r="I83" s="25">
        <v>0.33</v>
      </c>
      <c r="J83" s="25">
        <v>0.67</v>
      </c>
      <c r="K83" s="25">
        <v>0.67</v>
      </c>
      <c r="L83" s="25">
        <v>0.78</v>
      </c>
      <c r="M83" s="25">
        <v>0.89</v>
      </c>
      <c r="N83" s="25">
        <v>1</v>
      </c>
      <c r="O83" s="25">
        <v>1</v>
      </c>
      <c r="P83" s="25">
        <v>1</v>
      </c>
      <c r="Q83" s="25">
        <v>1</v>
      </c>
      <c r="R83" s="25">
        <v>1</v>
      </c>
      <c r="S83" s="27">
        <f t="shared" si="3"/>
        <v>1</v>
      </c>
    </row>
    <row r="84" spans="1:19" ht="45">
      <c r="A84" s="23">
        <v>83</v>
      </c>
      <c r="B84" s="30" t="s">
        <v>225</v>
      </c>
      <c r="C84" s="30" t="s">
        <v>216</v>
      </c>
      <c r="D84" s="30" t="s">
        <v>221</v>
      </c>
      <c r="E84" s="23" t="s">
        <v>97</v>
      </c>
      <c r="F84" s="23" t="str">
        <f t="shared" si="2"/>
        <v>Suma</v>
      </c>
      <c r="G84" s="24">
        <v>15</v>
      </c>
      <c r="H84" s="24">
        <v>0</v>
      </c>
      <c r="I84" s="24">
        <v>0</v>
      </c>
      <c r="J84" s="24">
        <v>15</v>
      </c>
      <c r="K84" s="24">
        <v>0</v>
      </c>
      <c r="L84" s="24">
        <v>0</v>
      </c>
      <c r="M84" s="24">
        <v>20</v>
      </c>
      <c r="N84" s="24">
        <v>0</v>
      </c>
      <c r="O84" s="24">
        <v>0</v>
      </c>
      <c r="P84" s="24">
        <v>0</v>
      </c>
      <c r="Q84" s="24">
        <v>0</v>
      </c>
      <c r="R84" s="24">
        <v>0</v>
      </c>
      <c r="S84" s="29">
        <f t="shared" si="3"/>
        <v>50</v>
      </c>
    </row>
    <row r="85" spans="1:19" ht="30">
      <c r="A85" s="23">
        <v>84</v>
      </c>
      <c r="B85" s="30" t="s">
        <v>225</v>
      </c>
      <c r="C85" s="30" t="s">
        <v>216</v>
      </c>
      <c r="D85" s="30" t="s">
        <v>222</v>
      </c>
      <c r="E85" s="23" t="s">
        <v>97</v>
      </c>
      <c r="F85" s="23" t="str">
        <f t="shared" si="2"/>
        <v>Suma</v>
      </c>
      <c r="G85" s="24">
        <v>53</v>
      </c>
      <c r="H85" s="24">
        <v>0</v>
      </c>
      <c r="I85" s="24">
        <v>0</v>
      </c>
      <c r="J85" s="24">
        <v>50</v>
      </c>
      <c r="K85" s="24">
        <v>0</v>
      </c>
      <c r="L85" s="24">
        <v>0</v>
      </c>
      <c r="M85" s="24">
        <v>0</v>
      </c>
      <c r="N85" s="24">
        <v>0</v>
      </c>
      <c r="O85" s="24">
        <v>0</v>
      </c>
      <c r="P85" s="24">
        <v>0</v>
      </c>
      <c r="Q85" s="24">
        <v>0</v>
      </c>
      <c r="R85" s="24">
        <v>0</v>
      </c>
      <c r="S85" s="29">
        <f t="shared" si="3"/>
        <v>103</v>
      </c>
    </row>
    <row r="86" spans="1:19" ht="30">
      <c r="A86" s="23">
        <v>85</v>
      </c>
      <c r="B86" s="30" t="s">
        <v>225</v>
      </c>
      <c r="C86" s="30" t="s">
        <v>216</v>
      </c>
      <c r="D86" s="30" t="s">
        <v>223</v>
      </c>
      <c r="E86" s="23" t="s">
        <v>98</v>
      </c>
      <c r="F86" s="23" t="str">
        <f t="shared" si="2"/>
        <v>Acumulativo</v>
      </c>
      <c r="G86" s="25">
        <v>0</v>
      </c>
      <c r="H86" s="25">
        <v>0</v>
      </c>
      <c r="I86" s="25">
        <v>0</v>
      </c>
      <c r="J86" s="25">
        <v>0</v>
      </c>
      <c r="K86" s="25">
        <v>0.4</v>
      </c>
      <c r="L86" s="25">
        <v>0.5</v>
      </c>
      <c r="M86" s="25">
        <v>1</v>
      </c>
      <c r="N86" s="25">
        <v>1</v>
      </c>
      <c r="O86" s="25">
        <v>1</v>
      </c>
      <c r="P86" s="25">
        <v>1</v>
      </c>
      <c r="Q86" s="25">
        <v>1</v>
      </c>
      <c r="R86" s="25">
        <v>1</v>
      </c>
      <c r="S86" s="27">
        <f t="shared" si="3"/>
        <v>1</v>
      </c>
    </row>
    <row r="87" spans="1:19" ht="30">
      <c r="A87" s="23">
        <v>86</v>
      </c>
      <c r="B87" s="30" t="s">
        <v>225</v>
      </c>
      <c r="C87" s="30" t="s">
        <v>216</v>
      </c>
      <c r="D87" s="30" t="s">
        <v>224</v>
      </c>
      <c r="E87" s="23" t="s">
        <v>98</v>
      </c>
      <c r="F87" s="23" t="str">
        <f t="shared" si="2"/>
        <v>Acumulativo</v>
      </c>
      <c r="G87" s="25">
        <v>0.33</v>
      </c>
      <c r="H87" s="25">
        <v>0.33</v>
      </c>
      <c r="I87" s="25">
        <v>0.64410000000000001</v>
      </c>
      <c r="J87" s="25">
        <v>1</v>
      </c>
      <c r="K87" s="25">
        <v>1</v>
      </c>
      <c r="L87" s="25">
        <v>1</v>
      </c>
      <c r="M87" s="25">
        <v>1</v>
      </c>
      <c r="N87" s="25">
        <v>1</v>
      </c>
      <c r="O87" s="25">
        <v>1</v>
      </c>
      <c r="P87" s="25">
        <v>1</v>
      </c>
      <c r="Q87" s="25">
        <v>1</v>
      </c>
      <c r="R87" s="25">
        <v>1</v>
      </c>
      <c r="S87" s="27">
        <f t="shared" si="3"/>
        <v>1</v>
      </c>
    </row>
    <row r="88" spans="1:19">
      <c r="A88" s="23">
        <v>87</v>
      </c>
      <c r="B88" s="30" t="s">
        <v>236</v>
      </c>
      <c r="C88" s="30" t="s">
        <v>226</v>
      </c>
      <c r="D88" s="30" t="s">
        <v>227</v>
      </c>
      <c r="E88" s="23" t="s">
        <v>97</v>
      </c>
      <c r="F88" s="23" t="str">
        <f t="shared" si="2"/>
        <v>Suma</v>
      </c>
      <c r="G88" s="24">
        <v>5</v>
      </c>
      <c r="H88" s="24">
        <v>2</v>
      </c>
      <c r="I88" s="24">
        <v>3</v>
      </c>
      <c r="J88" s="24">
        <v>5</v>
      </c>
      <c r="K88" s="24">
        <v>0</v>
      </c>
      <c r="L88" s="24">
        <v>5</v>
      </c>
      <c r="M88" s="24">
        <v>5</v>
      </c>
      <c r="N88" s="24">
        <v>5</v>
      </c>
      <c r="O88" s="24">
        <v>5</v>
      </c>
      <c r="P88" s="24">
        <v>5</v>
      </c>
      <c r="Q88" s="24">
        <v>5</v>
      </c>
      <c r="R88" s="24">
        <v>5</v>
      </c>
      <c r="S88" s="29">
        <f>+IF(F88="Suma",SUM(G88:R88),IF(VLOOKUP(C88,C88:R88,COUNTA(G88:R88)+4,0)=F88,0,VLOOKUP(C88,C88:R88,COUNTA(G88:R88)+4,0)))</f>
        <v>50</v>
      </c>
    </row>
    <row r="89" spans="1:19">
      <c r="A89" s="23">
        <v>88</v>
      </c>
      <c r="B89" s="30" t="s">
        <v>236</v>
      </c>
      <c r="C89" s="30" t="s">
        <v>228</v>
      </c>
      <c r="D89" s="30" t="s">
        <v>229</v>
      </c>
      <c r="E89" s="23" t="s">
        <v>97</v>
      </c>
      <c r="F89" s="23" t="str">
        <f t="shared" si="2"/>
        <v>Suma</v>
      </c>
      <c r="G89" s="24">
        <v>10</v>
      </c>
      <c r="H89" s="24">
        <v>5</v>
      </c>
      <c r="I89" s="24">
        <v>5</v>
      </c>
      <c r="J89" s="24">
        <v>5</v>
      </c>
      <c r="K89" s="24">
        <v>10</v>
      </c>
      <c r="L89" s="24">
        <v>5</v>
      </c>
      <c r="M89" s="24">
        <v>5</v>
      </c>
      <c r="N89" s="24">
        <v>10</v>
      </c>
      <c r="O89" s="24">
        <v>5</v>
      </c>
      <c r="P89" s="24">
        <v>8</v>
      </c>
      <c r="Q89" s="24">
        <v>5</v>
      </c>
      <c r="R89" s="24">
        <v>7</v>
      </c>
      <c r="S89" s="29">
        <f t="shared" si="3"/>
        <v>80</v>
      </c>
    </row>
    <row r="90" spans="1:19" ht="30">
      <c r="A90" s="23">
        <v>89</v>
      </c>
      <c r="B90" s="30" t="s">
        <v>236</v>
      </c>
      <c r="C90" s="30" t="s">
        <v>230</v>
      </c>
      <c r="D90" s="30" t="s">
        <v>231</v>
      </c>
      <c r="E90" s="23" t="s">
        <v>97</v>
      </c>
      <c r="F90" s="23" t="str">
        <f t="shared" si="2"/>
        <v>Suma</v>
      </c>
      <c r="G90" s="24">
        <v>3</v>
      </c>
      <c r="H90" s="24">
        <v>2</v>
      </c>
      <c r="I90" s="24">
        <v>5</v>
      </c>
      <c r="J90" s="24">
        <v>2</v>
      </c>
      <c r="K90" s="24">
        <v>4</v>
      </c>
      <c r="L90" s="24">
        <v>4</v>
      </c>
      <c r="M90" s="24">
        <v>0</v>
      </c>
      <c r="N90" s="24">
        <v>5</v>
      </c>
      <c r="O90" s="24">
        <v>3</v>
      </c>
      <c r="P90" s="24">
        <v>0</v>
      </c>
      <c r="Q90" s="24">
        <v>2</v>
      </c>
      <c r="R90" s="24">
        <v>3</v>
      </c>
      <c r="S90" s="29">
        <f t="shared" si="3"/>
        <v>33</v>
      </c>
    </row>
    <row r="91" spans="1:19">
      <c r="A91" s="23">
        <v>90</v>
      </c>
      <c r="B91" s="30" t="s">
        <v>236</v>
      </c>
      <c r="C91" s="30" t="s">
        <v>232</v>
      </c>
      <c r="D91" s="30" t="s">
        <v>233</v>
      </c>
      <c r="E91" s="23" t="s">
        <v>97</v>
      </c>
      <c r="F91" s="23" t="str">
        <f t="shared" si="2"/>
        <v>Suma</v>
      </c>
      <c r="G91" s="24">
        <v>1</v>
      </c>
      <c r="H91" s="24">
        <v>0</v>
      </c>
      <c r="I91" s="24">
        <v>0</v>
      </c>
      <c r="J91" s="24">
        <v>1</v>
      </c>
      <c r="K91" s="24">
        <v>0</v>
      </c>
      <c r="L91" s="24">
        <v>0</v>
      </c>
      <c r="M91" s="24">
        <v>0</v>
      </c>
      <c r="N91" s="24">
        <v>0</v>
      </c>
      <c r="O91" s="24">
        <v>0</v>
      </c>
      <c r="P91" s="24">
        <v>0</v>
      </c>
      <c r="Q91" s="24">
        <v>0</v>
      </c>
      <c r="R91" s="24">
        <v>0</v>
      </c>
      <c r="S91" s="29">
        <f t="shared" si="3"/>
        <v>2</v>
      </c>
    </row>
    <row r="92" spans="1:19" ht="30">
      <c r="A92" s="23">
        <v>91</v>
      </c>
      <c r="B92" s="30" t="s">
        <v>236</v>
      </c>
      <c r="C92" s="30" t="s">
        <v>234</v>
      </c>
      <c r="D92" s="30" t="s">
        <v>235</v>
      </c>
      <c r="E92" s="23" t="s">
        <v>97</v>
      </c>
      <c r="F92" s="23" t="str">
        <f t="shared" si="2"/>
        <v>Suma</v>
      </c>
      <c r="G92" s="24">
        <v>50</v>
      </c>
      <c r="H92" s="24">
        <v>50</v>
      </c>
      <c r="I92" s="24">
        <v>50</v>
      </c>
      <c r="J92" s="24">
        <v>20</v>
      </c>
      <c r="K92" s="24">
        <v>30</v>
      </c>
      <c r="L92" s="24">
        <v>20</v>
      </c>
      <c r="M92" s="24">
        <v>25</v>
      </c>
      <c r="N92" s="24">
        <v>25</v>
      </c>
      <c r="O92" s="24">
        <v>30</v>
      </c>
      <c r="P92" s="24">
        <v>26</v>
      </c>
      <c r="Q92" s="24">
        <v>34</v>
      </c>
      <c r="R92" s="24">
        <v>40</v>
      </c>
      <c r="S92" s="29">
        <f t="shared" si="3"/>
        <v>400</v>
      </c>
    </row>
    <row r="93" spans="1:19">
      <c r="A93" s="23">
        <v>92</v>
      </c>
      <c r="B93" s="30" t="s">
        <v>257</v>
      </c>
      <c r="C93" s="30" t="s">
        <v>237</v>
      </c>
      <c r="D93" s="30" t="s">
        <v>238</v>
      </c>
      <c r="E93" s="23" t="s">
        <v>97</v>
      </c>
      <c r="F93" s="23" t="str">
        <f t="shared" si="2"/>
        <v>Suma</v>
      </c>
      <c r="G93" s="24">
        <v>1</v>
      </c>
      <c r="H93" s="24">
        <v>1</v>
      </c>
      <c r="I93" s="24">
        <v>1</v>
      </c>
      <c r="J93" s="24">
        <v>1</v>
      </c>
      <c r="K93" s="24">
        <v>1</v>
      </c>
      <c r="L93" s="24">
        <v>1</v>
      </c>
      <c r="M93" s="24">
        <v>1</v>
      </c>
      <c r="N93" s="24">
        <v>1</v>
      </c>
      <c r="O93" s="24">
        <v>1</v>
      </c>
      <c r="P93" s="24">
        <v>1</v>
      </c>
      <c r="Q93" s="24">
        <v>1</v>
      </c>
      <c r="R93" s="24">
        <v>1</v>
      </c>
      <c r="S93" s="29">
        <f t="shared" si="3"/>
        <v>12</v>
      </c>
    </row>
    <row r="94" spans="1:19" ht="30">
      <c r="A94" s="23">
        <v>93</v>
      </c>
      <c r="B94" s="30" t="s">
        <v>257</v>
      </c>
      <c r="C94" s="30" t="s">
        <v>239</v>
      </c>
      <c r="D94" s="30" t="s">
        <v>240</v>
      </c>
      <c r="E94" s="23" t="s">
        <v>97</v>
      </c>
      <c r="F94" s="23" t="str">
        <f t="shared" si="2"/>
        <v>Suma</v>
      </c>
      <c r="G94" s="24">
        <v>1</v>
      </c>
      <c r="H94" s="24">
        <v>1</v>
      </c>
      <c r="I94" s="24">
        <v>1</v>
      </c>
      <c r="J94" s="24">
        <v>1</v>
      </c>
      <c r="K94" s="24">
        <v>1</v>
      </c>
      <c r="L94" s="24">
        <v>1</v>
      </c>
      <c r="M94" s="24">
        <v>1</v>
      </c>
      <c r="N94" s="24">
        <v>1</v>
      </c>
      <c r="O94" s="24">
        <v>1</v>
      </c>
      <c r="P94" s="24">
        <v>1</v>
      </c>
      <c r="Q94" s="24">
        <v>1</v>
      </c>
      <c r="R94" s="24">
        <v>1</v>
      </c>
      <c r="S94" s="29">
        <f t="shared" si="3"/>
        <v>12</v>
      </c>
    </row>
    <row r="95" spans="1:19" ht="30">
      <c r="A95" s="23">
        <v>94</v>
      </c>
      <c r="B95" s="30" t="s">
        <v>257</v>
      </c>
      <c r="C95" s="30" t="s">
        <v>241</v>
      </c>
      <c r="D95" s="30" t="s">
        <v>242</v>
      </c>
      <c r="E95" s="23" t="s">
        <v>97</v>
      </c>
      <c r="F95" s="23" t="str">
        <f t="shared" si="2"/>
        <v>Suma</v>
      </c>
      <c r="G95" s="24">
        <v>1</v>
      </c>
      <c r="H95" s="24">
        <v>1</v>
      </c>
      <c r="I95" s="24">
        <v>1</v>
      </c>
      <c r="J95" s="24">
        <v>1</v>
      </c>
      <c r="K95" s="24">
        <v>1</v>
      </c>
      <c r="L95" s="24">
        <v>1</v>
      </c>
      <c r="M95" s="24">
        <v>1</v>
      </c>
      <c r="N95" s="24">
        <v>1</v>
      </c>
      <c r="O95" s="24">
        <v>1</v>
      </c>
      <c r="P95" s="24">
        <v>1</v>
      </c>
      <c r="Q95" s="24">
        <v>1</v>
      </c>
      <c r="R95" s="24">
        <v>2</v>
      </c>
      <c r="S95" s="29">
        <f t="shared" si="3"/>
        <v>13</v>
      </c>
    </row>
    <row r="96" spans="1:19">
      <c r="A96" s="23">
        <v>95</v>
      </c>
      <c r="B96" s="30" t="s">
        <v>257</v>
      </c>
      <c r="C96" s="30" t="s">
        <v>243</v>
      </c>
      <c r="D96" s="30" t="s">
        <v>244</v>
      </c>
      <c r="E96" s="23" t="s">
        <v>97</v>
      </c>
      <c r="F96" s="23" t="str">
        <f t="shared" si="2"/>
        <v>Suma</v>
      </c>
      <c r="G96" s="24">
        <v>1</v>
      </c>
      <c r="H96" s="24">
        <v>1</v>
      </c>
      <c r="I96" s="24">
        <v>1</v>
      </c>
      <c r="J96" s="24">
        <v>1</v>
      </c>
      <c r="K96" s="24">
        <v>1</v>
      </c>
      <c r="L96" s="24">
        <v>1</v>
      </c>
      <c r="M96" s="24">
        <v>1</v>
      </c>
      <c r="N96" s="24">
        <v>1</v>
      </c>
      <c r="O96" s="24">
        <v>1</v>
      </c>
      <c r="P96" s="24">
        <v>1</v>
      </c>
      <c r="Q96" s="24">
        <v>1</v>
      </c>
      <c r="R96" s="24">
        <v>1</v>
      </c>
      <c r="S96" s="29">
        <f t="shared" si="3"/>
        <v>12</v>
      </c>
    </row>
    <row r="97" spans="1:19">
      <c r="A97" s="23">
        <v>96</v>
      </c>
      <c r="B97" s="30" t="s">
        <v>257</v>
      </c>
      <c r="C97" s="30" t="s">
        <v>245</v>
      </c>
      <c r="D97" s="30" t="s">
        <v>246</v>
      </c>
      <c r="E97" s="23" t="s">
        <v>97</v>
      </c>
      <c r="F97" s="23" t="str">
        <f t="shared" si="2"/>
        <v>Suma</v>
      </c>
      <c r="G97" s="24">
        <v>1</v>
      </c>
      <c r="H97" s="24">
        <v>1</v>
      </c>
      <c r="I97" s="24">
        <v>1</v>
      </c>
      <c r="J97" s="24">
        <v>1</v>
      </c>
      <c r="K97" s="24">
        <v>1</v>
      </c>
      <c r="L97" s="24">
        <v>1</v>
      </c>
      <c r="M97" s="24">
        <v>1</v>
      </c>
      <c r="N97" s="24">
        <v>1</v>
      </c>
      <c r="O97" s="24">
        <v>1</v>
      </c>
      <c r="P97" s="24">
        <v>1</v>
      </c>
      <c r="Q97" s="24">
        <v>1</v>
      </c>
      <c r="R97" s="24">
        <v>1</v>
      </c>
      <c r="S97" s="29">
        <f t="shared" si="3"/>
        <v>12</v>
      </c>
    </row>
    <row r="98" spans="1:19">
      <c r="A98" s="23">
        <v>97</v>
      </c>
      <c r="B98" s="30" t="s">
        <v>257</v>
      </c>
      <c r="C98" s="30" t="s">
        <v>247</v>
      </c>
      <c r="D98" s="30" t="s">
        <v>248</v>
      </c>
      <c r="E98" s="23" t="s">
        <v>97</v>
      </c>
      <c r="F98" s="23" t="str">
        <f t="shared" si="2"/>
        <v>Suma</v>
      </c>
      <c r="G98" s="24">
        <v>0</v>
      </c>
      <c r="H98" s="24">
        <v>0</v>
      </c>
      <c r="I98" s="24">
        <v>0</v>
      </c>
      <c r="J98" s="24">
        <v>0</v>
      </c>
      <c r="K98" s="24">
        <v>0</v>
      </c>
      <c r="L98" s="24">
        <v>1</v>
      </c>
      <c r="M98" s="24">
        <v>0</v>
      </c>
      <c r="N98" s="24">
        <v>0</v>
      </c>
      <c r="O98" s="24">
        <v>0</v>
      </c>
      <c r="P98" s="24">
        <v>0</v>
      </c>
      <c r="Q98" s="24">
        <v>0</v>
      </c>
      <c r="R98" s="24">
        <v>1</v>
      </c>
      <c r="S98" s="29">
        <f t="shared" si="3"/>
        <v>2</v>
      </c>
    </row>
    <row r="99" spans="1:19">
      <c r="A99" s="23">
        <v>98</v>
      </c>
      <c r="B99" s="30" t="s">
        <v>257</v>
      </c>
      <c r="C99" s="30" t="s">
        <v>249</v>
      </c>
      <c r="D99" s="30" t="s">
        <v>250</v>
      </c>
      <c r="E99" s="23" t="s">
        <v>97</v>
      </c>
      <c r="F99" s="23" t="str">
        <f t="shared" si="2"/>
        <v>Suma</v>
      </c>
      <c r="G99" s="24">
        <v>1</v>
      </c>
      <c r="H99" s="24">
        <v>1</v>
      </c>
      <c r="I99" s="24">
        <v>1</v>
      </c>
      <c r="J99" s="24">
        <v>1</v>
      </c>
      <c r="K99" s="24">
        <v>1</v>
      </c>
      <c r="L99" s="24">
        <v>1</v>
      </c>
      <c r="M99" s="24">
        <v>1</v>
      </c>
      <c r="N99" s="24">
        <v>1</v>
      </c>
      <c r="O99" s="24">
        <v>1</v>
      </c>
      <c r="P99" s="24">
        <v>1</v>
      </c>
      <c r="Q99" s="24">
        <v>1</v>
      </c>
      <c r="R99" s="24">
        <v>1</v>
      </c>
      <c r="S99" s="29">
        <f t="shared" si="3"/>
        <v>12</v>
      </c>
    </row>
    <row r="100" spans="1:19" ht="30">
      <c r="A100" s="23">
        <v>99</v>
      </c>
      <c r="B100" s="30" t="s">
        <v>257</v>
      </c>
      <c r="C100" s="30" t="s">
        <v>251</v>
      </c>
      <c r="D100" s="30" t="s">
        <v>250</v>
      </c>
      <c r="E100" s="23" t="s">
        <v>97</v>
      </c>
      <c r="F100" s="23" t="str">
        <f t="shared" si="2"/>
        <v>Suma</v>
      </c>
      <c r="G100" s="24">
        <v>1</v>
      </c>
      <c r="H100" s="24">
        <v>0</v>
      </c>
      <c r="I100" s="24">
        <v>0</v>
      </c>
      <c r="J100" s="24">
        <v>1</v>
      </c>
      <c r="K100" s="24">
        <v>0</v>
      </c>
      <c r="L100" s="24">
        <v>0</v>
      </c>
      <c r="M100" s="24">
        <v>1</v>
      </c>
      <c r="N100" s="24">
        <v>0</v>
      </c>
      <c r="O100" s="24">
        <v>0</v>
      </c>
      <c r="P100" s="24">
        <v>1</v>
      </c>
      <c r="Q100" s="24">
        <v>0</v>
      </c>
      <c r="R100" s="24">
        <v>0</v>
      </c>
      <c r="S100" s="29">
        <f t="shared" si="3"/>
        <v>4</v>
      </c>
    </row>
    <row r="101" spans="1:19">
      <c r="A101" s="23">
        <v>100</v>
      </c>
      <c r="B101" s="30" t="s">
        <v>257</v>
      </c>
      <c r="C101" s="30" t="s">
        <v>252</v>
      </c>
      <c r="D101" s="30" t="s">
        <v>240</v>
      </c>
      <c r="E101" s="23" t="s">
        <v>97</v>
      </c>
      <c r="F101" s="23" t="str">
        <f t="shared" si="2"/>
        <v>Suma</v>
      </c>
      <c r="G101" s="24">
        <v>1</v>
      </c>
      <c r="H101" s="24">
        <v>1</v>
      </c>
      <c r="I101" s="24">
        <v>1</v>
      </c>
      <c r="J101" s="24">
        <v>1</v>
      </c>
      <c r="K101" s="24">
        <v>1</v>
      </c>
      <c r="L101" s="24">
        <v>1</v>
      </c>
      <c r="M101" s="24">
        <v>1</v>
      </c>
      <c r="N101" s="24">
        <v>1</v>
      </c>
      <c r="O101" s="24">
        <v>1</v>
      </c>
      <c r="P101" s="24">
        <v>1</v>
      </c>
      <c r="Q101" s="24">
        <v>1</v>
      </c>
      <c r="R101" s="24">
        <v>1</v>
      </c>
      <c r="S101" s="29">
        <f t="shared" si="3"/>
        <v>12</v>
      </c>
    </row>
    <row r="102" spans="1:19">
      <c r="A102" s="23">
        <v>101</v>
      </c>
      <c r="B102" s="30" t="s">
        <v>257</v>
      </c>
      <c r="C102" s="30" t="s">
        <v>253</v>
      </c>
      <c r="D102" s="30" t="s">
        <v>254</v>
      </c>
      <c r="E102" s="23" t="s">
        <v>98</v>
      </c>
      <c r="F102" s="23" t="str">
        <f t="shared" si="2"/>
        <v>Acumulativo</v>
      </c>
      <c r="G102" s="25">
        <v>1</v>
      </c>
      <c r="H102" s="25">
        <v>1</v>
      </c>
      <c r="I102" s="25">
        <v>1</v>
      </c>
      <c r="J102" s="25">
        <v>1</v>
      </c>
      <c r="K102" s="25">
        <v>1</v>
      </c>
      <c r="L102" s="25">
        <v>1</v>
      </c>
      <c r="M102" s="25">
        <v>1</v>
      </c>
      <c r="N102" s="25">
        <v>1</v>
      </c>
      <c r="O102" s="25">
        <v>1</v>
      </c>
      <c r="P102" s="25">
        <v>1</v>
      </c>
      <c r="Q102" s="25">
        <v>1</v>
      </c>
      <c r="R102" s="25">
        <v>1</v>
      </c>
      <c r="S102" s="27">
        <f t="shared" si="3"/>
        <v>1</v>
      </c>
    </row>
    <row r="103" spans="1:19" ht="30">
      <c r="A103" s="23">
        <v>102</v>
      </c>
      <c r="B103" s="30" t="s">
        <v>257</v>
      </c>
      <c r="C103" s="30" t="s">
        <v>255</v>
      </c>
      <c r="D103" s="30" t="s">
        <v>256</v>
      </c>
      <c r="E103" s="23" t="s">
        <v>98</v>
      </c>
      <c r="F103" s="23" t="str">
        <f t="shared" si="2"/>
        <v>Acumulativo</v>
      </c>
      <c r="G103" s="25">
        <v>1</v>
      </c>
      <c r="H103" s="25">
        <v>1</v>
      </c>
      <c r="I103" s="25">
        <v>1</v>
      </c>
      <c r="J103" s="25">
        <v>1</v>
      </c>
      <c r="K103" s="25">
        <v>1</v>
      </c>
      <c r="L103" s="25">
        <v>1</v>
      </c>
      <c r="M103" s="25">
        <v>1</v>
      </c>
      <c r="N103" s="25">
        <v>1</v>
      </c>
      <c r="O103" s="25">
        <v>1</v>
      </c>
      <c r="P103" s="25">
        <v>1</v>
      </c>
      <c r="Q103" s="25">
        <v>1</v>
      </c>
      <c r="R103" s="25">
        <v>1</v>
      </c>
      <c r="S103" s="27">
        <f t="shared" si="3"/>
        <v>1</v>
      </c>
    </row>
    <row r="104" spans="1:19" ht="45">
      <c r="A104" s="23">
        <v>103</v>
      </c>
      <c r="B104" s="30" t="s">
        <v>281</v>
      </c>
      <c r="C104" s="30" t="s">
        <v>258</v>
      </c>
      <c r="D104" s="30" t="s">
        <v>259</v>
      </c>
      <c r="E104" s="23" t="s">
        <v>97</v>
      </c>
      <c r="F104" s="23" t="str">
        <f t="shared" si="2"/>
        <v>Suma</v>
      </c>
      <c r="G104" s="24">
        <v>1</v>
      </c>
      <c r="H104" s="24">
        <v>0</v>
      </c>
      <c r="I104" s="24">
        <v>0</v>
      </c>
      <c r="J104" s="24">
        <v>1</v>
      </c>
      <c r="K104" s="24">
        <v>0</v>
      </c>
      <c r="L104" s="24">
        <v>1</v>
      </c>
      <c r="M104" s="24">
        <v>1</v>
      </c>
      <c r="N104" s="24">
        <v>0</v>
      </c>
      <c r="O104" s="24">
        <v>1</v>
      </c>
      <c r="P104" s="24">
        <v>0</v>
      </c>
      <c r="Q104" s="24">
        <v>1</v>
      </c>
      <c r="R104" s="24">
        <v>0</v>
      </c>
      <c r="S104" s="29">
        <f t="shared" si="3"/>
        <v>6</v>
      </c>
    </row>
    <row r="105" spans="1:19" ht="45">
      <c r="A105" s="23">
        <v>104</v>
      </c>
      <c r="B105" s="30" t="s">
        <v>281</v>
      </c>
      <c r="C105" s="30" t="s">
        <v>258</v>
      </c>
      <c r="D105" s="30" t="s">
        <v>260</v>
      </c>
      <c r="E105" s="23" t="s">
        <v>97</v>
      </c>
      <c r="F105" s="23" t="str">
        <f t="shared" si="2"/>
        <v>Suma</v>
      </c>
      <c r="G105" s="24">
        <v>30</v>
      </c>
      <c r="H105" s="24">
        <v>0</v>
      </c>
      <c r="I105" s="24">
        <v>0</v>
      </c>
      <c r="J105" s="24">
        <v>30</v>
      </c>
      <c r="K105" s="24">
        <v>0</v>
      </c>
      <c r="L105" s="24">
        <v>30</v>
      </c>
      <c r="M105" s="24">
        <v>30</v>
      </c>
      <c r="N105" s="24">
        <v>0</v>
      </c>
      <c r="O105" s="24">
        <v>30</v>
      </c>
      <c r="P105" s="24">
        <v>0</v>
      </c>
      <c r="Q105" s="24">
        <v>30</v>
      </c>
      <c r="R105" s="24">
        <v>0</v>
      </c>
      <c r="S105" s="29">
        <f t="shared" si="3"/>
        <v>180</v>
      </c>
    </row>
    <row r="106" spans="1:19" ht="45">
      <c r="A106" s="23">
        <v>105</v>
      </c>
      <c r="B106" s="30" t="s">
        <v>281</v>
      </c>
      <c r="C106" s="30" t="s">
        <v>261</v>
      </c>
      <c r="D106" s="30" t="s">
        <v>259</v>
      </c>
      <c r="E106" s="23" t="s">
        <v>97</v>
      </c>
      <c r="F106" s="23" t="str">
        <f t="shared" si="2"/>
        <v>Suma</v>
      </c>
      <c r="G106" s="24">
        <v>0</v>
      </c>
      <c r="H106" s="24">
        <v>1</v>
      </c>
      <c r="I106" s="24">
        <v>0</v>
      </c>
      <c r="J106" s="24">
        <v>0</v>
      </c>
      <c r="K106" s="24">
        <v>1</v>
      </c>
      <c r="L106" s="24">
        <v>1</v>
      </c>
      <c r="M106" s="24">
        <v>0</v>
      </c>
      <c r="N106" s="24">
        <v>1</v>
      </c>
      <c r="O106" s="24">
        <v>1</v>
      </c>
      <c r="P106" s="24">
        <v>1</v>
      </c>
      <c r="Q106" s="24">
        <v>0</v>
      </c>
      <c r="R106" s="24">
        <v>0</v>
      </c>
      <c r="S106" s="29">
        <f t="shared" si="3"/>
        <v>6</v>
      </c>
    </row>
    <row r="107" spans="1:19" ht="45">
      <c r="A107" s="23">
        <v>106</v>
      </c>
      <c r="B107" s="30" t="s">
        <v>281</v>
      </c>
      <c r="C107" s="30" t="s">
        <v>261</v>
      </c>
      <c r="D107" s="30" t="s">
        <v>260</v>
      </c>
      <c r="E107" s="23" t="s">
        <v>97</v>
      </c>
      <c r="F107" s="23" t="str">
        <f t="shared" si="2"/>
        <v>Suma</v>
      </c>
      <c r="G107" s="24">
        <v>0</v>
      </c>
      <c r="H107" s="24">
        <v>30</v>
      </c>
      <c r="I107" s="24">
        <v>0</v>
      </c>
      <c r="J107" s="24">
        <v>0</v>
      </c>
      <c r="K107" s="24">
        <v>30</v>
      </c>
      <c r="L107" s="24">
        <v>30</v>
      </c>
      <c r="M107" s="24">
        <v>0</v>
      </c>
      <c r="N107" s="24">
        <v>30</v>
      </c>
      <c r="O107" s="24">
        <v>30</v>
      </c>
      <c r="P107" s="24">
        <v>30</v>
      </c>
      <c r="Q107" s="24">
        <v>0</v>
      </c>
      <c r="R107" s="24">
        <v>0</v>
      </c>
      <c r="S107" s="29">
        <f t="shared" si="3"/>
        <v>180</v>
      </c>
    </row>
    <row r="108" spans="1:19" ht="30">
      <c r="A108" s="23">
        <v>107</v>
      </c>
      <c r="B108" s="30" t="s">
        <v>281</v>
      </c>
      <c r="C108" s="30" t="s">
        <v>262</v>
      </c>
      <c r="D108" s="30" t="s">
        <v>259</v>
      </c>
      <c r="E108" s="23" t="s">
        <v>97</v>
      </c>
      <c r="F108" s="23" t="str">
        <f t="shared" si="2"/>
        <v>Suma</v>
      </c>
      <c r="G108" s="24">
        <v>0</v>
      </c>
      <c r="H108" s="24">
        <v>1</v>
      </c>
      <c r="I108" s="24">
        <v>2</v>
      </c>
      <c r="J108" s="24">
        <v>2</v>
      </c>
      <c r="K108" s="24">
        <v>2</v>
      </c>
      <c r="L108" s="24">
        <v>0</v>
      </c>
      <c r="M108" s="24">
        <v>1</v>
      </c>
      <c r="N108" s="24">
        <v>2</v>
      </c>
      <c r="O108" s="24">
        <v>1</v>
      </c>
      <c r="P108" s="24">
        <v>2</v>
      </c>
      <c r="Q108" s="24">
        <v>1</v>
      </c>
      <c r="R108" s="24">
        <v>0</v>
      </c>
      <c r="S108" s="29">
        <f t="shared" si="3"/>
        <v>14</v>
      </c>
    </row>
    <row r="109" spans="1:19" ht="30">
      <c r="A109" s="23">
        <v>108</v>
      </c>
      <c r="B109" s="30" t="s">
        <v>281</v>
      </c>
      <c r="C109" s="30" t="s">
        <v>262</v>
      </c>
      <c r="D109" s="30" t="s">
        <v>260</v>
      </c>
      <c r="E109" s="23" t="s">
        <v>97</v>
      </c>
      <c r="F109" s="23" t="str">
        <f t="shared" si="2"/>
        <v>Suma</v>
      </c>
      <c r="G109" s="24">
        <v>0</v>
      </c>
      <c r="H109" s="24">
        <v>30</v>
      </c>
      <c r="I109" s="24">
        <v>60</v>
      </c>
      <c r="J109" s="24">
        <v>60</v>
      </c>
      <c r="K109" s="24">
        <v>60</v>
      </c>
      <c r="L109" s="24">
        <v>0</v>
      </c>
      <c r="M109" s="24">
        <v>30</v>
      </c>
      <c r="N109" s="24">
        <v>60</v>
      </c>
      <c r="O109" s="24">
        <v>30</v>
      </c>
      <c r="P109" s="24">
        <v>60</v>
      </c>
      <c r="Q109" s="24">
        <v>30</v>
      </c>
      <c r="R109" s="24">
        <v>0</v>
      </c>
      <c r="S109" s="29">
        <f t="shared" si="3"/>
        <v>420</v>
      </c>
    </row>
    <row r="110" spans="1:19" ht="30">
      <c r="A110" s="23">
        <v>109</v>
      </c>
      <c r="B110" s="30" t="s">
        <v>281</v>
      </c>
      <c r="C110" s="30" t="s">
        <v>263</v>
      </c>
      <c r="D110" s="30" t="s">
        <v>259</v>
      </c>
      <c r="E110" s="23" t="s">
        <v>97</v>
      </c>
      <c r="F110" s="23" t="str">
        <f t="shared" si="2"/>
        <v>Suma</v>
      </c>
      <c r="G110" s="24">
        <v>0</v>
      </c>
      <c r="H110" s="24">
        <v>0</v>
      </c>
      <c r="I110" s="24">
        <v>1</v>
      </c>
      <c r="J110" s="24">
        <v>0</v>
      </c>
      <c r="K110" s="24">
        <v>1</v>
      </c>
      <c r="L110" s="24">
        <v>0</v>
      </c>
      <c r="M110" s="24">
        <v>0</v>
      </c>
      <c r="N110" s="24">
        <v>1</v>
      </c>
      <c r="O110" s="24">
        <v>0</v>
      </c>
      <c r="P110" s="24">
        <v>0</v>
      </c>
      <c r="Q110" s="24">
        <v>0</v>
      </c>
      <c r="R110" s="24">
        <v>1</v>
      </c>
      <c r="S110" s="29">
        <f t="shared" si="3"/>
        <v>4</v>
      </c>
    </row>
    <row r="111" spans="1:19" ht="30">
      <c r="A111" s="23">
        <v>110</v>
      </c>
      <c r="B111" s="30" t="s">
        <v>281</v>
      </c>
      <c r="C111" s="30" t="s">
        <v>263</v>
      </c>
      <c r="D111" s="30" t="s">
        <v>260</v>
      </c>
      <c r="E111" s="23" t="s">
        <v>97</v>
      </c>
      <c r="F111" s="23" t="str">
        <f t="shared" si="2"/>
        <v>Suma</v>
      </c>
      <c r="G111" s="24">
        <v>0</v>
      </c>
      <c r="H111" s="24">
        <v>0</v>
      </c>
      <c r="I111" s="24">
        <v>30</v>
      </c>
      <c r="J111" s="24">
        <v>0</v>
      </c>
      <c r="K111" s="24">
        <v>30</v>
      </c>
      <c r="L111" s="24">
        <v>0</v>
      </c>
      <c r="M111" s="24">
        <v>0</v>
      </c>
      <c r="N111" s="24">
        <v>30</v>
      </c>
      <c r="O111" s="24">
        <v>0</v>
      </c>
      <c r="P111" s="24">
        <v>0</v>
      </c>
      <c r="Q111" s="24">
        <v>0</v>
      </c>
      <c r="R111" s="24">
        <v>30</v>
      </c>
      <c r="S111" s="29">
        <f t="shared" si="3"/>
        <v>120</v>
      </c>
    </row>
    <row r="112" spans="1:19" ht="30">
      <c r="A112" s="23">
        <v>111</v>
      </c>
      <c r="B112" s="30" t="s">
        <v>281</v>
      </c>
      <c r="C112" s="30" t="s">
        <v>264</v>
      </c>
      <c r="D112" s="30" t="s">
        <v>259</v>
      </c>
      <c r="E112" s="23" t="s">
        <v>97</v>
      </c>
      <c r="F112" s="23" t="str">
        <f t="shared" si="2"/>
        <v>Suma</v>
      </c>
      <c r="G112" s="24">
        <v>0</v>
      </c>
      <c r="H112" s="24">
        <v>0</v>
      </c>
      <c r="I112" s="24">
        <v>1</v>
      </c>
      <c r="J112" s="24">
        <v>2</v>
      </c>
      <c r="K112" s="24">
        <v>0</v>
      </c>
      <c r="L112" s="24">
        <v>0</v>
      </c>
      <c r="M112" s="24">
        <v>1</v>
      </c>
      <c r="N112" s="24">
        <v>1</v>
      </c>
      <c r="O112" s="24">
        <v>0</v>
      </c>
      <c r="P112" s="24">
        <v>0</v>
      </c>
      <c r="Q112" s="24">
        <v>0</v>
      </c>
      <c r="R112" s="24">
        <v>0</v>
      </c>
      <c r="S112" s="29">
        <f t="shared" si="3"/>
        <v>5</v>
      </c>
    </row>
    <row r="113" spans="1:19" ht="30">
      <c r="A113" s="23">
        <v>112</v>
      </c>
      <c r="B113" s="30" t="s">
        <v>281</v>
      </c>
      <c r="C113" s="30" t="s">
        <v>264</v>
      </c>
      <c r="D113" s="30" t="s">
        <v>260</v>
      </c>
      <c r="E113" s="23" t="s">
        <v>97</v>
      </c>
      <c r="F113" s="23" t="str">
        <f t="shared" si="2"/>
        <v>Suma</v>
      </c>
      <c r="G113" s="24">
        <v>0</v>
      </c>
      <c r="H113" s="24">
        <v>0</v>
      </c>
      <c r="I113" s="24">
        <v>30</v>
      </c>
      <c r="J113" s="24">
        <v>60</v>
      </c>
      <c r="K113" s="24">
        <v>0</v>
      </c>
      <c r="L113" s="24">
        <v>0</v>
      </c>
      <c r="M113" s="24">
        <v>30</v>
      </c>
      <c r="N113" s="24">
        <v>30</v>
      </c>
      <c r="O113" s="24">
        <v>0</v>
      </c>
      <c r="P113" s="24">
        <v>0</v>
      </c>
      <c r="Q113" s="24">
        <v>0</v>
      </c>
      <c r="R113" s="24">
        <v>0</v>
      </c>
      <c r="S113" s="29">
        <f t="shared" si="3"/>
        <v>150</v>
      </c>
    </row>
    <row r="114" spans="1:19" ht="45">
      <c r="A114" s="23">
        <v>113</v>
      </c>
      <c r="B114" s="30" t="s">
        <v>281</v>
      </c>
      <c r="C114" s="30" t="s">
        <v>265</v>
      </c>
      <c r="D114" s="30" t="s">
        <v>259</v>
      </c>
      <c r="E114" s="23" t="s">
        <v>97</v>
      </c>
      <c r="F114" s="23" t="str">
        <f t="shared" si="2"/>
        <v>Suma</v>
      </c>
      <c r="G114" s="24">
        <v>0</v>
      </c>
      <c r="H114" s="24">
        <v>1</v>
      </c>
      <c r="I114" s="24">
        <v>0</v>
      </c>
      <c r="J114" s="24">
        <v>0</v>
      </c>
      <c r="K114" s="24">
        <v>1</v>
      </c>
      <c r="L114" s="24">
        <v>0</v>
      </c>
      <c r="M114" s="24">
        <v>0</v>
      </c>
      <c r="N114" s="24">
        <v>1</v>
      </c>
      <c r="O114" s="24">
        <v>0</v>
      </c>
      <c r="P114" s="24">
        <v>0</v>
      </c>
      <c r="Q114" s="24">
        <v>0</v>
      </c>
      <c r="R114" s="24">
        <v>1</v>
      </c>
      <c r="S114" s="29">
        <f t="shared" si="3"/>
        <v>4</v>
      </c>
    </row>
    <row r="115" spans="1:19" ht="45">
      <c r="A115" s="23">
        <v>114</v>
      </c>
      <c r="B115" s="30" t="s">
        <v>281</v>
      </c>
      <c r="C115" s="30" t="s">
        <v>265</v>
      </c>
      <c r="D115" s="30" t="s">
        <v>266</v>
      </c>
      <c r="E115" s="23" t="s">
        <v>97</v>
      </c>
      <c r="F115" s="23" t="str">
        <f t="shared" si="2"/>
        <v>Suma</v>
      </c>
      <c r="G115" s="24">
        <v>0</v>
      </c>
      <c r="H115" s="24">
        <v>30</v>
      </c>
      <c r="I115" s="24">
        <v>0</v>
      </c>
      <c r="J115" s="24">
        <v>0</v>
      </c>
      <c r="K115" s="24">
        <v>30</v>
      </c>
      <c r="L115" s="24">
        <v>0</v>
      </c>
      <c r="M115" s="24">
        <v>0</v>
      </c>
      <c r="N115" s="24">
        <v>30</v>
      </c>
      <c r="O115" s="24">
        <v>0</v>
      </c>
      <c r="P115" s="24">
        <v>0</v>
      </c>
      <c r="Q115" s="24">
        <v>0</v>
      </c>
      <c r="R115" s="24">
        <v>30</v>
      </c>
      <c r="S115" s="29">
        <f t="shared" si="3"/>
        <v>120</v>
      </c>
    </row>
    <row r="116" spans="1:19" ht="30">
      <c r="A116" s="23">
        <v>115</v>
      </c>
      <c r="B116" s="30" t="s">
        <v>281</v>
      </c>
      <c r="C116" s="30" t="s">
        <v>267</v>
      </c>
      <c r="D116" s="30" t="s">
        <v>268</v>
      </c>
      <c r="E116" s="23" t="s">
        <v>97</v>
      </c>
      <c r="F116" s="23" t="str">
        <f t="shared" si="2"/>
        <v>Suma</v>
      </c>
      <c r="G116" s="24">
        <v>4</v>
      </c>
      <c r="H116" s="24">
        <v>3</v>
      </c>
      <c r="I116" s="24">
        <v>3</v>
      </c>
      <c r="J116" s="24">
        <v>4</v>
      </c>
      <c r="K116" s="24">
        <v>5</v>
      </c>
      <c r="L116" s="24">
        <v>4</v>
      </c>
      <c r="M116" s="24">
        <v>4</v>
      </c>
      <c r="N116" s="24">
        <v>4</v>
      </c>
      <c r="O116" s="24">
        <v>4</v>
      </c>
      <c r="P116" s="24">
        <v>5</v>
      </c>
      <c r="Q116" s="24">
        <v>5</v>
      </c>
      <c r="R116" s="24">
        <v>5</v>
      </c>
      <c r="S116" s="29">
        <f t="shared" si="3"/>
        <v>50</v>
      </c>
    </row>
    <row r="117" spans="1:19" ht="45">
      <c r="A117" s="23">
        <v>116</v>
      </c>
      <c r="B117" s="30" t="s">
        <v>281</v>
      </c>
      <c r="C117" s="30" t="s">
        <v>269</v>
      </c>
      <c r="D117" s="30" t="s">
        <v>270</v>
      </c>
      <c r="E117" s="23" t="s">
        <v>97</v>
      </c>
      <c r="F117" s="23" t="str">
        <f t="shared" si="2"/>
        <v>Suma</v>
      </c>
      <c r="G117" s="24">
        <v>1</v>
      </c>
      <c r="H117" s="24">
        <v>2</v>
      </c>
      <c r="I117" s="24">
        <v>3</v>
      </c>
      <c r="J117" s="24">
        <v>2</v>
      </c>
      <c r="K117" s="24">
        <v>3</v>
      </c>
      <c r="L117" s="24">
        <v>3</v>
      </c>
      <c r="M117" s="24">
        <v>2</v>
      </c>
      <c r="N117" s="24">
        <v>3</v>
      </c>
      <c r="O117" s="24">
        <v>3</v>
      </c>
      <c r="P117" s="24">
        <v>3</v>
      </c>
      <c r="Q117" s="24">
        <v>3</v>
      </c>
      <c r="R117" s="24">
        <v>2</v>
      </c>
      <c r="S117" s="29">
        <f t="shared" si="3"/>
        <v>30</v>
      </c>
    </row>
    <row r="118" spans="1:19" ht="45">
      <c r="A118" s="23">
        <v>117</v>
      </c>
      <c r="B118" s="30" t="s">
        <v>281</v>
      </c>
      <c r="C118" s="30" t="s">
        <v>269</v>
      </c>
      <c r="D118" s="30" t="s">
        <v>271</v>
      </c>
      <c r="E118" s="23" t="s">
        <v>97</v>
      </c>
      <c r="F118" s="23" t="str">
        <f t="shared" si="2"/>
        <v>Suma</v>
      </c>
      <c r="G118" s="24">
        <v>3</v>
      </c>
      <c r="H118" s="24">
        <v>6</v>
      </c>
      <c r="I118" s="24">
        <v>9</v>
      </c>
      <c r="J118" s="24">
        <v>8</v>
      </c>
      <c r="K118" s="24">
        <v>8</v>
      </c>
      <c r="L118" s="24">
        <v>8</v>
      </c>
      <c r="M118" s="24">
        <v>6</v>
      </c>
      <c r="N118" s="24">
        <v>9</v>
      </c>
      <c r="O118" s="24">
        <v>9</v>
      </c>
      <c r="P118" s="24">
        <v>9</v>
      </c>
      <c r="Q118" s="24">
        <v>9</v>
      </c>
      <c r="R118" s="24">
        <v>6</v>
      </c>
      <c r="S118" s="29">
        <f t="shared" si="3"/>
        <v>90</v>
      </c>
    </row>
    <row r="119" spans="1:19" ht="45">
      <c r="A119" s="23">
        <v>118</v>
      </c>
      <c r="B119" s="30" t="s">
        <v>281</v>
      </c>
      <c r="C119" s="30" t="s">
        <v>269</v>
      </c>
      <c r="D119" s="30" t="s">
        <v>272</v>
      </c>
      <c r="E119" s="23" t="s">
        <v>97</v>
      </c>
      <c r="F119" s="23" t="str">
        <f t="shared" si="2"/>
        <v>Suma</v>
      </c>
      <c r="G119" s="24">
        <v>63</v>
      </c>
      <c r="H119" s="24">
        <v>126</v>
      </c>
      <c r="I119" s="24">
        <v>189</v>
      </c>
      <c r="J119" s="24">
        <v>124</v>
      </c>
      <c r="K119" s="24">
        <v>186</v>
      </c>
      <c r="L119" s="24">
        <v>186</v>
      </c>
      <c r="M119" s="24">
        <v>124</v>
      </c>
      <c r="N119" s="24">
        <v>186</v>
      </c>
      <c r="O119" s="24">
        <v>186</v>
      </c>
      <c r="P119" s="24">
        <v>186</v>
      </c>
      <c r="Q119" s="24">
        <v>186</v>
      </c>
      <c r="R119" s="24">
        <v>124</v>
      </c>
      <c r="S119" s="29">
        <f t="shared" si="3"/>
        <v>1866</v>
      </c>
    </row>
    <row r="120" spans="1:19" ht="45">
      <c r="A120" s="23">
        <v>119</v>
      </c>
      <c r="B120" s="30" t="s">
        <v>281</v>
      </c>
      <c r="C120" s="30" t="s">
        <v>269</v>
      </c>
      <c r="D120" s="30" t="s">
        <v>273</v>
      </c>
      <c r="E120" s="23" t="s">
        <v>97</v>
      </c>
      <c r="F120" s="23" t="str">
        <f t="shared" si="2"/>
        <v>Suma</v>
      </c>
      <c r="G120" s="24">
        <v>18</v>
      </c>
      <c r="H120" s="24">
        <v>36</v>
      </c>
      <c r="I120" s="24">
        <v>54</v>
      </c>
      <c r="J120" s="24">
        <v>36</v>
      </c>
      <c r="K120" s="24">
        <v>54</v>
      </c>
      <c r="L120" s="24">
        <v>54</v>
      </c>
      <c r="M120" s="24">
        <v>36</v>
      </c>
      <c r="N120" s="24">
        <v>54</v>
      </c>
      <c r="O120" s="24">
        <v>54</v>
      </c>
      <c r="P120" s="24">
        <v>54</v>
      </c>
      <c r="Q120" s="24">
        <v>54</v>
      </c>
      <c r="R120" s="24">
        <v>36</v>
      </c>
      <c r="S120" s="29">
        <f t="shared" si="3"/>
        <v>540</v>
      </c>
    </row>
    <row r="121" spans="1:19" ht="45">
      <c r="A121" s="23">
        <v>120</v>
      </c>
      <c r="B121" s="30" t="s">
        <v>281</v>
      </c>
      <c r="C121" s="30" t="s">
        <v>269</v>
      </c>
      <c r="D121" s="30" t="s">
        <v>274</v>
      </c>
      <c r="E121" s="23" t="s">
        <v>97</v>
      </c>
      <c r="F121" s="23" t="str">
        <f t="shared" si="2"/>
        <v>Suma</v>
      </c>
      <c r="G121" s="24">
        <v>9</v>
      </c>
      <c r="H121" s="24">
        <v>18</v>
      </c>
      <c r="I121" s="24">
        <v>27</v>
      </c>
      <c r="J121" s="24">
        <v>18</v>
      </c>
      <c r="K121" s="24">
        <v>27</v>
      </c>
      <c r="L121" s="24">
        <v>27</v>
      </c>
      <c r="M121" s="24">
        <v>18</v>
      </c>
      <c r="N121" s="24">
        <v>27</v>
      </c>
      <c r="O121" s="24">
        <v>27</v>
      </c>
      <c r="P121" s="24">
        <v>27</v>
      </c>
      <c r="Q121" s="24">
        <v>27</v>
      </c>
      <c r="R121" s="24">
        <v>18</v>
      </c>
      <c r="S121" s="29">
        <f t="shared" si="3"/>
        <v>270</v>
      </c>
    </row>
    <row r="122" spans="1:19" ht="30">
      <c r="A122" s="23">
        <v>121</v>
      </c>
      <c r="B122" s="30" t="s">
        <v>281</v>
      </c>
      <c r="C122" s="30" t="s">
        <v>275</v>
      </c>
      <c r="D122" s="30" t="s">
        <v>276</v>
      </c>
      <c r="E122" s="23" t="s">
        <v>97</v>
      </c>
      <c r="F122" s="23" t="str">
        <f t="shared" si="2"/>
        <v>Suma</v>
      </c>
      <c r="G122" s="24">
        <v>15</v>
      </c>
      <c r="H122" s="24">
        <v>15</v>
      </c>
      <c r="I122" s="24">
        <v>15</v>
      </c>
      <c r="J122" s="24">
        <v>15</v>
      </c>
      <c r="K122" s="24">
        <v>15</v>
      </c>
      <c r="L122" s="24">
        <v>15</v>
      </c>
      <c r="M122" s="24">
        <v>15</v>
      </c>
      <c r="N122" s="24">
        <v>15</v>
      </c>
      <c r="O122" s="24">
        <v>15</v>
      </c>
      <c r="P122" s="24">
        <v>10</v>
      </c>
      <c r="Q122" s="24">
        <v>15</v>
      </c>
      <c r="R122" s="24">
        <v>10</v>
      </c>
      <c r="S122" s="29">
        <f t="shared" si="3"/>
        <v>170</v>
      </c>
    </row>
    <row r="123" spans="1:19" ht="30">
      <c r="A123" s="23">
        <v>122</v>
      </c>
      <c r="B123" s="30" t="s">
        <v>281</v>
      </c>
      <c r="C123" s="30" t="s">
        <v>277</v>
      </c>
      <c r="D123" s="30" t="s">
        <v>278</v>
      </c>
      <c r="E123" s="23" t="s">
        <v>97</v>
      </c>
      <c r="F123" s="23" t="str">
        <f t="shared" si="2"/>
        <v>Suma</v>
      </c>
      <c r="G123" s="24">
        <v>20</v>
      </c>
      <c r="H123" s="24">
        <v>40</v>
      </c>
      <c r="I123" s="24">
        <v>65</v>
      </c>
      <c r="J123" s="24">
        <v>45</v>
      </c>
      <c r="K123" s="24">
        <v>172</v>
      </c>
      <c r="L123" s="24">
        <v>188</v>
      </c>
      <c r="M123" s="24">
        <v>400</v>
      </c>
      <c r="N123" s="24">
        <v>335</v>
      </c>
      <c r="O123" s="24">
        <v>365</v>
      </c>
      <c r="P123" s="24">
        <v>190</v>
      </c>
      <c r="Q123" s="24">
        <v>180</v>
      </c>
      <c r="R123" s="24">
        <v>125</v>
      </c>
      <c r="S123" s="29">
        <f t="shared" si="3"/>
        <v>2125</v>
      </c>
    </row>
    <row r="124" spans="1:19" ht="30">
      <c r="A124" s="23">
        <v>123</v>
      </c>
      <c r="B124" s="30" t="s">
        <v>281</v>
      </c>
      <c r="C124" s="30" t="s">
        <v>279</v>
      </c>
      <c r="D124" s="30" t="s">
        <v>280</v>
      </c>
      <c r="E124" s="23" t="s">
        <v>97</v>
      </c>
      <c r="F124" s="23" t="str">
        <f t="shared" si="2"/>
        <v>Suma</v>
      </c>
      <c r="G124" s="24">
        <v>0</v>
      </c>
      <c r="H124" s="24">
        <v>1</v>
      </c>
      <c r="I124" s="24">
        <v>0</v>
      </c>
      <c r="J124" s="24">
        <v>0</v>
      </c>
      <c r="K124" s="24">
        <v>1</v>
      </c>
      <c r="L124" s="24">
        <v>0</v>
      </c>
      <c r="M124" s="24">
        <v>1</v>
      </c>
      <c r="N124" s="24">
        <v>0</v>
      </c>
      <c r="O124" s="24">
        <v>0</v>
      </c>
      <c r="P124" s="24">
        <v>0</v>
      </c>
      <c r="Q124" s="24">
        <v>1</v>
      </c>
      <c r="R124" s="24">
        <v>0</v>
      </c>
      <c r="S124" s="29">
        <f t="shared" si="3"/>
        <v>4</v>
      </c>
    </row>
    <row r="125" spans="1:19">
      <c r="A125" s="23">
        <v>124</v>
      </c>
      <c r="B125" s="30" t="s">
        <v>286</v>
      </c>
      <c r="C125" s="30" t="s">
        <v>282</v>
      </c>
      <c r="D125" s="30" t="s">
        <v>283</v>
      </c>
      <c r="E125" s="23" t="s">
        <v>97</v>
      </c>
      <c r="F125" s="23" t="str">
        <f t="shared" si="2"/>
        <v>Suma</v>
      </c>
      <c r="G125" s="24">
        <v>70</v>
      </c>
      <c r="H125" s="24">
        <v>100</v>
      </c>
      <c r="I125" s="24">
        <v>130</v>
      </c>
      <c r="J125" s="24">
        <v>140</v>
      </c>
      <c r="K125" s="24">
        <v>150</v>
      </c>
      <c r="L125" s="24">
        <v>160</v>
      </c>
      <c r="M125" s="24">
        <v>170</v>
      </c>
      <c r="N125" s="24">
        <v>180</v>
      </c>
      <c r="O125" s="24">
        <v>200</v>
      </c>
      <c r="P125" s="24">
        <v>210</v>
      </c>
      <c r="Q125" s="24">
        <v>230</v>
      </c>
      <c r="R125" s="24">
        <v>260</v>
      </c>
      <c r="S125" s="29">
        <f t="shared" si="3"/>
        <v>2000</v>
      </c>
    </row>
    <row r="126" spans="1:19">
      <c r="A126" s="23">
        <v>125</v>
      </c>
      <c r="B126" s="30" t="s">
        <v>286</v>
      </c>
      <c r="C126" s="30" t="s">
        <v>284</v>
      </c>
      <c r="D126" s="30" t="s">
        <v>285</v>
      </c>
      <c r="E126" s="23" t="s">
        <v>97</v>
      </c>
      <c r="F126" s="23" t="str">
        <f t="shared" si="2"/>
        <v>Suma</v>
      </c>
      <c r="G126" s="24">
        <v>60</v>
      </c>
      <c r="H126" s="24">
        <v>80</v>
      </c>
      <c r="I126" s="24">
        <v>110</v>
      </c>
      <c r="J126" s="24">
        <v>120</v>
      </c>
      <c r="K126" s="24">
        <v>150</v>
      </c>
      <c r="L126" s="24">
        <v>180</v>
      </c>
      <c r="M126" s="24">
        <v>210</v>
      </c>
      <c r="N126" s="24">
        <v>230</v>
      </c>
      <c r="O126" s="24">
        <v>260</v>
      </c>
      <c r="P126" s="24">
        <v>280</v>
      </c>
      <c r="Q126" s="24">
        <v>300</v>
      </c>
      <c r="R126" s="24">
        <v>320</v>
      </c>
      <c r="S126" s="29">
        <f t="shared" si="3"/>
        <v>2300</v>
      </c>
    </row>
    <row r="127" spans="1:19" ht="45">
      <c r="A127" s="23">
        <v>126</v>
      </c>
      <c r="B127" s="30" t="s">
        <v>300</v>
      </c>
      <c r="C127" s="30" t="s">
        <v>287</v>
      </c>
      <c r="D127" s="30" t="s">
        <v>288</v>
      </c>
      <c r="E127" s="23" t="s">
        <v>97</v>
      </c>
      <c r="F127" s="23" t="str">
        <f t="shared" si="2"/>
        <v>Suma</v>
      </c>
      <c r="G127" s="24">
        <v>10</v>
      </c>
      <c r="H127" s="24">
        <v>0</v>
      </c>
      <c r="I127" s="24">
        <v>0</v>
      </c>
      <c r="J127" s="24">
        <v>10</v>
      </c>
      <c r="K127" s="24">
        <v>0</v>
      </c>
      <c r="L127" s="24">
        <v>0</v>
      </c>
      <c r="M127" s="24">
        <v>10</v>
      </c>
      <c r="N127" s="24">
        <v>0</v>
      </c>
      <c r="O127" s="24">
        <v>0</v>
      </c>
      <c r="P127" s="24">
        <v>10</v>
      </c>
      <c r="Q127" s="24">
        <v>0</v>
      </c>
      <c r="R127" s="24">
        <v>0</v>
      </c>
      <c r="S127" s="29">
        <f t="shared" si="3"/>
        <v>40</v>
      </c>
    </row>
    <row r="128" spans="1:19" ht="30">
      <c r="A128" s="23">
        <v>127</v>
      </c>
      <c r="B128" s="30" t="s">
        <v>300</v>
      </c>
      <c r="C128" s="30" t="s">
        <v>289</v>
      </c>
      <c r="D128" s="30" t="s">
        <v>290</v>
      </c>
      <c r="E128" s="23" t="s">
        <v>97</v>
      </c>
      <c r="F128" s="23" t="str">
        <f t="shared" si="2"/>
        <v>Suma</v>
      </c>
      <c r="G128" s="24">
        <v>4</v>
      </c>
      <c r="H128" s="24">
        <v>4</v>
      </c>
      <c r="I128" s="24">
        <v>4</v>
      </c>
      <c r="J128" s="24">
        <v>4</v>
      </c>
      <c r="K128" s="24">
        <v>4</v>
      </c>
      <c r="L128" s="24">
        <v>4</v>
      </c>
      <c r="M128" s="24">
        <v>4</v>
      </c>
      <c r="N128" s="24">
        <v>4</v>
      </c>
      <c r="O128" s="24">
        <v>4</v>
      </c>
      <c r="P128" s="24">
        <v>4</v>
      </c>
      <c r="Q128" s="24">
        <v>4</v>
      </c>
      <c r="R128" s="24">
        <v>4</v>
      </c>
      <c r="S128" s="29">
        <f t="shared" si="3"/>
        <v>48</v>
      </c>
    </row>
    <row r="129" spans="1:19" ht="30">
      <c r="A129" s="23">
        <v>128</v>
      </c>
      <c r="B129" s="30" t="s">
        <v>300</v>
      </c>
      <c r="C129" s="30" t="s">
        <v>291</v>
      </c>
      <c r="D129" s="30" t="s">
        <v>292</v>
      </c>
      <c r="E129" s="23" t="s">
        <v>97</v>
      </c>
      <c r="F129" s="23" t="str">
        <f t="shared" si="2"/>
        <v>Suma</v>
      </c>
      <c r="G129" s="24">
        <v>60</v>
      </c>
      <c r="H129" s="24">
        <v>80</v>
      </c>
      <c r="I129" s="24">
        <v>110</v>
      </c>
      <c r="J129" s="24">
        <v>120</v>
      </c>
      <c r="K129" s="24">
        <v>150</v>
      </c>
      <c r="L129" s="24">
        <v>180</v>
      </c>
      <c r="M129" s="24">
        <v>210</v>
      </c>
      <c r="N129" s="24">
        <v>230</v>
      </c>
      <c r="O129" s="24">
        <v>260</v>
      </c>
      <c r="P129" s="24">
        <v>280</v>
      </c>
      <c r="Q129" s="24">
        <v>300</v>
      </c>
      <c r="R129" s="24">
        <v>320</v>
      </c>
      <c r="S129" s="29">
        <f t="shared" si="3"/>
        <v>2300</v>
      </c>
    </row>
    <row r="130" spans="1:19" ht="30">
      <c r="A130" s="23">
        <v>129</v>
      </c>
      <c r="B130" s="30" t="s">
        <v>300</v>
      </c>
      <c r="C130" s="30" t="s">
        <v>293</v>
      </c>
      <c r="D130" s="30" t="s">
        <v>294</v>
      </c>
      <c r="E130" s="23" t="s">
        <v>97</v>
      </c>
      <c r="F130" s="23" t="str">
        <f t="shared" si="2"/>
        <v>Suma</v>
      </c>
      <c r="G130" s="24">
        <v>1</v>
      </c>
      <c r="H130" s="24">
        <v>1</v>
      </c>
      <c r="I130" s="24">
        <v>1</v>
      </c>
      <c r="J130" s="24">
        <v>1</v>
      </c>
      <c r="K130" s="24">
        <v>1</v>
      </c>
      <c r="L130" s="24">
        <v>1</v>
      </c>
      <c r="M130" s="24">
        <v>1</v>
      </c>
      <c r="N130" s="24">
        <v>1</v>
      </c>
      <c r="O130" s="24">
        <v>1</v>
      </c>
      <c r="P130" s="24">
        <v>1</v>
      </c>
      <c r="Q130" s="24">
        <v>1</v>
      </c>
      <c r="R130" s="24">
        <v>1</v>
      </c>
      <c r="S130" s="29">
        <f t="shared" si="3"/>
        <v>12</v>
      </c>
    </row>
    <row r="131" spans="1:19" ht="30">
      <c r="A131" s="23">
        <v>130</v>
      </c>
      <c r="B131" s="30" t="s">
        <v>300</v>
      </c>
      <c r="C131" s="30" t="s">
        <v>295</v>
      </c>
      <c r="D131" s="30" t="s">
        <v>296</v>
      </c>
      <c r="E131" s="23" t="s">
        <v>97</v>
      </c>
      <c r="F131" s="23" t="str">
        <f t="shared" ref="F131:F169" si="4">+IF(E131="Porcentaje","Acumulativo","Suma")</f>
        <v>Suma</v>
      </c>
      <c r="G131" s="24">
        <v>0</v>
      </c>
      <c r="H131" s="24">
        <v>0</v>
      </c>
      <c r="I131" s="24">
        <v>10</v>
      </c>
      <c r="J131" s="24">
        <v>0</v>
      </c>
      <c r="K131" s="24">
        <v>10</v>
      </c>
      <c r="L131" s="24">
        <v>0</v>
      </c>
      <c r="M131" s="24">
        <v>0</v>
      </c>
      <c r="N131" s="24">
        <v>10</v>
      </c>
      <c r="O131" s="24">
        <v>0</v>
      </c>
      <c r="P131" s="24">
        <v>0</v>
      </c>
      <c r="Q131" s="24">
        <v>10</v>
      </c>
      <c r="R131" s="24">
        <v>0</v>
      </c>
      <c r="S131" s="29">
        <f t="shared" ref="S131:S169" si="5">+IF(F131="Suma",SUM(G131:R131),IF(VLOOKUP(C131,C131:R131,COUNTA(G131:R131)+4,0)=F131,0,VLOOKUP(C131,C131:R131,COUNTA(G131:R131)+4,0)))</f>
        <v>40</v>
      </c>
    </row>
    <row r="132" spans="1:19">
      <c r="A132" s="23">
        <v>131</v>
      </c>
      <c r="B132" s="30" t="s">
        <v>300</v>
      </c>
      <c r="C132" s="30" t="s">
        <v>297</v>
      </c>
      <c r="D132" s="30" t="s">
        <v>298</v>
      </c>
      <c r="E132" s="23" t="s">
        <v>299</v>
      </c>
      <c r="F132" s="23" t="str">
        <f t="shared" si="4"/>
        <v>Suma</v>
      </c>
      <c r="G132" s="49">
        <v>200000</v>
      </c>
      <c r="H132" s="49">
        <v>300000</v>
      </c>
      <c r="I132" s="49">
        <v>350000</v>
      </c>
      <c r="J132" s="49">
        <v>400000</v>
      </c>
      <c r="K132" s="49">
        <v>500000</v>
      </c>
      <c r="L132" s="49">
        <v>550000</v>
      </c>
      <c r="M132" s="49">
        <v>750000</v>
      </c>
      <c r="N132" s="49">
        <v>850000</v>
      </c>
      <c r="O132" s="49">
        <v>900000</v>
      </c>
      <c r="P132" s="49">
        <v>1100000</v>
      </c>
      <c r="Q132" s="49">
        <v>1400000</v>
      </c>
      <c r="R132" s="49">
        <v>1600000</v>
      </c>
      <c r="S132" s="50">
        <f t="shared" si="5"/>
        <v>8900000</v>
      </c>
    </row>
    <row r="133" spans="1:19">
      <c r="A133" s="23">
        <v>132</v>
      </c>
      <c r="B133" s="30" t="s">
        <v>307</v>
      </c>
      <c r="C133" s="30" t="s">
        <v>301</v>
      </c>
      <c r="D133" s="30" t="s">
        <v>302</v>
      </c>
      <c r="E133" s="23" t="s">
        <v>97</v>
      </c>
      <c r="F133" s="23" t="str">
        <f t="shared" si="4"/>
        <v>Suma</v>
      </c>
      <c r="G133" s="24">
        <v>70</v>
      </c>
      <c r="H133" s="24">
        <v>100</v>
      </c>
      <c r="I133" s="24">
        <v>130</v>
      </c>
      <c r="J133" s="24">
        <v>140</v>
      </c>
      <c r="K133" s="24">
        <v>150</v>
      </c>
      <c r="L133" s="24">
        <v>160</v>
      </c>
      <c r="M133" s="24">
        <v>170</v>
      </c>
      <c r="N133" s="24">
        <v>180</v>
      </c>
      <c r="O133" s="24">
        <v>200</v>
      </c>
      <c r="P133" s="24">
        <v>210</v>
      </c>
      <c r="Q133" s="24">
        <v>230</v>
      </c>
      <c r="R133" s="24">
        <v>260</v>
      </c>
      <c r="S133" s="29">
        <f t="shared" si="5"/>
        <v>2000</v>
      </c>
    </row>
    <row r="134" spans="1:19">
      <c r="A134" s="23">
        <v>133</v>
      </c>
      <c r="B134" s="30" t="s">
        <v>307</v>
      </c>
      <c r="C134" s="30" t="s">
        <v>301</v>
      </c>
      <c r="D134" s="30" t="s">
        <v>303</v>
      </c>
      <c r="E134" s="23" t="s">
        <v>97</v>
      </c>
      <c r="F134" s="23" t="str">
        <f t="shared" si="4"/>
        <v>Suma</v>
      </c>
      <c r="G134" s="24">
        <v>24500</v>
      </c>
      <c r="H134" s="24">
        <v>35000</v>
      </c>
      <c r="I134" s="24">
        <v>45500</v>
      </c>
      <c r="J134" s="24">
        <v>49000</v>
      </c>
      <c r="K134" s="24">
        <v>52500</v>
      </c>
      <c r="L134" s="24">
        <v>56000</v>
      </c>
      <c r="M134" s="24">
        <v>59500</v>
      </c>
      <c r="N134" s="24">
        <v>63000</v>
      </c>
      <c r="O134" s="24">
        <v>70000</v>
      </c>
      <c r="P134" s="24">
        <v>73500</v>
      </c>
      <c r="Q134" s="24">
        <v>80500</v>
      </c>
      <c r="R134" s="24">
        <v>91000</v>
      </c>
      <c r="S134" s="29">
        <f t="shared" si="5"/>
        <v>700000</v>
      </c>
    </row>
    <row r="135" spans="1:19">
      <c r="A135" s="23">
        <v>134</v>
      </c>
      <c r="B135" s="30" t="s">
        <v>307</v>
      </c>
      <c r="C135" s="30" t="s">
        <v>304</v>
      </c>
      <c r="D135" s="30" t="s">
        <v>305</v>
      </c>
      <c r="E135" s="23" t="s">
        <v>97</v>
      </c>
      <c r="F135" s="23" t="str">
        <f t="shared" si="4"/>
        <v>Suma</v>
      </c>
      <c r="G135" s="24">
        <v>60</v>
      </c>
      <c r="H135" s="24">
        <v>80</v>
      </c>
      <c r="I135" s="24">
        <v>110</v>
      </c>
      <c r="J135" s="24">
        <v>120</v>
      </c>
      <c r="K135" s="24">
        <v>150</v>
      </c>
      <c r="L135" s="24">
        <v>180</v>
      </c>
      <c r="M135" s="24">
        <v>210</v>
      </c>
      <c r="N135" s="24">
        <v>230</v>
      </c>
      <c r="O135" s="24">
        <v>260</v>
      </c>
      <c r="P135" s="24">
        <v>280</v>
      </c>
      <c r="Q135" s="24">
        <v>300</v>
      </c>
      <c r="R135" s="24">
        <v>320</v>
      </c>
      <c r="S135" s="29">
        <f t="shared" si="5"/>
        <v>2300</v>
      </c>
    </row>
    <row r="136" spans="1:19">
      <c r="A136" s="23">
        <v>135</v>
      </c>
      <c r="B136" s="30" t="s">
        <v>307</v>
      </c>
      <c r="C136" s="30" t="s">
        <v>304</v>
      </c>
      <c r="D136" s="30" t="s">
        <v>303</v>
      </c>
      <c r="E136" s="23" t="s">
        <v>97</v>
      </c>
      <c r="F136" s="23" t="str">
        <f t="shared" si="4"/>
        <v>Suma</v>
      </c>
      <c r="G136" s="24">
        <v>84000</v>
      </c>
      <c r="H136" s="24">
        <v>112000</v>
      </c>
      <c r="I136" s="24">
        <v>154000</v>
      </c>
      <c r="J136" s="24">
        <v>168000</v>
      </c>
      <c r="K136" s="24">
        <v>210000</v>
      </c>
      <c r="L136" s="24">
        <v>252000</v>
      </c>
      <c r="M136" s="24">
        <v>294000</v>
      </c>
      <c r="N136" s="24">
        <v>322000</v>
      </c>
      <c r="O136" s="24">
        <v>364000</v>
      </c>
      <c r="P136" s="24">
        <v>392000</v>
      </c>
      <c r="Q136" s="24">
        <v>420000</v>
      </c>
      <c r="R136" s="24">
        <v>448000</v>
      </c>
      <c r="S136" s="29">
        <f t="shared" si="5"/>
        <v>3220000</v>
      </c>
    </row>
    <row r="137" spans="1:19">
      <c r="A137" s="23">
        <v>136</v>
      </c>
      <c r="B137" s="30" t="s">
        <v>307</v>
      </c>
      <c r="C137" s="30" t="s">
        <v>304</v>
      </c>
      <c r="D137" s="30" t="s">
        <v>306</v>
      </c>
      <c r="E137" s="23" t="s">
        <v>97</v>
      </c>
      <c r="F137" s="23" t="str">
        <f t="shared" si="4"/>
        <v>Suma</v>
      </c>
      <c r="G137" s="24">
        <v>480</v>
      </c>
      <c r="H137" s="24">
        <v>160</v>
      </c>
      <c r="I137" s="24">
        <v>240</v>
      </c>
      <c r="J137" s="24">
        <v>80</v>
      </c>
      <c r="K137" s="24">
        <v>240</v>
      </c>
      <c r="L137" s="24">
        <v>240</v>
      </c>
      <c r="M137" s="24">
        <v>240</v>
      </c>
      <c r="N137" s="24">
        <v>160</v>
      </c>
      <c r="O137" s="24">
        <v>240</v>
      </c>
      <c r="P137" s="24">
        <v>160</v>
      </c>
      <c r="Q137" s="24">
        <v>160</v>
      </c>
      <c r="R137" s="24">
        <v>160</v>
      </c>
      <c r="S137" s="29">
        <f t="shared" si="5"/>
        <v>2560</v>
      </c>
    </row>
    <row r="138" spans="1:19">
      <c r="A138" s="23">
        <v>137</v>
      </c>
      <c r="B138" s="30" t="s">
        <v>349</v>
      </c>
      <c r="C138" s="30" t="s">
        <v>308</v>
      </c>
      <c r="D138" s="30" t="s">
        <v>309</v>
      </c>
      <c r="E138" s="23" t="s">
        <v>97</v>
      </c>
      <c r="F138" s="23" t="str">
        <f t="shared" si="4"/>
        <v>Suma</v>
      </c>
      <c r="G138" s="24">
        <v>0</v>
      </c>
      <c r="H138" s="24">
        <v>0</v>
      </c>
      <c r="I138" s="24">
        <v>0</v>
      </c>
      <c r="J138" s="24">
        <v>0</v>
      </c>
      <c r="K138" s="24">
        <v>0</v>
      </c>
      <c r="L138" s="24">
        <v>0</v>
      </c>
      <c r="M138" s="24">
        <v>1</v>
      </c>
      <c r="N138" s="24">
        <v>1</v>
      </c>
      <c r="O138" s="24">
        <v>1</v>
      </c>
      <c r="P138" s="24">
        <v>0</v>
      </c>
      <c r="Q138" s="24">
        <v>0</v>
      </c>
      <c r="R138" s="24">
        <v>0</v>
      </c>
      <c r="S138" s="29">
        <f t="shared" si="5"/>
        <v>3</v>
      </c>
    </row>
    <row r="139" spans="1:19" ht="30">
      <c r="A139" s="23">
        <v>138</v>
      </c>
      <c r="B139" s="30" t="s">
        <v>349</v>
      </c>
      <c r="C139" s="30" t="s">
        <v>308</v>
      </c>
      <c r="D139" s="30" t="s">
        <v>310</v>
      </c>
      <c r="E139" s="23" t="s">
        <v>97</v>
      </c>
      <c r="F139" s="23" t="str">
        <f t="shared" si="4"/>
        <v>Suma</v>
      </c>
      <c r="G139" s="24">
        <v>0</v>
      </c>
      <c r="H139" s="24">
        <v>0</v>
      </c>
      <c r="I139" s="24">
        <v>0</v>
      </c>
      <c r="J139" s="24">
        <v>0</v>
      </c>
      <c r="K139" s="24">
        <v>0</v>
      </c>
      <c r="L139" s="24">
        <v>0</v>
      </c>
      <c r="M139" s="24">
        <v>1</v>
      </c>
      <c r="N139" s="24">
        <v>1</v>
      </c>
      <c r="O139" s="24">
        <v>1</v>
      </c>
      <c r="P139" s="24">
        <v>0</v>
      </c>
      <c r="Q139" s="24">
        <v>0</v>
      </c>
      <c r="R139" s="24">
        <v>0</v>
      </c>
      <c r="S139" s="29">
        <f t="shared" si="5"/>
        <v>3</v>
      </c>
    </row>
    <row r="140" spans="1:19">
      <c r="A140" s="23">
        <v>139</v>
      </c>
      <c r="B140" s="30" t="s">
        <v>349</v>
      </c>
      <c r="C140" s="30" t="s">
        <v>311</v>
      </c>
      <c r="D140" s="30" t="s">
        <v>312</v>
      </c>
      <c r="E140" s="23" t="s">
        <v>97</v>
      </c>
      <c r="F140" s="23" t="str">
        <f t="shared" si="4"/>
        <v>Suma</v>
      </c>
      <c r="G140" s="24">
        <v>0</v>
      </c>
      <c r="H140" s="24">
        <v>0</v>
      </c>
      <c r="I140" s="24">
        <v>1</v>
      </c>
      <c r="J140" s="24">
        <v>0</v>
      </c>
      <c r="K140" s="24">
        <v>1</v>
      </c>
      <c r="L140" s="24">
        <v>1</v>
      </c>
      <c r="M140" s="24">
        <v>0</v>
      </c>
      <c r="N140" s="24">
        <v>0</v>
      </c>
      <c r="O140" s="24">
        <v>0</v>
      </c>
      <c r="P140" s="24">
        <v>0</v>
      </c>
      <c r="Q140" s="24">
        <v>0</v>
      </c>
      <c r="R140" s="24">
        <v>1</v>
      </c>
      <c r="S140" s="29">
        <f t="shared" si="5"/>
        <v>4</v>
      </c>
    </row>
    <row r="141" spans="1:19" ht="30">
      <c r="A141" s="23">
        <v>140</v>
      </c>
      <c r="B141" s="30" t="s">
        <v>349</v>
      </c>
      <c r="C141" s="30" t="s">
        <v>313</v>
      </c>
      <c r="D141" s="30" t="s">
        <v>314</v>
      </c>
      <c r="E141" s="23" t="s">
        <v>97</v>
      </c>
      <c r="F141" s="23" t="str">
        <f t="shared" si="4"/>
        <v>Suma</v>
      </c>
      <c r="G141" s="24">
        <v>1</v>
      </c>
      <c r="H141" s="24">
        <v>0</v>
      </c>
      <c r="I141" s="24">
        <v>0</v>
      </c>
      <c r="J141" s="24">
        <v>0</v>
      </c>
      <c r="K141" s="24">
        <v>1</v>
      </c>
      <c r="L141" s="24">
        <v>0</v>
      </c>
      <c r="M141" s="24">
        <v>0</v>
      </c>
      <c r="N141" s="24">
        <v>0</v>
      </c>
      <c r="O141" s="24">
        <v>1</v>
      </c>
      <c r="P141" s="24">
        <v>1</v>
      </c>
      <c r="Q141" s="24">
        <v>0</v>
      </c>
      <c r="R141" s="24">
        <v>0</v>
      </c>
      <c r="S141" s="29">
        <f t="shared" si="5"/>
        <v>4</v>
      </c>
    </row>
    <row r="142" spans="1:19" ht="30">
      <c r="A142" s="23">
        <v>141</v>
      </c>
      <c r="B142" s="30" t="s">
        <v>349</v>
      </c>
      <c r="C142" s="30" t="s">
        <v>315</v>
      </c>
      <c r="D142" s="30" t="s">
        <v>316</v>
      </c>
      <c r="E142" s="23" t="s">
        <v>98</v>
      </c>
      <c r="F142" s="23" t="str">
        <f t="shared" si="4"/>
        <v>Acumulativo</v>
      </c>
      <c r="G142" s="25">
        <v>0.17</v>
      </c>
      <c r="H142" s="25">
        <v>0.34</v>
      </c>
      <c r="I142" s="25">
        <v>0.5</v>
      </c>
      <c r="J142" s="25">
        <v>0.67</v>
      </c>
      <c r="K142" s="25">
        <v>0.84</v>
      </c>
      <c r="L142" s="25">
        <v>1</v>
      </c>
      <c r="M142" s="25">
        <v>1</v>
      </c>
      <c r="N142" s="25">
        <v>1</v>
      </c>
      <c r="O142" s="25">
        <v>1</v>
      </c>
      <c r="P142" s="25">
        <v>1</v>
      </c>
      <c r="Q142" s="25">
        <v>1</v>
      </c>
      <c r="R142" s="25">
        <v>1</v>
      </c>
      <c r="S142" s="27">
        <f t="shared" si="5"/>
        <v>1</v>
      </c>
    </row>
    <row r="143" spans="1:19">
      <c r="A143" s="23">
        <v>142</v>
      </c>
      <c r="B143" s="30" t="s">
        <v>349</v>
      </c>
      <c r="C143" s="30" t="s">
        <v>317</v>
      </c>
      <c r="D143" s="30" t="s">
        <v>318</v>
      </c>
      <c r="E143" s="23" t="s">
        <v>97</v>
      </c>
      <c r="F143" s="23" t="str">
        <f t="shared" si="4"/>
        <v>Suma</v>
      </c>
      <c r="G143" s="24">
        <v>1</v>
      </c>
      <c r="H143" s="24">
        <v>1</v>
      </c>
      <c r="I143" s="24">
        <v>1</v>
      </c>
      <c r="J143" s="24">
        <v>1</v>
      </c>
      <c r="K143" s="24">
        <v>1</v>
      </c>
      <c r="L143" s="24">
        <v>1</v>
      </c>
      <c r="M143" s="24">
        <v>1</v>
      </c>
      <c r="N143" s="24">
        <v>1</v>
      </c>
      <c r="O143" s="24">
        <v>1</v>
      </c>
      <c r="P143" s="24">
        <v>1</v>
      </c>
      <c r="Q143" s="24">
        <v>1</v>
      </c>
      <c r="R143" s="24">
        <v>1</v>
      </c>
      <c r="S143" s="29">
        <f t="shared" si="5"/>
        <v>12</v>
      </c>
    </row>
    <row r="144" spans="1:19">
      <c r="A144" s="23">
        <v>143</v>
      </c>
      <c r="B144" s="30" t="s">
        <v>349</v>
      </c>
      <c r="C144" s="30" t="s">
        <v>319</v>
      </c>
      <c r="D144" s="30" t="s">
        <v>320</v>
      </c>
      <c r="E144" s="23" t="s">
        <v>97</v>
      </c>
      <c r="F144" s="23" t="str">
        <f t="shared" si="4"/>
        <v>Suma</v>
      </c>
      <c r="G144" s="24">
        <v>1</v>
      </c>
      <c r="H144" s="24">
        <v>1</v>
      </c>
      <c r="I144" s="24">
        <v>1</v>
      </c>
      <c r="J144" s="24">
        <v>1</v>
      </c>
      <c r="K144" s="24">
        <v>1</v>
      </c>
      <c r="L144" s="24">
        <v>1</v>
      </c>
      <c r="M144" s="24">
        <v>1</v>
      </c>
      <c r="N144" s="24">
        <v>1</v>
      </c>
      <c r="O144" s="24">
        <v>1</v>
      </c>
      <c r="P144" s="24">
        <v>1</v>
      </c>
      <c r="Q144" s="24">
        <v>1</v>
      </c>
      <c r="R144" s="24">
        <v>2</v>
      </c>
      <c r="S144" s="29">
        <f t="shared" si="5"/>
        <v>13</v>
      </c>
    </row>
    <row r="145" spans="1:19" ht="30">
      <c r="A145" s="23">
        <v>144</v>
      </c>
      <c r="B145" s="30" t="s">
        <v>349</v>
      </c>
      <c r="C145" s="30" t="s">
        <v>321</v>
      </c>
      <c r="D145" s="30" t="s">
        <v>322</v>
      </c>
      <c r="E145" s="23" t="s">
        <v>97</v>
      </c>
      <c r="F145" s="23" t="str">
        <f t="shared" si="4"/>
        <v>Suma</v>
      </c>
      <c r="G145" s="24">
        <v>1</v>
      </c>
      <c r="H145" s="24">
        <v>1</v>
      </c>
      <c r="I145" s="24">
        <v>1</v>
      </c>
      <c r="J145" s="24">
        <v>1</v>
      </c>
      <c r="K145" s="24">
        <v>1</v>
      </c>
      <c r="L145" s="24">
        <v>1</v>
      </c>
      <c r="M145" s="24">
        <v>1</v>
      </c>
      <c r="N145" s="24">
        <v>1</v>
      </c>
      <c r="O145" s="24">
        <v>1</v>
      </c>
      <c r="P145" s="24">
        <v>1</v>
      </c>
      <c r="Q145" s="24">
        <v>1</v>
      </c>
      <c r="R145" s="24">
        <v>1</v>
      </c>
      <c r="S145" s="29">
        <f t="shared" si="5"/>
        <v>12</v>
      </c>
    </row>
    <row r="146" spans="1:19" ht="30">
      <c r="A146" s="23">
        <v>145</v>
      </c>
      <c r="B146" s="30" t="s">
        <v>349</v>
      </c>
      <c r="C146" s="30" t="s">
        <v>323</v>
      </c>
      <c r="D146" s="30" t="s">
        <v>324</v>
      </c>
      <c r="E146" s="23" t="s">
        <v>97</v>
      </c>
      <c r="F146" s="23" t="str">
        <f t="shared" si="4"/>
        <v>Suma</v>
      </c>
      <c r="G146" s="24">
        <v>1</v>
      </c>
      <c r="H146" s="24">
        <v>1</v>
      </c>
      <c r="I146" s="24">
        <v>1</v>
      </c>
      <c r="J146" s="24">
        <v>1</v>
      </c>
      <c r="K146" s="24">
        <v>1</v>
      </c>
      <c r="L146" s="24">
        <v>1</v>
      </c>
      <c r="M146" s="24">
        <v>1</v>
      </c>
      <c r="N146" s="24">
        <v>1</v>
      </c>
      <c r="O146" s="24">
        <v>1</v>
      </c>
      <c r="P146" s="24">
        <v>1</v>
      </c>
      <c r="Q146" s="24">
        <v>1</v>
      </c>
      <c r="R146" s="24">
        <v>1</v>
      </c>
      <c r="S146" s="29">
        <f t="shared" si="5"/>
        <v>12</v>
      </c>
    </row>
    <row r="147" spans="1:19" ht="30">
      <c r="A147" s="23">
        <v>146</v>
      </c>
      <c r="B147" s="30" t="s">
        <v>349</v>
      </c>
      <c r="C147" s="30" t="s">
        <v>325</v>
      </c>
      <c r="D147" s="30" t="s">
        <v>326</v>
      </c>
      <c r="E147" s="23" t="s">
        <v>97</v>
      </c>
      <c r="F147" s="23" t="str">
        <f t="shared" si="4"/>
        <v>Suma</v>
      </c>
      <c r="G147" s="24">
        <v>0</v>
      </c>
      <c r="H147" s="24">
        <v>0</v>
      </c>
      <c r="I147" s="24">
        <v>1</v>
      </c>
      <c r="J147" s="24">
        <v>0</v>
      </c>
      <c r="K147" s="24">
        <v>0</v>
      </c>
      <c r="L147" s="24">
        <v>1</v>
      </c>
      <c r="M147" s="24">
        <v>0</v>
      </c>
      <c r="N147" s="24">
        <v>0</v>
      </c>
      <c r="O147" s="24">
        <v>1</v>
      </c>
      <c r="P147" s="24">
        <v>0</v>
      </c>
      <c r="Q147" s="24">
        <v>0</v>
      </c>
      <c r="R147" s="24">
        <v>1</v>
      </c>
      <c r="S147" s="29">
        <f t="shared" si="5"/>
        <v>4</v>
      </c>
    </row>
    <row r="148" spans="1:19">
      <c r="A148" s="23">
        <v>147</v>
      </c>
      <c r="B148" s="30" t="s">
        <v>349</v>
      </c>
      <c r="C148" s="30" t="s">
        <v>327</v>
      </c>
      <c r="D148" s="30" t="s">
        <v>328</v>
      </c>
      <c r="E148" s="23" t="s">
        <v>98</v>
      </c>
      <c r="F148" s="23" t="str">
        <f t="shared" si="4"/>
        <v>Acumulativo</v>
      </c>
      <c r="G148" s="25">
        <v>1</v>
      </c>
      <c r="H148" s="25">
        <v>1</v>
      </c>
      <c r="I148" s="25">
        <v>1</v>
      </c>
      <c r="J148" s="25">
        <v>1</v>
      </c>
      <c r="K148" s="25">
        <v>1</v>
      </c>
      <c r="L148" s="25">
        <v>1</v>
      </c>
      <c r="M148" s="25">
        <v>1</v>
      </c>
      <c r="N148" s="25">
        <v>1</v>
      </c>
      <c r="O148" s="25">
        <v>1</v>
      </c>
      <c r="P148" s="25">
        <v>1</v>
      </c>
      <c r="Q148" s="25">
        <v>1</v>
      </c>
      <c r="R148" s="25">
        <v>1</v>
      </c>
      <c r="S148" s="27">
        <f t="shared" si="5"/>
        <v>1</v>
      </c>
    </row>
    <row r="149" spans="1:19">
      <c r="A149" s="23">
        <v>148</v>
      </c>
      <c r="B149" s="30" t="s">
        <v>349</v>
      </c>
      <c r="C149" s="30" t="s">
        <v>329</v>
      </c>
      <c r="D149" s="30" t="s">
        <v>330</v>
      </c>
      <c r="E149" s="23" t="s">
        <v>97</v>
      </c>
      <c r="F149" s="23" t="str">
        <f t="shared" si="4"/>
        <v>Suma</v>
      </c>
      <c r="G149" s="24">
        <v>1</v>
      </c>
      <c r="H149" s="24">
        <v>1</v>
      </c>
      <c r="I149" s="24">
        <v>1</v>
      </c>
      <c r="J149" s="24">
        <v>1</v>
      </c>
      <c r="K149" s="24">
        <v>1</v>
      </c>
      <c r="L149" s="24">
        <v>1</v>
      </c>
      <c r="M149" s="24">
        <v>1</v>
      </c>
      <c r="N149" s="24">
        <v>1</v>
      </c>
      <c r="O149" s="24">
        <v>1</v>
      </c>
      <c r="P149" s="24">
        <v>1</v>
      </c>
      <c r="Q149" s="24">
        <v>1</v>
      </c>
      <c r="R149" s="24">
        <v>1</v>
      </c>
      <c r="S149" s="29">
        <f t="shared" si="5"/>
        <v>12</v>
      </c>
    </row>
    <row r="150" spans="1:19" ht="30">
      <c r="A150" s="23">
        <v>149</v>
      </c>
      <c r="B150" s="30" t="s">
        <v>349</v>
      </c>
      <c r="C150" s="30" t="s">
        <v>331</v>
      </c>
      <c r="D150" s="30" t="s">
        <v>332</v>
      </c>
      <c r="E150" s="23" t="s">
        <v>97</v>
      </c>
      <c r="F150" s="23" t="str">
        <f t="shared" si="4"/>
        <v>Suma</v>
      </c>
      <c r="G150" s="24">
        <v>0</v>
      </c>
      <c r="H150" s="24">
        <v>0</v>
      </c>
      <c r="I150" s="24">
        <v>0</v>
      </c>
      <c r="J150" s="24">
        <v>0</v>
      </c>
      <c r="K150" s="24">
        <v>0</v>
      </c>
      <c r="L150" s="24">
        <v>0</v>
      </c>
      <c r="M150" s="24">
        <v>0</v>
      </c>
      <c r="N150" s="24">
        <v>0</v>
      </c>
      <c r="O150" s="24">
        <v>0</v>
      </c>
      <c r="P150" s="24">
        <v>0</v>
      </c>
      <c r="Q150" s="24">
        <v>0</v>
      </c>
      <c r="R150" s="24">
        <v>1</v>
      </c>
      <c r="S150" s="29">
        <f t="shared" si="5"/>
        <v>1</v>
      </c>
    </row>
    <row r="151" spans="1:19" ht="30">
      <c r="A151" s="23">
        <v>150</v>
      </c>
      <c r="B151" s="30" t="s">
        <v>349</v>
      </c>
      <c r="C151" s="30" t="s">
        <v>333</v>
      </c>
      <c r="D151" s="30" t="s">
        <v>334</v>
      </c>
      <c r="E151" s="23" t="s">
        <v>98</v>
      </c>
      <c r="F151" s="23" t="str">
        <f t="shared" si="4"/>
        <v>Acumulativo</v>
      </c>
      <c r="G151" s="25">
        <v>0</v>
      </c>
      <c r="H151" s="25">
        <v>0.5</v>
      </c>
      <c r="I151" s="25">
        <v>1</v>
      </c>
      <c r="J151" s="25">
        <v>1</v>
      </c>
      <c r="K151" s="25">
        <v>1</v>
      </c>
      <c r="L151" s="25">
        <v>1</v>
      </c>
      <c r="M151" s="25">
        <v>1</v>
      </c>
      <c r="N151" s="25">
        <v>1</v>
      </c>
      <c r="O151" s="25">
        <v>1</v>
      </c>
      <c r="P151" s="25">
        <v>1</v>
      </c>
      <c r="Q151" s="25">
        <v>1</v>
      </c>
      <c r="R151" s="25">
        <v>1</v>
      </c>
      <c r="S151" s="27">
        <f t="shared" si="5"/>
        <v>1</v>
      </c>
    </row>
    <row r="152" spans="1:19">
      <c r="A152" s="23">
        <v>151</v>
      </c>
      <c r="B152" s="30" t="s">
        <v>349</v>
      </c>
      <c r="C152" s="30" t="s">
        <v>335</v>
      </c>
      <c r="D152" s="30" t="s">
        <v>336</v>
      </c>
      <c r="E152" s="23" t="s">
        <v>97</v>
      </c>
      <c r="F152" s="23" t="str">
        <f t="shared" si="4"/>
        <v>Suma</v>
      </c>
      <c r="G152" s="24">
        <v>0</v>
      </c>
      <c r="H152" s="24">
        <v>0</v>
      </c>
      <c r="I152" s="24">
        <v>0</v>
      </c>
      <c r="J152" s="24">
        <v>0</v>
      </c>
      <c r="K152" s="24">
        <v>0</v>
      </c>
      <c r="L152" s="24">
        <v>0</v>
      </c>
      <c r="M152" s="24">
        <v>0</v>
      </c>
      <c r="N152" s="24">
        <v>0</v>
      </c>
      <c r="O152" s="24">
        <v>0</v>
      </c>
      <c r="P152" s="24">
        <v>0</v>
      </c>
      <c r="Q152" s="24">
        <v>1</v>
      </c>
      <c r="R152" s="24">
        <v>0</v>
      </c>
      <c r="S152" s="29">
        <f t="shared" si="5"/>
        <v>1</v>
      </c>
    </row>
    <row r="153" spans="1:19" ht="30">
      <c r="A153" s="23">
        <v>152</v>
      </c>
      <c r="B153" s="30" t="s">
        <v>349</v>
      </c>
      <c r="C153" s="30" t="s">
        <v>337</v>
      </c>
      <c r="D153" s="30" t="s">
        <v>338</v>
      </c>
      <c r="E153" s="23" t="s">
        <v>97</v>
      </c>
      <c r="F153" s="23" t="str">
        <f t="shared" si="4"/>
        <v>Suma</v>
      </c>
      <c r="G153" s="24">
        <v>1</v>
      </c>
      <c r="H153" s="24">
        <v>1</v>
      </c>
      <c r="I153" s="24">
        <v>1</v>
      </c>
      <c r="J153" s="24">
        <v>1</v>
      </c>
      <c r="K153" s="24">
        <v>1</v>
      </c>
      <c r="L153" s="24">
        <v>1</v>
      </c>
      <c r="M153" s="24">
        <v>1</v>
      </c>
      <c r="N153" s="24">
        <v>1</v>
      </c>
      <c r="O153" s="24">
        <v>1</v>
      </c>
      <c r="P153" s="24">
        <v>1</v>
      </c>
      <c r="Q153" s="24">
        <v>1</v>
      </c>
      <c r="R153" s="24">
        <v>1</v>
      </c>
      <c r="S153" s="29">
        <f t="shared" si="5"/>
        <v>12</v>
      </c>
    </row>
    <row r="154" spans="1:19" ht="60">
      <c r="A154" s="23">
        <v>153</v>
      </c>
      <c r="B154" s="30" t="s">
        <v>349</v>
      </c>
      <c r="C154" s="30" t="s">
        <v>339</v>
      </c>
      <c r="D154" s="30" t="s">
        <v>340</v>
      </c>
      <c r="E154" s="23" t="s">
        <v>98</v>
      </c>
      <c r="F154" s="23" t="str">
        <f t="shared" si="4"/>
        <v>Acumulativo</v>
      </c>
      <c r="G154" s="25">
        <v>0.5</v>
      </c>
      <c r="H154" s="25">
        <v>0.75</v>
      </c>
      <c r="I154" s="25">
        <v>1</v>
      </c>
      <c r="J154" s="25">
        <v>1</v>
      </c>
      <c r="K154" s="25">
        <v>1</v>
      </c>
      <c r="L154" s="25">
        <v>1</v>
      </c>
      <c r="M154" s="25">
        <v>1</v>
      </c>
      <c r="N154" s="25">
        <v>1</v>
      </c>
      <c r="O154" s="25">
        <v>1</v>
      </c>
      <c r="P154" s="25">
        <v>1</v>
      </c>
      <c r="Q154" s="25">
        <v>1</v>
      </c>
      <c r="R154" s="25">
        <v>1</v>
      </c>
      <c r="S154" s="27">
        <f t="shared" si="5"/>
        <v>1</v>
      </c>
    </row>
    <row r="155" spans="1:19">
      <c r="A155" s="23">
        <v>154</v>
      </c>
      <c r="B155" s="30" t="s">
        <v>349</v>
      </c>
      <c r="C155" s="30" t="s">
        <v>341</v>
      </c>
      <c r="D155" s="30" t="s">
        <v>342</v>
      </c>
      <c r="E155" s="23" t="s">
        <v>97</v>
      </c>
      <c r="F155" s="23" t="str">
        <f t="shared" si="4"/>
        <v>Suma</v>
      </c>
      <c r="G155" s="24">
        <v>1</v>
      </c>
      <c r="H155" s="24">
        <v>1</v>
      </c>
      <c r="I155" s="24">
        <v>0</v>
      </c>
      <c r="J155" s="24">
        <v>1</v>
      </c>
      <c r="K155" s="24">
        <v>1</v>
      </c>
      <c r="L155" s="24">
        <v>1</v>
      </c>
      <c r="M155" s="24">
        <v>1</v>
      </c>
      <c r="N155" s="24">
        <v>1</v>
      </c>
      <c r="O155" s="24">
        <v>0</v>
      </c>
      <c r="P155" s="24">
        <v>1</v>
      </c>
      <c r="Q155" s="24">
        <v>0</v>
      </c>
      <c r="R155" s="24">
        <v>1</v>
      </c>
      <c r="S155" s="29">
        <f t="shared" si="5"/>
        <v>9</v>
      </c>
    </row>
    <row r="156" spans="1:19" ht="30">
      <c r="A156" s="23">
        <v>155</v>
      </c>
      <c r="B156" s="30" t="s">
        <v>349</v>
      </c>
      <c r="C156" s="30" t="s">
        <v>343</v>
      </c>
      <c r="D156" s="30" t="s">
        <v>344</v>
      </c>
      <c r="E156" s="23" t="s">
        <v>97</v>
      </c>
      <c r="F156" s="23" t="str">
        <f t="shared" si="4"/>
        <v>Suma</v>
      </c>
      <c r="G156" s="24">
        <v>0</v>
      </c>
      <c r="H156" s="24">
        <v>1</v>
      </c>
      <c r="I156" s="24">
        <v>1</v>
      </c>
      <c r="J156" s="24">
        <v>2</v>
      </c>
      <c r="K156" s="24">
        <v>1</v>
      </c>
      <c r="L156" s="24">
        <v>1</v>
      </c>
      <c r="M156" s="24">
        <v>0</v>
      </c>
      <c r="N156" s="24">
        <v>1</v>
      </c>
      <c r="O156" s="24">
        <v>1</v>
      </c>
      <c r="P156" s="24">
        <v>1</v>
      </c>
      <c r="Q156" s="24">
        <v>0</v>
      </c>
      <c r="R156" s="24">
        <v>0</v>
      </c>
      <c r="S156" s="29">
        <f t="shared" si="5"/>
        <v>9</v>
      </c>
    </row>
    <row r="157" spans="1:19" ht="30">
      <c r="A157" s="23">
        <v>156</v>
      </c>
      <c r="B157" s="30" t="s">
        <v>349</v>
      </c>
      <c r="C157" s="30" t="s">
        <v>345</v>
      </c>
      <c r="D157" s="30" t="s">
        <v>346</v>
      </c>
      <c r="E157" s="23" t="s">
        <v>98</v>
      </c>
      <c r="F157" s="23" t="str">
        <f t="shared" si="4"/>
        <v>Acumulativo</v>
      </c>
      <c r="G157" s="25">
        <v>0.5</v>
      </c>
      <c r="H157" s="25">
        <v>1</v>
      </c>
      <c r="I157" s="25">
        <v>1</v>
      </c>
      <c r="J157" s="25">
        <v>1</v>
      </c>
      <c r="K157" s="25">
        <v>1</v>
      </c>
      <c r="L157" s="25">
        <v>1</v>
      </c>
      <c r="M157" s="25">
        <v>1</v>
      </c>
      <c r="N157" s="25">
        <v>1</v>
      </c>
      <c r="O157" s="25">
        <v>1</v>
      </c>
      <c r="P157" s="25">
        <v>1</v>
      </c>
      <c r="Q157" s="25">
        <v>1</v>
      </c>
      <c r="R157" s="25">
        <v>1</v>
      </c>
      <c r="S157" s="27">
        <f t="shared" si="5"/>
        <v>1</v>
      </c>
    </row>
    <row r="158" spans="1:19" ht="30">
      <c r="A158" s="23">
        <v>157</v>
      </c>
      <c r="B158" s="30" t="s">
        <v>349</v>
      </c>
      <c r="C158" s="30" t="s">
        <v>347</v>
      </c>
      <c r="D158" s="30" t="s">
        <v>348</v>
      </c>
      <c r="E158" s="23" t="s">
        <v>97</v>
      </c>
      <c r="F158" s="23" t="str">
        <f t="shared" si="4"/>
        <v>Suma</v>
      </c>
      <c r="G158" s="24">
        <v>1</v>
      </c>
      <c r="H158" s="24">
        <v>0</v>
      </c>
      <c r="I158" s="24">
        <v>0</v>
      </c>
      <c r="J158" s="24">
        <v>0</v>
      </c>
      <c r="K158" s="24">
        <v>1</v>
      </c>
      <c r="L158" s="24">
        <v>0</v>
      </c>
      <c r="M158" s="24">
        <v>0</v>
      </c>
      <c r="N158" s="24">
        <v>1</v>
      </c>
      <c r="O158" s="24">
        <v>0</v>
      </c>
      <c r="P158" s="24">
        <v>0</v>
      </c>
      <c r="Q158" s="24">
        <v>1</v>
      </c>
      <c r="R158" s="24">
        <v>0</v>
      </c>
      <c r="S158" s="29">
        <f t="shared" si="5"/>
        <v>4</v>
      </c>
    </row>
    <row r="159" spans="1:19">
      <c r="A159" s="23">
        <v>158</v>
      </c>
      <c r="B159" s="30" t="s">
        <v>358</v>
      </c>
      <c r="C159" s="30" t="s">
        <v>350</v>
      </c>
      <c r="D159" s="30" t="s">
        <v>351</v>
      </c>
      <c r="E159" s="23" t="s">
        <v>97</v>
      </c>
      <c r="F159" s="23" t="str">
        <f t="shared" si="4"/>
        <v>Suma</v>
      </c>
      <c r="G159" s="24">
        <v>0</v>
      </c>
      <c r="H159" s="24">
        <v>0</v>
      </c>
      <c r="I159" s="24">
        <v>1</v>
      </c>
      <c r="J159" s="24">
        <v>0</v>
      </c>
      <c r="K159" s="24">
        <v>0</v>
      </c>
      <c r="L159" s="24">
        <v>0</v>
      </c>
      <c r="M159" s="24">
        <v>0</v>
      </c>
      <c r="N159" s="24">
        <v>0</v>
      </c>
      <c r="O159" s="24">
        <v>0</v>
      </c>
      <c r="P159" s="24">
        <v>0</v>
      </c>
      <c r="Q159" s="24">
        <v>1</v>
      </c>
      <c r="R159" s="24">
        <v>0</v>
      </c>
      <c r="S159" s="29">
        <f t="shared" si="5"/>
        <v>2</v>
      </c>
    </row>
    <row r="160" spans="1:19">
      <c r="A160" s="23">
        <v>159</v>
      </c>
      <c r="B160" s="30" t="s">
        <v>358</v>
      </c>
      <c r="C160" s="30" t="s">
        <v>352</v>
      </c>
      <c r="D160" s="30" t="s">
        <v>353</v>
      </c>
      <c r="E160" s="23" t="s">
        <v>97</v>
      </c>
      <c r="F160" s="23" t="str">
        <f t="shared" si="4"/>
        <v>Suma</v>
      </c>
      <c r="G160" s="24">
        <v>1</v>
      </c>
      <c r="H160" s="24">
        <v>1</v>
      </c>
      <c r="I160" s="24">
        <v>1</v>
      </c>
      <c r="J160" s="24">
        <v>1</v>
      </c>
      <c r="K160" s="24">
        <v>1</v>
      </c>
      <c r="L160" s="24">
        <v>1</v>
      </c>
      <c r="M160" s="24">
        <v>1</v>
      </c>
      <c r="N160" s="24">
        <v>1</v>
      </c>
      <c r="O160" s="24">
        <v>1</v>
      </c>
      <c r="P160" s="24">
        <v>1</v>
      </c>
      <c r="Q160" s="24">
        <v>1</v>
      </c>
      <c r="R160" s="24">
        <v>1</v>
      </c>
      <c r="S160" s="29">
        <f t="shared" si="5"/>
        <v>12</v>
      </c>
    </row>
    <row r="161" spans="1:19">
      <c r="A161" s="23">
        <v>160</v>
      </c>
      <c r="B161" s="30" t="s">
        <v>358</v>
      </c>
      <c r="C161" s="30" t="s">
        <v>354</v>
      </c>
      <c r="D161" s="30" t="s">
        <v>355</v>
      </c>
      <c r="E161" s="23" t="s">
        <v>97</v>
      </c>
      <c r="F161" s="23" t="str">
        <f t="shared" si="4"/>
        <v>Suma</v>
      </c>
      <c r="G161" s="24">
        <v>4</v>
      </c>
      <c r="H161" s="24">
        <v>4</v>
      </c>
      <c r="I161" s="24">
        <v>4</v>
      </c>
      <c r="J161" s="24">
        <v>4</v>
      </c>
      <c r="K161" s="24">
        <v>4</v>
      </c>
      <c r="L161" s="24">
        <v>4</v>
      </c>
      <c r="M161" s="24">
        <v>4</v>
      </c>
      <c r="N161" s="24">
        <v>4</v>
      </c>
      <c r="O161" s="24">
        <v>4</v>
      </c>
      <c r="P161" s="24">
        <v>4</v>
      </c>
      <c r="Q161" s="24">
        <v>4</v>
      </c>
      <c r="R161" s="24">
        <v>4</v>
      </c>
      <c r="S161" s="29">
        <f t="shared" si="5"/>
        <v>48</v>
      </c>
    </row>
    <row r="162" spans="1:19">
      <c r="A162" s="23">
        <v>161</v>
      </c>
      <c r="B162" s="30" t="s">
        <v>358</v>
      </c>
      <c r="C162" s="30" t="s">
        <v>356</v>
      </c>
      <c r="D162" s="30" t="s">
        <v>357</v>
      </c>
      <c r="E162" s="23" t="s">
        <v>97</v>
      </c>
      <c r="F162" s="23" t="str">
        <f t="shared" si="4"/>
        <v>Suma</v>
      </c>
      <c r="G162" s="24">
        <v>1</v>
      </c>
      <c r="H162" s="24">
        <v>1</v>
      </c>
      <c r="I162" s="24">
        <v>1</v>
      </c>
      <c r="J162" s="24">
        <v>1</v>
      </c>
      <c r="K162" s="24">
        <v>1</v>
      </c>
      <c r="L162" s="24">
        <v>1</v>
      </c>
      <c r="M162" s="24">
        <v>1</v>
      </c>
      <c r="N162" s="24">
        <v>1</v>
      </c>
      <c r="O162" s="24">
        <v>1</v>
      </c>
      <c r="P162" s="24">
        <v>1</v>
      </c>
      <c r="Q162" s="24">
        <v>1</v>
      </c>
      <c r="R162" s="24">
        <v>1</v>
      </c>
      <c r="S162" s="29">
        <f t="shared" si="5"/>
        <v>12</v>
      </c>
    </row>
    <row r="163" spans="1:19" ht="30">
      <c r="A163" s="23">
        <v>162</v>
      </c>
      <c r="B163" s="30" t="s">
        <v>363</v>
      </c>
      <c r="C163" s="30" t="s">
        <v>359</v>
      </c>
      <c r="D163" s="30" t="s">
        <v>360</v>
      </c>
      <c r="E163" s="23" t="s">
        <v>97</v>
      </c>
      <c r="F163" s="23" t="str">
        <f t="shared" si="4"/>
        <v>Suma</v>
      </c>
      <c r="G163" s="24">
        <v>1</v>
      </c>
      <c r="H163" s="24">
        <v>1</v>
      </c>
      <c r="I163" s="24">
        <v>1</v>
      </c>
      <c r="J163" s="24">
        <v>1</v>
      </c>
      <c r="K163" s="24">
        <v>1</v>
      </c>
      <c r="L163" s="24">
        <v>1</v>
      </c>
      <c r="M163" s="24">
        <v>1</v>
      </c>
      <c r="N163" s="24">
        <v>1</v>
      </c>
      <c r="O163" s="24">
        <v>1</v>
      </c>
      <c r="P163" s="24">
        <v>1</v>
      </c>
      <c r="Q163" s="24">
        <v>1</v>
      </c>
      <c r="R163" s="24">
        <v>1</v>
      </c>
      <c r="S163" s="29">
        <f t="shared" si="5"/>
        <v>12</v>
      </c>
    </row>
    <row r="164" spans="1:19" ht="30">
      <c r="A164" s="23">
        <v>163</v>
      </c>
      <c r="B164" s="30" t="s">
        <v>363</v>
      </c>
      <c r="C164" s="30" t="s">
        <v>361</v>
      </c>
      <c r="D164" s="30" t="s">
        <v>362</v>
      </c>
      <c r="E164" s="23" t="s">
        <v>97</v>
      </c>
      <c r="F164" s="23" t="str">
        <f t="shared" si="4"/>
        <v>Suma</v>
      </c>
      <c r="G164" s="24">
        <v>1</v>
      </c>
      <c r="H164" s="24">
        <v>1</v>
      </c>
      <c r="I164" s="24">
        <v>1</v>
      </c>
      <c r="J164" s="24">
        <v>1</v>
      </c>
      <c r="K164" s="24">
        <v>1</v>
      </c>
      <c r="L164" s="24">
        <v>1</v>
      </c>
      <c r="M164" s="24">
        <v>1</v>
      </c>
      <c r="N164" s="24">
        <v>1</v>
      </c>
      <c r="O164" s="24">
        <v>1</v>
      </c>
      <c r="P164" s="24">
        <v>1</v>
      </c>
      <c r="Q164" s="24">
        <v>1</v>
      </c>
      <c r="R164" s="24">
        <v>1</v>
      </c>
      <c r="S164" s="29">
        <f t="shared" si="5"/>
        <v>12</v>
      </c>
    </row>
    <row r="165" spans="1:19">
      <c r="A165" s="23">
        <v>164</v>
      </c>
      <c r="B165" s="30" t="s">
        <v>374</v>
      </c>
      <c r="C165" s="30" t="s">
        <v>364</v>
      </c>
      <c r="D165" s="30" t="s">
        <v>365</v>
      </c>
      <c r="E165" s="23" t="s">
        <v>97</v>
      </c>
      <c r="F165" s="23" t="str">
        <f t="shared" si="4"/>
        <v>Suma</v>
      </c>
      <c r="G165" s="24">
        <v>1</v>
      </c>
      <c r="H165" s="24">
        <v>1</v>
      </c>
      <c r="I165" s="24">
        <v>1</v>
      </c>
      <c r="J165" s="24">
        <v>1</v>
      </c>
      <c r="K165" s="24">
        <v>1</v>
      </c>
      <c r="L165" s="24">
        <v>1</v>
      </c>
      <c r="M165" s="24">
        <v>1</v>
      </c>
      <c r="N165" s="24">
        <v>1</v>
      </c>
      <c r="O165" s="24">
        <v>1</v>
      </c>
      <c r="P165" s="24">
        <v>1</v>
      </c>
      <c r="Q165" s="24">
        <v>1</v>
      </c>
      <c r="R165" s="24">
        <v>1</v>
      </c>
      <c r="S165" s="29">
        <f t="shared" si="5"/>
        <v>12</v>
      </c>
    </row>
    <row r="166" spans="1:19">
      <c r="A166" s="23">
        <v>165</v>
      </c>
      <c r="B166" s="30" t="s">
        <v>374</v>
      </c>
      <c r="C166" s="30" t="s">
        <v>366</v>
      </c>
      <c r="D166" s="30" t="s">
        <v>367</v>
      </c>
      <c r="E166" s="23" t="s">
        <v>97</v>
      </c>
      <c r="F166" s="23" t="str">
        <f t="shared" si="4"/>
        <v>Suma</v>
      </c>
      <c r="G166" s="24">
        <v>1</v>
      </c>
      <c r="H166" s="24">
        <v>1</v>
      </c>
      <c r="I166" s="24">
        <v>1</v>
      </c>
      <c r="J166" s="24">
        <v>1</v>
      </c>
      <c r="K166" s="24">
        <v>1</v>
      </c>
      <c r="L166" s="24">
        <v>1</v>
      </c>
      <c r="M166" s="24">
        <v>1</v>
      </c>
      <c r="N166" s="24">
        <v>1</v>
      </c>
      <c r="O166" s="24">
        <v>1</v>
      </c>
      <c r="P166" s="24">
        <v>1</v>
      </c>
      <c r="Q166" s="24">
        <v>1</v>
      </c>
      <c r="R166" s="24">
        <v>1</v>
      </c>
      <c r="S166" s="29">
        <f t="shared" si="5"/>
        <v>12</v>
      </c>
    </row>
    <row r="167" spans="1:19">
      <c r="A167" s="23">
        <v>166</v>
      </c>
      <c r="B167" s="30" t="s">
        <v>374</v>
      </c>
      <c r="C167" s="30" t="s">
        <v>368</v>
      </c>
      <c r="D167" s="30" t="s">
        <v>369</v>
      </c>
      <c r="E167" s="23" t="s">
        <v>97</v>
      </c>
      <c r="F167" s="23" t="str">
        <f t="shared" si="4"/>
        <v>Suma</v>
      </c>
      <c r="G167" s="24">
        <v>1</v>
      </c>
      <c r="H167" s="24">
        <v>0</v>
      </c>
      <c r="I167" s="24">
        <v>0</v>
      </c>
      <c r="J167" s="24">
        <v>1</v>
      </c>
      <c r="K167" s="24">
        <v>0</v>
      </c>
      <c r="L167" s="24">
        <v>0</v>
      </c>
      <c r="M167" s="24">
        <v>1</v>
      </c>
      <c r="N167" s="24">
        <v>0</v>
      </c>
      <c r="O167" s="24">
        <v>0</v>
      </c>
      <c r="P167" s="24">
        <v>1</v>
      </c>
      <c r="Q167" s="24">
        <v>0</v>
      </c>
      <c r="R167" s="24">
        <v>0</v>
      </c>
      <c r="S167" s="29">
        <f t="shared" si="5"/>
        <v>4</v>
      </c>
    </row>
    <row r="168" spans="1:19" ht="30">
      <c r="A168" s="23">
        <v>167</v>
      </c>
      <c r="B168" s="30" t="s">
        <v>374</v>
      </c>
      <c r="C168" s="30" t="s">
        <v>370</v>
      </c>
      <c r="D168" s="30" t="s">
        <v>371</v>
      </c>
      <c r="E168" s="23" t="s">
        <v>97</v>
      </c>
      <c r="F168" s="23" t="str">
        <f t="shared" si="4"/>
        <v>Suma</v>
      </c>
      <c r="G168" s="24">
        <v>1</v>
      </c>
      <c r="H168" s="24">
        <v>1</v>
      </c>
      <c r="I168" s="24">
        <v>1</v>
      </c>
      <c r="J168" s="24">
        <v>1</v>
      </c>
      <c r="K168" s="24">
        <v>1</v>
      </c>
      <c r="L168" s="24">
        <v>1</v>
      </c>
      <c r="M168" s="24">
        <v>1</v>
      </c>
      <c r="N168" s="24">
        <v>1</v>
      </c>
      <c r="O168" s="24">
        <v>1</v>
      </c>
      <c r="P168" s="24">
        <v>1</v>
      </c>
      <c r="Q168" s="24">
        <v>1</v>
      </c>
      <c r="R168" s="24">
        <v>1</v>
      </c>
      <c r="S168" s="29">
        <f t="shared" si="5"/>
        <v>12</v>
      </c>
    </row>
    <row r="169" spans="1:19" ht="30">
      <c r="A169" s="23">
        <v>168</v>
      </c>
      <c r="B169" s="30" t="s">
        <v>374</v>
      </c>
      <c r="C169" s="30" t="s">
        <v>372</v>
      </c>
      <c r="D169" s="30" t="s">
        <v>373</v>
      </c>
      <c r="E169" s="23" t="s">
        <v>97</v>
      </c>
      <c r="F169" s="23" t="str">
        <f t="shared" si="4"/>
        <v>Suma</v>
      </c>
      <c r="G169" s="24">
        <v>1</v>
      </c>
      <c r="H169" s="24">
        <v>0</v>
      </c>
      <c r="I169" s="24">
        <v>0</v>
      </c>
      <c r="J169" s="24">
        <v>0</v>
      </c>
      <c r="K169" s="24">
        <v>0</v>
      </c>
      <c r="L169" s="24">
        <v>0</v>
      </c>
      <c r="M169" s="24">
        <v>1</v>
      </c>
      <c r="N169" s="24">
        <v>0</v>
      </c>
      <c r="O169" s="24">
        <v>0</v>
      </c>
      <c r="P169" s="24">
        <v>0</v>
      </c>
      <c r="Q169" s="24">
        <v>0</v>
      </c>
      <c r="R169" s="24">
        <v>0</v>
      </c>
      <c r="S169" s="29">
        <f t="shared" si="5"/>
        <v>2</v>
      </c>
    </row>
  </sheetData>
  <sheetProtection password="CCC5" sheet="1" objects="1" scenarios="1"/>
  <autoFilter ref="A1:S169"/>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sheetPr codeName="Hoja7"/>
  <dimension ref="A1:S169"/>
  <sheetViews>
    <sheetView workbookViewId="0">
      <pane xSplit="2" ySplit="1" topLeftCell="C2" activePane="bottomRight" state="frozenSplit"/>
      <selection pane="topRight" activeCell="D1" sqref="D1"/>
      <selection pane="bottomLeft" activeCell="A12" sqref="A12"/>
      <selection pane="bottomRight"/>
    </sheetView>
  </sheetViews>
  <sheetFormatPr baseColWidth="10" defaultRowHeight="15"/>
  <cols>
    <col min="1" max="1" width="12.85546875" style="23" bestFit="1" customWidth="1"/>
    <col min="2" max="2" width="48.42578125" style="23" bestFit="1" customWidth="1"/>
    <col min="3" max="4" width="50.5703125" style="23" bestFit="1" customWidth="1"/>
    <col min="5" max="5" width="21" style="23" bestFit="1" customWidth="1"/>
    <col min="6" max="6" width="21.5703125" style="23" bestFit="1" customWidth="1"/>
    <col min="7" max="7" width="10.85546875" style="24" bestFit="1" customWidth="1"/>
    <col min="8" max="8" width="12.7109375" style="24" bestFit="1" customWidth="1"/>
    <col min="9" max="9" width="11.28515625" style="24" bestFit="1" customWidth="1"/>
    <col min="10" max="10" width="15.28515625" style="24" bestFit="1" customWidth="1"/>
    <col min="11" max="11" width="13.7109375" style="24" bestFit="1" customWidth="1"/>
    <col min="12" max="13" width="15.28515625" style="24" bestFit="1" customWidth="1"/>
    <col min="14" max="14" width="15.140625" style="24" bestFit="1" customWidth="1"/>
    <col min="15" max="15" width="16" style="24" bestFit="1" customWidth="1"/>
    <col min="16" max="16" width="12.7109375" style="24" bestFit="1" customWidth="1"/>
    <col min="17" max="17" width="15.5703125" style="24" bestFit="1" customWidth="1"/>
    <col min="18" max="18" width="14.7109375" style="24" bestFit="1" customWidth="1"/>
    <col min="19" max="19" width="16.28515625" style="26" bestFit="1" customWidth="1"/>
    <col min="21" max="21" width="11.85546875" bestFit="1" customWidth="1"/>
  </cols>
  <sheetData>
    <row r="1" spans="1:19">
      <c r="A1" s="26" t="s">
        <v>91</v>
      </c>
      <c r="B1" s="26" t="s">
        <v>92</v>
      </c>
      <c r="C1" s="26" t="s">
        <v>93</v>
      </c>
      <c r="D1" s="26" t="s">
        <v>94</v>
      </c>
      <c r="E1" s="26" t="s">
        <v>95</v>
      </c>
      <c r="F1" s="26" t="s">
        <v>96</v>
      </c>
      <c r="G1" s="26" t="s">
        <v>99</v>
      </c>
      <c r="H1" s="26" t="s">
        <v>100</v>
      </c>
      <c r="I1" s="26" t="s">
        <v>101</v>
      </c>
      <c r="J1" s="26" t="s">
        <v>102</v>
      </c>
      <c r="K1" s="26" t="s">
        <v>103</v>
      </c>
      <c r="L1" s="26" t="s">
        <v>104</v>
      </c>
      <c r="M1" s="26" t="s">
        <v>105</v>
      </c>
      <c r="N1" s="26" t="s">
        <v>106</v>
      </c>
      <c r="O1" s="26" t="s">
        <v>107</v>
      </c>
      <c r="P1" s="26" t="s">
        <v>108</v>
      </c>
      <c r="Q1" s="26" t="s">
        <v>109</v>
      </c>
      <c r="R1" s="26" t="s">
        <v>110</v>
      </c>
      <c r="S1" s="26" t="s">
        <v>111</v>
      </c>
    </row>
    <row r="2" spans="1:19">
      <c r="A2" s="23">
        <v>1</v>
      </c>
      <c r="B2" s="30" t="s">
        <v>90</v>
      </c>
      <c r="C2" s="30" t="s">
        <v>52</v>
      </c>
      <c r="D2" s="30" t="s">
        <v>53</v>
      </c>
      <c r="E2" s="23" t="s">
        <v>97</v>
      </c>
      <c r="F2" s="23" t="str">
        <f>+IF(E2="Porcentaje","Acumulativo","Suma")</f>
        <v>Suma</v>
      </c>
      <c r="G2" s="52">
        <v>21</v>
      </c>
      <c r="H2" s="52">
        <v>24</v>
      </c>
      <c r="I2" s="52">
        <v>32</v>
      </c>
      <c r="J2" s="52">
        <v>47</v>
      </c>
      <c r="K2" s="52">
        <v>42</v>
      </c>
      <c r="L2" s="52">
        <v>27</v>
      </c>
      <c r="M2" s="52">
        <v>48</v>
      </c>
      <c r="N2" s="52">
        <v>43</v>
      </c>
      <c r="O2" s="52">
        <v>52</v>
      </c>
      <c r="P2" s="52"/>
      <c r="Q2" s="52"/>
      <c r="R2" s="52"/>
      <c r="S2" s="28">
        <f>+IF(F2="Suma",SUM(G2:R2),IF(VLOOKUP(C2,C2:R2,COUNTA(G2:R2)+4,0)=F2,0,VLOOKUP(C2,C2:R2,COUNTA(G2:R2)+4,0)))</f>
        <v>336</v>
      </c>
    </row>
    <row r="3" spans="1:19">
      <c r="A3" s="23">
        <v>2</v>
      </c>
      <c r="B3" s="30" t="s">
        <v>90</v>
      </c>
      <c r="C3" s="30" t="s">
        <v>54</v>
      </c>
      <c r="D3" s="30" t="s">
        <v>55</v>
      </c>
      <c r="E3" s="23" t="s">
        <v>97</v>
      </c>
      <c r="F3" s="23" t="str">
        <f t="shared" ref="F3:F66" si="0">+IF(E3="Porcentaje","Acumulativo","Suma")</f>
        <v>Suma</v>
      </c>
      <c r="G3" s="52">
        <v>33</v>
      </c>
      <c r="H3" s="52">
        <v>40</v>
      </c>
      <c r="I3" s="52">
        <v>50</v>
      </c>
      <c r="J3" s="52">
        <v>53</v>
      </c>
      <c r="K3" s="52">
        <v>53</v>
      </c>
      <c r="L3" s="52">
        <v>53</v>
      </c>
      <c r="M3" s="52">
        <v>48</v>
      </c>
      <c r="N3" s="52">
        <v>65</v>
      </c>
      <c r="O3" s="52">
        <v>52</v>
      </c>
      <c r="P3" s="52"/>
      <c r="Q3" s="52"/>
      <c r="R3" s="52"/>
      <c r="S3" s="28">
        <f t="shared" ref="S3:S66" si="1">+IF(F3="Suma",SUM(G3:R3),IF(VLOOKUP(C3,C3:R3,COUNTA(G3:R3)+4,0)=F3,0,VLOOKUP(C3,C3:R3,COUNTA(G3:R3)+4,0)))</f>
        <v>447</v>
      </c>
    </row>
    <row r="4" spans="1:19">
      <c r="A4" s="23">
        <v>3</v>
      </c>
      <c r="B4" s="30" t="s">
        <v>90</v>
      </c>
      <c r="C4" s="30" t="s">
        <v>56</v>
      </c>
      <c r="D4" s="30" t="s">
        <v>57</v>
      </c>
      <c r="E4" s="23" t="s">
        <v>97</v>
      </c>
      <c r="F4" s="23" t="str">
        <f t="shared" si="0"/>
        <v>Suma</v>
      </c>
      <c r="G4" s="52">
        <v>444</v>
      </c>
      <c r="H4" s="52">
        <v>432</v>
      </c>
      <c r="I4" s="52">
        <v>559</v>
      </c>
      <c r="J4" s="52">
        <v>615</v>
      </c>
      <c r="K4" s="52">
        <v>687</v>
      </c>
      <c r="L4" s="52">
        <v>248</v>
      </c>
      <c r="M4" s="52">
        <v>764</v>
      </c>
      <c r="N4" s="52">
        <v>753</v>
      </c>
      <c r="O4" s="52">
        <v>778</v>
      </c>
      <c r="P4" s="52"/>
      <c r="Q4" s="52"/>
      <c r="R4" s="52"/>
      <c r="S4" s="28">
        <f t="shared" si="1"/>
        <v>5280</v>
      </c>
    </row>
    <row r="5" spans="1:19">
      <c r="A5" s="23">
        <v>4</v>
      </c>
      <c r="B5" s="30" t="s">
        <v>90</v>
      </c>
      <c r="C5" s="30" t="s">
        <v>58</v>
      </c>
      <c r="D5" s="30" t="s">
        <v>59</v>
      </c>
      <c r="E5" s="23" t="s">
        <v>97</v>
      </c>
      <c r="F5" s="23" t="str">
        <f t="shared" si="0"/>
        <v>Suma</v>
      </c>
      <c r="G5" s="52">
        <v>0</v>
      </c>
      <c r="H5" s="52">
        <v>0</v>
      </c>
      <c r="I5" s="52">
        <v>0</v>
      </c>
      <c r="J5" s="52">
        <v>0</v>
      </c>
      <c r="K5" s="52">
        <v>0</v>
      </c>
      <c r="L5" s="52">
        <v>0</v>
      </c>
      <c r="M5" s="52">
        <v>1</v>
      </c>
      <c r="N5" s="52">
        <v>2</v>
      </c>
      <c r="O5" s="52">
        <v>1</v>
      </c>
      <c r="P5" s="52"/>
      <c r="Q5" s="52"/>
      <c r="R5" s="52"/>
      <c r="S5" s="28">
        <f t="shared" si="1"/>
        <v>4</v>
      </c>
    </row>
    <row r="6" spans="1:19">
      <c r="A6" s="23">
        <v>5</v>
      </c>
      <c r="B6" s="30" t="s">
        <v>90</v>
      </c>
      <c r="C6" s="30" t="s">
        <v>60</v>
      </c>
      <c r="D6" s="30" t="s">
        <v>61</v>
      </c>
      <c r="E6" s="23" t="s">
        <v>97</v>
      </c>
      <c r="F6" s="23" t="str">
        <f t="shared" si="0"/>
        <v>Suma</v>
      </c>
      <c r="G6" s="52">
        <v>1</v>
      </c>
      <c r="H6" s="52">
        <v>1</v>
      </c>
      <c r="I6" s="52">
        <v>1</v>
      </c>
      <c r="J6" s="52">
        <v>1</v>
      </c>
      <c r="K6" s="52">
        <v>1</v>
      </c>
      <c r="L6" s="52">
        <v>1</v>
      </c>
      <c r="M6" s="52">
        <v>1</v>
      </c>
      <c r="N6" s="52">
        <v>1</v>
      </c>
      <c r="O6" s="52">
        <v>1</v>
      </c>
      <c r="P6" s="52"/>
      <c r="Q6" s="52"/>
      <c r="R6" s="52"/>
      <c r="S6" s="28">
        <f t="shared" si="1"/>
        <v>9</v>
      </c>
    </row>
    <row r="7" spans="1:19">
      <c r="A7" s="23">
        <v>6</v>
      </c>
      <c r="B7" s="30" t="s">
        <v>90</v>
      </c>
      <c r="C7" s="30" t="s">
        <v>62</v>
      </c>
      <c r="D7" s="30" t="s">
        <v>63</v>
      </c>
      <c r="E7" s="23" t="s">
        <v>97</v>
      </c>
      <c r="F7" s="23" t="str">
        <f t="shared" si="0"/>
        <v>Suma</v>
      </c>
      <c r="G7" s="52">
        <v>0</v>
      </c>
      <c r="H7" s="52">
        <v>0</v>
      </c>
      <c r="I7" s="52">
        <v>2</v>
      </c>
      <c r="J7" s="52">
        <v>0</v>
      </c>
      <c r="K7" s="52">
        <v>0</v>
      </c>
      <c r="L7" s="52">
        <v>0</v>
      </c>
      <c r="M7" s="52">
        <v>2</v>
      </c>
      <c r="N7" s="52">
        <v>1</v>
      </c>
      <c r="O7" s="52">
        <v>0</v>
      </c>
      <c r="P7" s="52"/>
      <c r="Q7" s="52"/>
      <c r="R7" s="52"/>
      <c r="S7" s="28">
        <f t="shared" si="1"/>
        <v>5</v>
      </c>
    </row>
    <row r="8" spans="1:19" ht="30">
      <c r="A8" s="23">
        <v>7</v>
      </c>
      <c r="B8" s="30" t="s">
        <v>90</v>
      </c>
      <c r="C8" s="30" t="s">
        <v>64</v>
      </c>
      <c r="D8" s="30" t="s">
        <v>65</v>
      </c>
      <c r="E8" s="23" t="s">
        <v>97</v>
      </c>
      <c r="F8" s="23" t="str">
        <f t="shared" si="0"/>
        <v>Suma</v>
      </c>
      <c r="G8" s="52">
        <v>0</v>
      </c>
      <c r="H8" s="52">
        <v>2</v>
      </c>
      <c r="I8" s="52">
        <v>4</v>
      </c>
      <c r="J8" s="52">
        <v>3</v>
      </c>
      <c r="K8" s="52">
        <v>5</v>
      </c>
      <c r="L8" s="52">
        <v>0</v>
      </c>
      <c r="M8" s="52">
        <v>5</v>
      </c>
      <c r="N8" s="52">
        <v>4</v>
      </c>
      <c r="O8" s="52">
        <v>4</v>
      </c>
      <c r="P8" s="52"/>
      <c r="Q8" s="52"/>
      <c r="R8" s="52"/>
      <c r="S8" s="28">
        <f t="shared" si="1"/>
        <v>27</v>
      </c>
    </row>
    <row r="9" spans="1:19">
      <c r="A9" s="23">
        <v>8</v>
      </c>
      <c r="B9" s="30" t="s">
        <v>90</v>
      </c>
      <c r="C9" s="30" t="s">
        <v>66</v>
      </c>
      <c r="D9" s="30" t="s">
        <v>67</v>
      </c>
      <c r="E9" s="23" t="s">
        <v>97</v>
      </c>
      <c r="F9" s="23" t="str">
        <f t="shared" si="0"/>
        <v>Suma</v>
      </c>
      <c r="G9" s="52">
        <v>13</v>
      </c>
      <c r="H9" s="52">
        <v>15</v>
      </c>
      <c r="I9" s="52">
        <v>15</v>
      </c>
      <c r="J9" s="52">
        <v>15</v>
      </c>
      <c r="K9" s="52">
        <v>15</v>
      </c>
      <c r="L9" s="52">
        <v>15</v>
      </c>
      <c r="M9" s="52">
        <v>85</v>
      </c>
      <c r="N9" s="52">
        <v>87</v>
      </c>
      <c r="O9" s="52">
        <v>87</v>
      </c>
      <c r="P9" s="52"/>
      <c r="Q9" s="52"/>
      <c r="R9" s="52"/>
      <c r="S9" s="28">
        <f t="shared" si="1"/>
        <v>347</v>
      </c>
    </row>
    <row r="10" spans="1:19">
      <c r="A10" s="23">
        <v>9</v>
      </c>
      <c r="B10" s="30" t="s">
        <v>90</v>
      </c>
      <c r="C10" s="30" t="s">
        <v>68</v>
      </c>
      <c r="D10" s="30" t="s">
        <v>69</v>
      </c>
      <c r="E10" s="23" t="s">
        <v>97</v>
      </c>
      <c r="F10" s="23" t="str">
        <f t="shared" si="0"/>
        <v>Suma</v>
      </c>
      <c r="G10" s="52">
        <v>0</v>
      </c>
      <c r="H10" s="52">
        <v>1</v>
      </c>
      <c r="I10" s="52">
        <v>1</v>
      </c>
      <c r="J10" s="52">
        <v>1</v>
      </c>
      <c r="K10" s="52">
        <v>5</v>
      </c>
      <c r="L10" s="52">
        <v>4</v>
      </c>
      <c r="M10" s="52">
        <v>4</v>
      </c>
      <c r="N10" s="52">
        <v>4</v>
      </c>
      <c r="O10" s="52">
        <v>1</v>
      </c>
      <c r="P10" s="52"/>
      <c r="Q10" s="52"/>
      <c r="R10" s="52"/>
      <c r="S10" s="28">
        <f t="shared" si="1"/>
        <v>21</v>
      </c>
    </row>
    <row r="11" spans="1:19" ht="30">
      <c r="A11" s="23">
        <v>10</v>
      </c>
      <c r="B11" s="30" t="s">
        <v>90</v>
      </c>
      <c r="C11" s="30" t="s">
        <v>70</v>
      </c>
      <c r="D11" s="30" t="s">
        <v>71</v>
      </c>
      <c r="E11" s="23" t="s">
        <v>97</v>
      </c>
      <c r="F11" s="23" t="str">
        <f t="shared" si="0"/>
        <v>Suma</v>
      </c>
      <c r="G11" s="52">
        <v>0</v>
      </c>
      <c r="H11" s="52">
        <v>4</v>
      </c>
      <c r="I11" s="52">
        <v>10</v>
      </c>
      <c r="J11" s="52">
        <v>3</v>
      </c>
      <c r="K11" s="52">
        <v>2</v>
      </c>
      <c r="L11" s="52">
        <v>0</v>
      </c>
      <c r="M11" s="52">
        <v>3</v>
      </c>
      <c r="N11" s="52">
        <v>6</v>
      </c>
      <c r="O11" s="52">
        <v>2</v>
      </c>
      <c r="P11" s="52"/>
      <c r="Q11" s="52"/>
      <c r="R11" s="52"/>
      <c r="S11" s="28">
        <f t="shared" si="1"/>
        <v>30</v>
      </c>
    </row>
    <row r="12" spans="1:19">
      <c r="A12" s="23">
        <v>11</v>
      </c>
      <c r="B12" s="30" t="s">
        <v>90</v>
      </c>
      <c r="C12" s="30" t="s">
        <v>72</v>
      </c>
      <c r="D12" s="30" t="s">
        <v>73</v>
      </c>
      <c r="E12" s="23" t="s">
        <v>97</v>
      </c>
      <c r="F12" s="23" t="str">
        <f t="shared" si="0"/>
        <v>Suma</v>
      </c>
      <c r="G12" s="52">
        <v>54</v>
      </c>
      <c r="H12" s="52">
        <v>4</v>
      </c>
      <c r="I12" s="52">
        <v>4</v>
      </c>
      <c r="J12" s="52">
        <v>4</v>
      </c>
      <c r="K12" s="52">
        <v>4</v>
      </c>
      <c r="L12" s="52">
        <v>4</v>
      </c>
      <c r="M12" s="52">
        <v>4</v>
      </c>
      <c r="N12" s="52">
        <v>4</v>
      </c>
      <c r="O12" s="52">
        <v>4</v>
      </c>
      <c r="P12" s="52"/>
      <c r="Q12" s="52"/>
      <c r="R12" s="52"/>
      <c r="S12" s="28">
        <f t="shared" si="1"/>
        <v>86</v>
      </c>
    </row>
    <row r="13" spans="1:19">
      <c r="A13" s="23">
        <v>12</v>
      </c>
      <c r="B13" s="30" t="s">
        <v>90</v>
      </c>
      <c r="C13" s="30" t="s">
        <v>74</v>
      </c>
      <c r="D13" s="30" t="s">
        <v>75</v>
      </c>
      <c r="E13" s="23" t="s">
        <v>97</v>
      </c>
      <c r="F13" s="23" t="str">
        <f t="shared" si="0"/>
        <v>Suma</v>
      </c>
      <c r="G13" s="52">
        <v>37</v>
      </c>
      <c r="H13" s="52">
        <v>20</v>
      </c>
      <c r="I13" s="52">
        <v>23</v>
      </c>
      <c r="J13" s="52">
        <v>23</v>
      </c>
      <c r="K13" s="52">
        <v>44</v>
      </c>
      <c r="L13" s="52">
        <v>20</v>
      </c>
      <c r="M13" s="52">
        <v>22</v>
      </c>
      <c r="N13" s="52">
        <v>23</v>
      </c>
      <c r="O13" s="52">
        <v>22</v>
      </c>
      <c r="P13" s="52"/>
      <c r="Q13" s="52"/>
      <c r="R13" s="52"/>
      <c r="S13" s="28">
        <f t="shared" si="1"/>
        <v>234</v>
      </c>
    </row>
    <row r="14" spans="1:19">
      <c r="A14" s="23">
        <v>13</v>
      </c>
      <c r="B14" s="30" t="s">
        <v>90</v>
      </c>
      <c r="C14" s="30" t="s">
        <v>76</v>
      </c>
      <c r="D14" s="30" t="s">
        <v>77</v>
      </c>
      <c r="E14" s="23" t="s">
        <v>97</v>
      </c>
      <c r="F14" s="23" t="str">
        <f t="shared" si="0"/>
        <v>Suma</v>
      </c>
      <c r="G14" s="52">
        <v>159</v>
      </c>
      <c r="H14" s="52">
        <v>159</v>
      </c>
      <c r="I14" s="52">
        <v>163</v>
      </c>
      <c r="J14" s="52">
        <v>159</v>
      </c>
      <c r="K14" s="52">
        <v>159</v>
      </c>
      <c r="L14" s="52">
        <v>60</v>
      </c>
      <c r="M14" s="52">
        <v>60</v>
      </c>
      <c r="N14" s="52">
        <v>87</v>
      </c>
      <c r="O14" s="52">
        <v>35</v>
      </c>
      <c r="P14" s="52"/>
      <c r="Q14" s="52"/>
      <c r="R14" s="52"/>
      <c r="S14" s="28">
        <f t="shared" si="1"/>
        <v>1041</v>
      </c>
    </row>
    <row r="15" spans="1:19">
      <c r="A15" s="23">
        <v>14</v>
      </c>
      <c r="B15" s="30" t="s">
        <v>90</v>
      </c>
      <c r="C15" s="30" t="s">
        <v>78</v>
      </c>
      <c r="D15" s="30" t="s">
        <v>79</v>
      </c>
      <c r="E15" s="23" t="s">
        <v>97</v>
      </c>
      <c r="F15" s="23" t="str">
        <f t="shared" si="0"/>
        <v>Suma</v>
      </c>
      <c r="G15" s="52">
        <v>0</v>
      </c>
      <c r="H15" s="52">
        <v>2</v>
      </c>
      <c r="I15" s="52">
        <v>4</v>
      </c>
      <c r="J15" s="52">
        <v>3</v>
      </c>
      <c r="K15" s="52">
        <v>4</v>
      </c>
      <c r="L15" s="52">
        <v>0</v>
      </c>
      <c r="M15" s="52">
        <v>5</v>
      </c>
      <c r="N15" s="52">
        <v>4</v>
      </c>
      <c r="O15" s="52">
        <v>2</v>
      </c>
      <c r="P15" s="52"/>
      <c r="Q15" s="52"/>
      <c r="R15" s="52"/>
      <c r="S15" s="28">
        <f t="shared" si="1"/>
        <v>24</v>
      </c>
    </row>
    <row r="16" spans="1:19" ht="45">
      <c r="A16" s="23">
        <v>15</v>
      </c>
      <c r="B16" s="30" t="s">
        <v>90</v>
      </c>
      <c r="C16" s="30" t="s">
        <v>80</v>
      </c>
      <c r="D16" s="30" t="s">
        <v>81</v>
      </c>
      <c r="E16" s="23" t="s">
        <v>98</v>
      </c>
      <c r="F16" s="23" t="str">
        <f t="shared" si="0"/>
        <v>Acumulativo</v>
      </c>
      <c r="G16" s="53">
        <v>0</v>
      </c>
      <c r="H16" s="53">
        <v>0</v>
      </c>
      <c r="I16" s="53">
        <v>0</v>
      </c>
      <c r="J16" s="53">
        <v>0</v>
      </c>
      <c r="K16" s="53">
        <v>0</v>
      </c>
      <c r="L16" s="53">
        <v>0</v>
      </c>
      <c r="M16" s="53">
        <v>1</v>
      </c>
      <c r="N16" s="53">
        <v>0</v>
      </c>
      <c r="O16" s="53">
        <v>0</v>
      </c>
      <c r="P16" s="53"/>
      <c r="Q16" s="53"/>
      <c r="R16" s="53"/>
      <c r="S16" s="27">
        <f t="shared" si="1"/>
        <v>0</v>
      </c>
    </row>
    <row r="17" spans="1:19" ht="30">
      <c r="A17" s="23">
        <v>16</v>
      </c>
      <c r="B17" s="30" t="s">
        <v>90</v>
      </c>
      <c r="C17" s="30" t="s">
        <v>82</v>
      </c>
      <c r="D17" s="30" t="s">
        <v>83</v>
      </c>
      <c r="E17" s="23" t="s">
        <v>97</v>
      </c>
      <c r="F17" s="23" t="str">
        <f t="shared" si="0"/>
        <v>Suma</v>
      </c>
      <c r="G17" s="52">
        <v>0</v>
      </c>
      <c r="H17" s="52">
        <v>0</v>
      </c>
      <c r="I17" s="52">
        <v>1</v>
      </c>
      <c r="J17" s="52">
        <v>0</v>
      </c>
      <c r="K17" s="52">
        <v>0</v>
      </c>
      <c r="L17" s="52">
        <v>0</v>
      </c>
      <c r="M17" s="52">
        <v>0</v>
      </c>
      <c r="N17" s="52">
        <v>0</v>
      </c>
      <c r="O17" s="52">
        <v>0</v>
      </c>
      <c r="P17" s="52"/>
      <c r="Q17" s="52"/>
      <c r="R17" s="52"/>
      <c r="S17" s="28">
        <f t="shared" si="1"/>
        <v>1</v>
      </c>
    </row>
    <row r="18" spans="1:19" ht="30">
      <c r="A18" s="23">
        <v>17</v>
      </c>
      <c r="B18" s="30" t="s">
        <v>90</v>
      </c>
      <c r="C18" s="30" t="s">
        <v>84</v>
      </c>
      <c r="D18" s="30" t="s">
        <v>85</v>
      </c>
      <c r="E18" s="23" t="s">
        <v>97</v>
      </c>
      <c r="F18" s="23" t="str">
        <f t="shared" si="0"/>
        <v>Suma</v>
      </c>
      <c r="G18" s="52">
        <v>0</v>
      </c>
      <c r="H18" s="52">
        <v>1</v>
      </c>
      <c r="I18" s="52">
        <v>0</v>
      </c>
      <c r="J18" s="52">
        <v>1</v>
      </c>
      <c r="K18" s="52">
        <v>1</v>
      </c>
      <c r="L18" s="52">
        <v>0</v>
      </c>
      <c r="M18" s="52">
        <v>1</v>
      </c>
      <c r="N18" s="52">
        <v>0</v>
      </c>
      <c r="O18" s="52">
        <v>0</v>
      </c>
      <c r="P18" s="52"/>
      <c r="Q18" s="52"/>
      <c r="R18" s="52"/>
      <c r="S18" s="28">
        <f t="shared" si="1"/>
        <v>4</v>
      </c>
    </row>
    <row r="19" spans="1:19">
      <c r="A19" s="23">
        <v>18</v>
      </c>
      <c r="B19" s="30" t="s">
        <v>90</v>
      </c>
      <c r="C19" s="30" t="s">
        <v>86</v>
      </c>
      <c r="D19" s="30" t="s">
        <v>87</v>
      </c>
      <c r="E19" s="23" t="s">
        <v>97</v>
      </c>
      <c r="F19" s="23" t="str">
        <f t="shared" si="0"/>
        <v>Suma</v>
      </c>
      <c r="G19" s="52">
        <v>1</v>
      </c>
      <c r="H19" s="52">
        <v>1</v>
      </c>
      <c r="I19" s="52">
        <v>0</v>
      </c>
      <c r="J19" s="52">
        <v>1</v>
      </c>
      <c r="K19" s="52">
        <v>0</v>
      </c>
      <c r="L19" s="52">
        <v>0</v>
      </c>
      <c r="M19" s="52">
        <v>1</v>
      </c>
      <c r="N19" s="52">
        <v>0</v>
      </c>
      <c r="O19" s="52">
        <v>0</v>
      </c>
      <c r="P19" s="52"/>
      <c r="Q19" s="52"/>
      <c r="R19" s="52"/>
      <c r="S19" s="28">
        <f t="shared" si="1"/>
        <v>4</v>
      </c>
    </row>
    <row r="20" spans="1:19">
      <c r="A20" s="23">
        <v>19</v>
      </c>
      <c r="B20" s="30" t="s">
        <v>90</v>
      </c>
      <c r="C20" s="30" t="s">
        <v>88</v>
      </c>
      <c r="D20" s="30" t="s">
        <v>89</v>
      </c>
      <c r="E20" s="23" t="s">
        <v>97</v>
      </c>
      <c r="F20" s="23" t="str">
        <f t="shared" si="0"/>
        <v>Suma</v>
      </c>
      <c r="G20" s="52">
        <v>0</v>
      </c>
      <c r="H20" s="52">
        <v>0</v>
      </c>
      <c r="I20" s="52">
        <v>0</v>
      </c>
      <c r="J20" s="52">
        <v>0</v>
      </c>
      <c r="K20" s="52">
        <v>0</v>
      </c>
      <c r="L20" s="52">
        <v>0</v>
      </c>
      <c r="M20" s="52">
        <v>0</v>
      </c>
      <c r="N20" s="52">
        <v>0</v>
      </c>
      <c r="O20" s="52">
        <v>0</v>
      </c>
      <c r="P20" s="52"/>
      <c r="Q20" s="52"/>
      <c r="R20" s="52"/>
      <c r="S20" s="28">
        <f t="shared" si="1"/>
        <v>0</v>
      </c>
    </row>
    <row r="21" spans="1:19" ht="30">
      <c r="A21" s="23">
        <v>20</v>
      </c>
      <c r="B21" s="30" t="s">
        <v>149</v>
      </c>
      <c r="C21" s="30" t="s">
        <v>113</v>
      </c>
      <c r="D21" s="30" t="s">
        <v>114</v>
      </c>
      <c r="E21" s="23" t="s">
        <v>97</v>
      </c>
      <c r="F21" s="23" t="str">
        <f t="shared" si="0"/>
        <v>Suma</v>
      </c>
      <c r="G21" s="52">
        <v>0</v>
      </c>
      <c r="H21" s="52">
        <v>0</v>
      </c>
      <c r="I21" s="52">
        <v>1</v>
      </c>
      <c r="J21" s="52">
        <v>0</v>
      </c>
      <c r="K21" s="52">
        <v>0</v>
      </c>
      <c r="L21" s="52">
        <v>1</v>
      </c>
      <c r="M21" s="52">
        <v>0</v>
      </c>
      <c r="N21" s="52">
        <v>0</v>
      </c>
      <c r="O21" s="52">
        <v>1</v>
      </c>
      <c r="P21" s="52"/>
      <c r="Q21" s="52"/>
      <c r="R21" s="52"/>
      <c r="S21" s="28">
        <f t="shared" si="1"/>
        <v>3</v>
      </c>
    </row>
    <row r="22" spans="1:19" ht="30">
      <c r="A22" s="23">
        <v>21</v>
      </c>
      <c r="B22" s="30" t="s">
        <v>149</v>
      </c>
      <c r="C22" s="30" t="s">
        <v>115</v>
      </c>
      <c r="D22" s="30" t="s">
        <v>116</v>
      </c>
      <c r="E22" s="23" t="s">
        <v>97</v>
      </c>
      <c r="F22" s="23" t="str">
        <f t="shared" si="0"/>
        <v>Suma</v>
      </c>
      <c r="G22" s="52">
        <v>0</v>
      </c>
      <c r="H22" s="52">
        <v>0</v>
      </c>
      <c r="I22" s="52">
        <v>1</v>
      </c>
      <c r="J22" s="52">
        <v>0</v>
      </c>
      <c r="K22" s="52">
        <v>0</v>
      </c>
      <c r="L22" s="52">
        <v>1</v>
      </c>
      <c r="M22" s="52">
        <v>0</v>
      </c>
      <c r="N22" s="52">
        <v>0</v>
      </c>
      <c r="O22" s="52">
        <v>1</v>
      </c>
      <c r="P22" s="52"/>
      <c r="Q22" s="52"/>
      <c r="R22" s="52"/>
      <c r="S22" s="28">
        <f t="shared" si="1"/>
        <v>3</v>
      </c>
    </row>
    <row r="23" spans="1:19" ht="30">
      <c r="A23" s="23">
        <v>22</v>
      </c>
      <c r="B23" s="30" t="s">
        <v>149</v>
      </c>
      <c r="C23" s="30" t="s">
        <v>117</v>
      </c>
      <c r="D23" s="30" t="s">
        <v>118</v>
      </c>
      <c r="E23" s="23" t="s">
        <v>97</v>
      </c>
      <c r="F23" s="23" t="str">
        <f t="shared" si="0"/>
        <v>Suma</v>
      </c>
      <c r="G23" s="52">
        <v>0</v>
      </c>
      <c r="H23" s="52">
        <v>0</v>
      </c>
      <c r="I23" s="52">
        <v>1</v>
      </c>
      <c r="J23" s="52">
        <v>0</v>
      </c>
      <c r="K23" s="52">
        <v>0</v>
      </c>
      <c r="L23" s="52">
        <v>1</v>
      </c>
      <c r="M23" s="52">
        <v>0</v>
      </c>
      <c r="N23" s="52">
        <v>0</v>
      </c>
      <c r="O23" s="52">
        <v>1</v>
      </c>
      <c r="P23" s="52"/>
      <c r="Q23" s="52"/>
      <c r="R23" s="52"/>
      <c r="S23" s="28">
        <f t="shared" si="1"/>
        <v>3</v>
      </c>
    </row>
    <row r="24" spans="1:19" ht="30">
      <c r="A24" s="23">
        <v>23</v>
      </c>
      <c r="B24" s="30" t="s">
        <v>149</v>
      </c>
      <c r="C24" s="30" t="s">
        <v>119</v>
      </c>
      <c r="D24" s="30" t="s">
        <v>118</v>
      </c>
      <c r="E24" s="23" t="s">
        <v>97</v>
      </c>
      <c r="F24" s="23" t="str">
        <f t="shared" si="0"/>
        <v>Suma</v>
      </c>
      <c r="G24" s="52">
        <v>1</v>
      </c>
      <c r="H24" s="52">
        <v>1</v>
      </c>
      <c r="I24" s="52">
        <v>1</v>
      </c>
      <c r="J24" s="52">
        <v>1</v>
      </c>
      <c r="K24" s="52">
        <v>1</v>
      </c>
      <c r="L24" s="52">
        <v>1</v>
      </c>
      <c r="M24" s="52">
        <v>1</v>
      </c>
      <c r="N24" s="52">
        <v>1</v>
      </c>
      <c r="O24" s="52">
        <v>1</v>
      </c>
      <c r="P24" s="52"/>
      <c r="Q24" s="52"/>
      <c r="R24" s="52"/>
      <c r="S24" s="28">
        <f t="shared" si="1"/>
        <v>9</v>
      </c>
    </row>
    <row r="25" spans="1:19" ht="30">
      <c r="A25" s="23">
        <v>24</v>
      </c>
      <c r="B25" s="30" t="s">
        <v>149</v>
      </c>
      <c r="C25" s="30" t="s">
        <v>120</v>
      </c>
      <c r="D25" s="30" t="s">
        <v>118</v>
      </c>
      <c r="E25" s="23" t="s">
        <v>97</v>
      </c>
      <c r="F25" s="23" t="str">
        <f t="shared" si="0"/>
        <v>Suma</v>
      </c>
      <c r="G25" s="52">
        <v>1</v>
      </c>
      <c r="H25" s="52">
        <v>1</v>
      </c>
      <c r="I25" s="52">
        <v>1</v>
      </c>
      <c r="J25" s="52">
        <v>1</v>
      </c>
      <c r="K25" s="52">
        <v>1</v>
      </c>
      <c r="L25" s="52">
        <v>1</v>
      </c>
      <c r="M25" s="52">
        <v>1</v>
      </c>
      <c r="N25" s="52">
        <v>1</v>
      </c>
      <c r="O25" s="52">
        <v>1</v>
      </c>
      <c r="P25" s="52"/>
      <c r="Q25" s="52"/>
      <c r="R25" s="52"/>
      <c r="S25" s="28">
        <f t="shared" si="1"/>
        <v>9</v>
      </c>
    </row>
    <row r="26" spans="1:19" ht="30">
      <c r="A26" s="23">
        <v>25</v>
      </c>
      <c r="B26" s="30" t="s">
        <v>149</v>
      </c>
      <c r="C26" s="30" t="s">
        <v>121</v>
      </c>
      <c r="D26" s="30" t="s">
        <v>118</v>
      </c>
      <c r="E26" s="23" t="s">
        <v>97</v>
      </c>
      <c r="F26" s="23" t="str">
        <f t="shared" si="0"/>
        <v>Suma</v>
      </c>
      <c r="G26" s="52">
        <v>1</v>
      </c>
      <c r="H26" s="52">
        <v>1</v>
      </c>
      <c r="I26" s="52">
        <v>1</v>
      </c>
      <c r="J26" s="52">
        <v>1</v>
      </c>
      <c r="K26" s="52">
        <v>1</v>
      </c>
      <c r="L26" s="52">
        <v>1</v>
      </c>
      <c r="M26" s="52">
        <v>1</v>
      </c>
      <c r="N26" s="52">
        <v>1</v>
      </c>
      <c r="O26" s="52">
        <v>1</v>
      </c>
      <c r="P26" s="52"/>
      <c r="Q26" s="52"/>
      <c r="R26" s="52"/>
      <c r="S26" s="28">
        <f t="shared" si="1"/>
        <v>9</v>
      </c>
    </row>
    <row r="27" spans="1:19" ht="30">
      <c r="A27" s="23">
        <v>26</v>
      </c>
      <c r="B27" s="30" t="s">
        <v>149</v>
      </c>
      <c r="C27" s="30" t="s">
        <v>122</v>
      </c>
      <c r="D27" s="30" t="s">
        <v>118</v>
      </c>
      <c r="E27" s="23" t="s">
        <v>97</v>
      </c>
      <c r="F27" s="23" t="str">
        <f t="shared" si="0"/>
        <v>Suma</v>
      </c>
      <c r="G27" s="52">
        <v>1</v>
      </c>
      <c r="H27" s="52">
        <v>1</v>
      </c>
      <c r="I27" s="52">
        <v>1</v>
      </c>
      <c r="J27" s="52">
        <v>1</v>
      </c>
      <c r="K27" s="52">
        <v>1</v>
      </c>
      <c r="L27" s="52">
        <v>1</v>
      </c>
      <c r="M27" s="52">
        <v>1</v>
      </c>
      <c r="N27" s="52">
        <v>1</v>
      </c>
      <c r="O27" s="52">
        <v>1</v>
      </c>
      <c r="P27" s="52"/>
      <c r="Q27" s="52"/>
      <c r="R27" s="52"/>
      <c r="S27" s="28">
        <f t="shared" si="1"/>
        <v>9</v>
      </c>
    </row>
    <row r="28" spans="1:19" ht="30">
      <c r="A28" s="23">
        <v>27</v>
      </c>
      <c r="B28" s="30" t="s">
        <v>149</v>
      </c>
      <c r="C28" s="30" t="s">
        <v>123</v>
      </c>
      <c r="D28" s="30" t="s">
        <v>118</v>
      </c>
      <c r="E28" s="23" t="s">
        <v>97</v>
      </c>
      <c r="F28" s="23" t="str">
        <f t="shared" si="0"/>
        <v>Suma</v>
      </c>
      <c r="G28" s="52">
        <v>1</v>
      </c>
      <c r="H28" s="52">
        <v>1</v>
      </c>
      <c r="I28" s="52">
        <v>1</v>
      </c>
      <c r="J28" s="52">
        <v>1</v>
      </c>
      <c r="K28" s="52">
        <v>1</v>
      </c>
      <c r="L28" s="52">
        <v>1</v>
      </c>
      <c r="M28" s="52">
        <v>1</v>
      </c>
      <c r="N28" s="52">
        <v>1</v>
      </c>
      <c r="O28" s="52">
        <v>1</v>
      </c>
      <c r="P28" s="52"/>
      <c r="Q28" s="52"/>
      <c r="R28" s="52"/>
      <c r="S28" s="28">
        <f t="shared" si="1"/>
        <v>9</v>
      </c>
    </row>
    <row r="29" spans="1:19" ht="30">
      <c r="A29" s="23">
        <v>28</v>
      </c>
      <c r="B29" s="30" t="s">
        <v>149</v>
      </c>
      <c r="C29" s="30" t="s">
        <v>124</v>
      </c>
      <c r="D29" s="30" t="s">
        <v>118</v>
      </c>
      <c r="E29" s="23" t="s">
        <v>97</v>
      </c>
      <c r="F29" s="23" t="str">
        <f t="shared" si="0"/>
        <v>Suma</v>
      </c>
      <c r="G29" s="52">
        <v>1</v>
      </c>
      <c r="H29" s="52">
        <v>1</v>
      </c>
      <c r="I29" s="52">
        <v>1</v>
      </c>
      <c r="J29" s="52">
        <v>1</v>
      </c>
      <c r="K29" s="52">
        <v>1</v>
      </c>
      <c r="L29" s="52">
        <v>1</v>
      </c>
      <c r="M29" s="52">
        <v>1</v>
      </c>
      <c r="N29" s="52">
        <v>1</v>
      </c>
      <c r="O29" s="52">
        <v>1</v>
      </c>
      <c r="P29" s="52"/>
      <c r="Q29" s="52"/>
      <c r="R29" s="52"/>
      <c r="S29" s="28">
        <f t="shared" si="1"/>
        <v>9</v>
      </c>
    </row>
    <row r="30" spans="1:19" ht="30">
      <c r="A30" s="23">
        <v>29</v>
      </c>
      <c r="B30" s="30" t="s">
        <v>149</v>
      </c>
      <c r="C30" s="30" t="s">
        <v>125</v>
      </c>
      <c r="D30" s="30" t="s">
        <v>126</v>
      </c>
      <c r="E30" s="23" t="s">
        <v>97</v>
      </c>
      <c r="F30" s="23" t="str">
        <f t="shared" si="0"/>
        <v>Suma</v>
      </c>
      <c r="G30" s="52">
        <v>1</v>
      </c>
      <c r="H30" s="52">
        <v>1</v>
      </c>
      <c r="I30" s="52">
        <v>1</v>
      </c>
      <c r="J30" s="52">
        <v>1</v>
      </c>
      <c r="K30" s="52">
        <v>1</v>
      </c>
      <c r="L30" s="52">
        <v>1</v>
      </c>
      <c r="M30" s="52">
        <v>1</v>
      </c>
      <c r="N30" s="52">
        <v>1</v>
      </c>
      <c r="O30" s="52">
        <v>1</v>
      </c>
      <c r="P30" s="52"/>
      <c r="Q30" s="52"/>
      <c r="R30" s="52"/>
      <c r="S30" s="28">
        <f t="shared" si="1"/>
        <v>9</v>
      </c>
    </row>
    <row r="31" spans="1:19" ht="30">
      <c r="A31" s="23">
        <v>30</v>
      </c>
      <c r="B31" s="30" t="s">
        <v>149</v>
      </c>
      <c r="C31" s="30" t="s">
        <v>127</v>
      </c>
      <c r="D31" s="30" t="s">
        <v>128</v>
      </c>
      <c r="E31" s="23" t="s">
        <v>97</v>
      </c>
      <c r="F31" s="23" t="str">
        <f t="shared" si="0"/>
        <v>Suma</v>
      </c>
      <c r="G31" s="52">
        <v>1</v>
      </c>
      <c r="H31" s="52">
        <v>0</v>
      </c>
      <c r="I31" s="52">
        <v>0</v>
      </c>
      <c r="J31" s="52">
        <v>0</v>
      </c>
      <c r="K31" s="52">
        <v>0</v>
      </c>
      <c r="L31" s="52">
        <v>0</v>
      </c>
      <c r="M31" s="52">
        <v>0</v>
      </c>
      <c r="N31" s="52">
        <v>0</v>
      </c>
      <c r="O31" s="52">
        <v>0</v>
      </c>
      <c r="P31" s="52"/>
      <c r="Q31" s="52"/>
      <c r="R31" s="52"/>
      <c r="S31" s="28">
        <f t="shared" si="1"/>
        <v>1</v>
      </c>
    </row>
    <row r="32" spans="1:19" ht="30">
      <c r="A32" s="23">
        <v>31</v>
      </c>
      <c r="B32" s="30" t="s">
        <v>149</v>
      </c>
      <c r="C32" s="30" t="s">
        <v>129</v>
      </c>
      <c r="D32" s="30" t="s">
        <v>130</v>
      </c>
      <c r="E32" s="23" t="s">
        <v>97</v>
      </c>
      <c r="F32" s="23" t="str">
        <f t="shared" si="0"/>
        <v>Suma</v>
      </c>
      <c r="G32" s="52">
        <v>1</v>
      </c>
      <c r="H32" s="52">
        <v>1</v>
      </c>
      <c r="I32" s="52">
        <v>1</v>
      </c>
      <c r="J32" s="52">
        <v>1</v>
      </c>
      <c r="K32" s="52">
        <v>1</v>
      </c>
      <c r="L32" s="52">
        <v>1</v>
      </c>
      <c r="M32" s="52">
        <v>1</v>
      </c>
      <c r="N32" s="52">
        <v>1</v>
      </c>
      <c r="O32" s="52">
        <v>1</v>
      </c>
      <c r="P32" s="52"/>
      <c r="Q32" s="52"/>
      <c r="R32" s="52"/>
      <c r="S32" s="28">
        <f t="shared" si="1"/>
        <v>9</v>
      </c>
    </row>
    <row r="33" spans="1:19" ht="30">
      <c r="A33" s="23">
        <v>32</v>
      </c>
      <c r="B33" s="30" t="s">
        <v>149</v>
      </c>
      <c r="C33" s="30" t="s">
        <v>131</v>
      </c>
      <c r="D33" s="30" t="s">
        <v>118</v>
      </c>
      <c r="E33" s="23" t="s">
        <v>97</v>
      </c>
      <c r="F33" s="23" t="str">
        <f t="shared" si="0"/>
        <v>Suma</v>
      </c>
      <c r="G33" s="52">
        <v>1</v>
      </c>
      <c r="H33" s="52">
        <v>1</v>
      </c>
      <c r="I33" s="52">
        <v>1</v>
      </c>
      <c r="J33" s="52">
        <v>1</v>
      </c>
      <c r="K33" s="52">
        <v>1</v>
      </c>
      <c r="L33" s="52">
        <v>1</v>
      </c>
      <c r="M33" s="52">
        <v>1</v>
      </c>
      <c r="N33" s="52">
        <v>1</v>
      </c>
      <c r="O33" s="52">
        <v>1</v>
      </c>
      <c r="P33" s="52"/>
      <c r="Q33" s="52"/>
      <c r="R33" s="52"/>
      <c r="S33" s="28">
        <f t="shared" si="1"/>
        <v>9</v>
      </c>
    </row>
    <row r="34" spans="1:19" ht="30">
      <c r="A34" s="23">
        <v>33</v>
      </c>
      <c r="B34" s="30" t="s">
        <v>149</v>
      </c>
      <c r="C34" s="30" t="s">
        <v>132</v>
      </c>
      <c r="D34" s="30" t="s">
        <v>118</v>
      </c>
      <c r="E34" s="23" t="s">
        <v>97</v>
      </c>
      <c r="F34" s="23" t="str">
        <f t="shared" si="0"/>
        <v>Suma</v>
      </c>
      <c r="G34" s="52">
        <v>1</v>
      </c>
      <c r="H34" s="52">
        <v>1</v>
      </c>
      <c r="I34" s="52">
        <v>1</v>
      </c>
      <c r="J34" s="52">
        <v>1</v>
      </c>
      <c r="K34" s="52">
        <v>1</v>
      </c>
      <c r="L34" s="52">
        <v>1</v>
      </c>
      <c r="M34" s="52">
        <v>1</v>
      </c>
      <c r="N34" s="52">
        <v>1</v>
      </c>
      <c r="O34" s="52">
        <v>1</v>
      </c>
      <c r="P34" s="52"/>
      <c r="Q34" s="52"/>
      <c r="R34" s="52"/>
      <c r="S34" s="28">
        <f t="shared" si="1"/>
        <v>9</v>
      </c>
    </row>
    <row r="35" spans="1:19" ht="30">
      <c r="A35" s="23">
        <v>34</v>
      </c>
      <c r="B35" s="30" t="s">
        <v>149</v>
      </c>
      <c r="C35" s="30" t="s">
        <v>133</v>
      </c>
      <c r="D35" s="30" t="s">
        <v>134</v>
      </c>
      <c r="E35" s="23" t="s">
        <v>97</v>
      </c>
      <c r="F35" s="23" t="str">
        <f t="shared" si="0"/>
        <v>Suma</v>
      </c>
      <c r="G35" s="52">
        <v>1</v>
      </c>
      <c r="H35" s="52">
        <v>1</v>
      </c>
      <c r="I35" s="52">
        <v>1</v>
      </c>
      <c r="J35" s="52">
        <v>1</v>
      </c>
      <c r="K35" s="52">
        <v>1</v>
      </c>
      <c r="L35" s="52">
        <v>1</v>
      </c>
      <c r="M35" s="52">
        <v>1</v>
      </c>
      <c r="N35" s="52">
        <v>1</v>
      </c>
      <c r="O35" s="52">
        <v>1</v>
      </c>
      <c r="P35" s="52"/>
      <c r="Q35" s="52"/>
      <c r="R35" s="52"/>
      <c r="S35" s="28">
        <f t="shared" si="1"/>
        <v>9</v>
      </c>
    </row>
    <row r="36" spans="1:19" ht="30">
      <c r="A36" s="23">
        <v>35</v>
      </c>
      <c r="B36" s="30" t="s">
        <v>149</v>
      </c>
      <c r="C36" s="30" t="s">
        <v>135</v>
      </c>
      <c r="D36" s="30" t="s">
        <v>136</v>
      </c>
      <c r="E36" s="23" t="s">
        <v>97</v>
      </c>
      <c r="F36" s="23" t="str">
        <f t="shared" si="0"/>
        <v>Suma</v>
      </c>
      <c r="G36" s="52">
        <v>3</v>
      </c>
      <c r="H36" s="52">
        <v>1</v>
      </c>
      <c r="I36" s="52">
        <v>1</v>
      </c>
      <c r="J36" s="52">
        <v>1</v>
      </c>
      <c r="K36" s="52">
        <v>1</v>
      </c>
      <c r="L36" s="52">
        <v>1</v>
      </c>
      <c r="M36" s="52">
        <v>1</v>
      </c>
      <c r="N36" s="52">
        <v>1</v>
      </c>
      <c r="O36" s="52">
        <v>1</v>
      </c>
      <c r="P36" s="52"/>
      <c r="Q36" s="52"/>
      <c r="R36" s="52"/>
      <c r="S36" s="28">
        <f t="shared" si="1"/>
        <v>11</v>
      </c>
    </row>
    <row r="37" spans="1:19" ht="30">
      <c r="A37" s="23">
        <v>36</v>
      </c>
      <c r="B37" s="30" t="s">
        <v>149</v>
      </c>
      <c r="C37" s="30" t="s">
        <v>137</v>
      </c>
      <c r="D37" s="30" t="s">
        <v>138</v>
      </c>
      <c r="E37" s="23" t="s">
        <v>97</v>
      </c>
      <c r="F37" s="23" t="str">
        <f t="shared" si="0"/>
        <v>Suma</v>
      </c>
      <c r="G37" s="52">
        <v>1</v>
      </c>
      <c r="H37" s="52">
        <v>1</v>
      </c>
      <c r="I37" s="52">
        <v>1</v>
      </c>
      <c r="J37" s="52">
        <v>1</v>
      </c>
      <c r="K37" s="52">
        <v>1</v>
      </c>
      <c r="L37" s="52">
        <v>1</v>
      </c>
      <c r="M37" s="52">
        <v>1</v>
      </c>
      <c r="N37" s="52">
        <v>1</v>
      </c>
      <c r="O37" s="52">
        <v>1</v>
      </c>
      <c r="P37" s="52"/>
      <c r="Q37" s="52"/>
      <c r="R37" s="52"/>
      <c r="S37" s="28">
        <f t="shared" si="1"/>
        <v>9</v>
      </c>
    </row>
    <row r="38" spans="1:19" ht="30">
      <c r="A38" s="23">
        <v>37</v>
      </c>
      <c r="B38" s="30" t="s">
        <v>149</v>
      </c>
      <c r="C38" s="30" t="s">
        <v>139</v>
      </c>
      <c r="D38" s="30" t="s">
        <v>140</v>
      </c>
      <c r="E38" s="23" t="s">
        <v>97</v>
      </c>
      <c r="F38" s="23" t="str">
        <f t="shared" si="0"/>
        <v>Suma</v>
      </c>
      <c r="G38" s="52">
        <v>1</v>
      </c>
      <c r="H38" s="52">
        <v>1</v>
      </c>
      <c r="I38" s="52">
        <v>1</v>
      </c>
      <c r="J38" s="52">
        <v>1</v>
      </c>
      <c r="K38" s="52">
        <v>1</v>
      </c>
      <c r="L38" s="52">
        <v>1</v>
      </c>
      <c r="M38" s="52">
        <v>1</v>
      </c>
      <c r="N38" s="52">
        <v>1</v>
      </c>
      <c r="O38" s="52">
        <v>1</v>
      </c>
      <c r="P38" s="52"/>
      <c r="Q38" s="52"/>
      <c r="R38" s="52"/>
      <c r="S38" s="28">
        <f t="shared" si="1"/>
        <v>9</v>
      </c>
    </row>
    <row r="39" spans="1:19" ht="30">
      <c r="A39" s="23">
        <v>38</v>
      </c>
      <c r="B39" s="30" t="s">
        <v>149</v>
      </c>
      <c r="C39" s="30" t="s">
        <v>141</v>
      </c>
      <c r="D39" s="30" t="s">
        <v>142</v>
      </c>
      <c r="E39" s="23" t="s">
        <v>97</v>
      </c>
      <c r="F39" s="23" t="str">
        <f t="shared" si="0"/>
        <v>Suma</v>
      </c>
      <c r="G39" s="52">
        <v>1</v>
      </c>
      <c r="H39" s="52">
        <v>1</v>
      </c>
      <c r="I39" s="52">
        <v>1</v>
      </c>
      <c r="J39" s="52">
        <v>1</v>
      </c>
      <c r="K39" s="52">
        <v>1</v>
      </c>
      <c r="L39" s="52">
        <v>1</v>
      </c>
      <c r="M39" s="52">
        <v>1</v>
      </c>
      <c r="N39" s="52">
        <v>1</v>
      </c>
      <c r="O39" s="52">
        <v>1</v>
      </c>
      <c r="P39" s="52"/>
      <c r="Q39" s="52"/>
      <c r="R39" s="52"/>
      <c r="S39" s="28">
        <f t="shared" si="1"/>
        <v>9</v>
      </c>
    </row>
    <row r="40" spans="1:19" ht="30">
      <c r="A40" s="23">
        <v>39</v>
      </c>
      <c r="B40" s="30" t="s">
        <v>149</v>
      </c>
      <c r="C40" s="30" t="s">
        <v>143</v>
      </c>
      <c r="D40" s="30" t="s">
        <v>144</v>
      </c>
      <c r="E40" s="23" t="s">
        <v>97</v>
      </c>
      <c r="F40" s="23" t="str">
        <f t="shared" si="0"/>
        <v>Suma</v>
      </c>
      <c r="G40" s="52">
        <v>1</v>
      </c>
      <c r="H40" s="52">
        <v>1</v>
      </c>
      <c r="I40" s="52">
        <v>1</v>
      </c>
      <c r="J40" s="52">
        <v>1</v>
      </c>
      <c r="K40" s="52">
        <v>1</v>
      </c>
      <c r="L40" s="52">
        <v>1</v>
      </c>
      <c r="M40" s="52">
        <v>1</v>
      </c>
      <c r="N40" s="52">
        <v>1</v>
      </c>
      <c r="O40" s="52">
        <v>1</v>
      </c>
      <c r="P40" s="52"/>
      <c r="Q40" s="52"/>
      <c r="R40" s="52"/>
      <c r="S40" s="28">
        <f t="shared" si="1"/>
        <v>9</v>
      </c>
    </row>
    <row r="41" spans="1:19" ht="30">
      <c r="A41" s="23">
        <v>40</v>
      </c>
      <c r="B41" s="30" t="s">
        <v>149</v>
      </c>
      <c r="C41" s="30" t="s">
        <v>145</v>
      </c>
      <c r="D41" s="30" t="s">
        <v>146</v>
      </c>
      <c r="E41" s="23" t="s">
        <v>97</v>
      </c>
      <c r="F41" s="23" t="str">
        <f t="shared" si="0"/>
        <v>Suma</v>
      </c>
      <c r="G41" s="52">
        <v>1</v>
      </c>
      <c r="H41" s="52">
        <v>1</v>
      </c>
      <c r="I41" s="52">
        <v>1</v>
      </c>
      <c r="J41" s="52">
        <v>1</v>
      </c>
      <c r="K41" s="52">
        <v>1</v>
      </c>
      <c r="L41" s="52">
        <v>1</v>
      </c>
      <c r="M41" s="52">
        <v>1</v>
      </c>
      <c r="N41" s="52">
        <v>1</v>
      </c>
      <c r="O41" s="52">
        <v>1</v>
      </c>
      <c r="P41" s="52"/>
      <c r="Q41" s="52"/>
      <c r="R41" s="52"/>
      <c r="S41" s="28">
        <f t="shared" si="1"/>
        <v>9</v>
      </c>
    </row>
    <row r="42" spans="1:19" ht="30">
      <c r="A42" s="23">
        <v>41</v>
      </c>
      <c r="B42" s="30" t="s">
        <v>149</v>
      </c>
      <c r="C42" s="30" t="s">
        <v>147</v>
      </c>
      <c r="D42" s="30" t="s">
        <v>148</v>
      </c>
      <c r="E42" s="23" t="s">
        <v>97</v>
      </c>
      <c r="F42" s="23" t="str">
        <f t="shared" si="0"/>
        <v>Suma</v>
      </c>
      <c r="G42" s="52">
        <v>1</v>
      </c>
      <c r="H42" s="52">
        <v>1</v>
      </c>
      <c r="I42" s="52">
        <v>1</v>
      </c>
      <c r="J42" s="52">
        <v>1</v>
      </c>
      <c r="K42" s="52">
        <v>1</v>
      </c>
      <c r="L42" s="52">
        <v>1</v>
      </c>
      <c r="M42" s="52">
        <v>1</v>
      </c>
      <c r="N42" s="52">
        <v>1</v>
      </c>
      <c r="O42" s="52">
        <v>1</v>
      </c>
      <c r="P42" s="52"/>
      <c r="Q42" s="52"/>
      <c r="R42" s="52"/>
      <c r="S42" s="28">
        <f t="shared" si="1"/>
        <v>9</v>
      </c>
    </row>
    <row r="43" spans="1:19" ht="30">
      <c r="A43" s="23">
        <v>42</v>
      </c>
      <c r="B43" s="30" t="s">
        <v>198</v>
      </c>
      <c r="C43" s="30" t="s">
        <v>150</v>
      </c>
      <c r="D43" s="30" t="s">
        <v>151</v>
      </c>
      <c r="E43" s="23" t="s">
        <v>98</v>
      </c>
      <c r="F43" s="23" t="str">
        <f t="shared" si="0"/>
        <v>Acumulativo</v>
      </c>
      <c r="G43" s="53">
        <v>0</v>
      </c>
      <c r="H43" s="53">
        <v>0</v>
      </c>
      <c r="I43" s="53">
        <v>0</v>
      </c>
      <c r="J43" s="53">
        <v>0</v>
      </c>
      <c r="K43" s="53">
        <v>0</v>
      </c>
      <c r="L43" s="53">
        <v>0</v>
      </c>
      <c r="M43" s="53">
        <v>0</v>
      </c>
      <c r="N43" s="53">
        <v>0.5</v>
      </c>
      <c r="O43" s="53">
        <v>0.85</v>
      </c>
      <c r="P43" s="53"/>
      <c r="Q43" s="53"/>
      <c r="R43" s="53"/>
      <c r="S43" s="27">
        <f t="shared" si="1"/>
        <v>0.85</v>
      </c>
    </row>
    <row r="44" spans="1:19" ht="30">
      <c r="A44" s="23">
        <v>43</v>
      </c>
      <c r="B44" s="30" t="s">
        <v>198</v>
      </c>
      <c r="C44" s="30" t="s">
        <v>152</v>
      </c>
      <c r="D44" s="30" t="s">
        <v>153</v>
      </c>
      <c r="E44" s="23" t="s">
        <v>98</v>
      </c>
      <c r="F44" s="23" t="str">
        <f t="shared" si="0"/>
        <v>Acumulativo</v>
      </c>
      <c r="G44" s="53">
        <v>0</v>
      </c>
      <c r="H44" s="53">
        <v>0</v>
      </c>
      <c r="I44" s="53">
        <v>0</v>
      </c>
      <c r="J44" s="53">
        <v>0</v>
      </c>
      <c r="K44" s="53">
        <v>0</v>
      </c>
      <c r="L44" s="53">
        <v>0</v>
      </c>
      <c r="M44" s="53">
        <v>0</v>
      </c>
      <c r="N44" s="53">
        <v>0.5</v>
      </c>
      <c r="O44" s="53">
        <v>0.6</v>
      </c>
      <c r="P44" s="53"/>
      <c r="Q44" s="53"/>
      <c r="R44" s="53"/>
      <c r="S44" s="27">
        <f t="shared" si="1"/>
        <v>0.6</v>
      </c>
    </row>
    <row r="45" spans="1:19" ht="30">
      <c r="A45" s="23">
        <v>44</v>
      </c>
      <c r="B45" s="30" t="s">
        <v>198</v>
      </c>
      <c r="C45" s="30" t="s">
        <v>154</v>
      </c>
      <c r="D45" s="30" t="s">
        <v>155</v>
      </c>
      <c r="E45" s="23" t="s">
        <v>98</v>
      </c>
      <c r="F45" s="23" t="str">
        <f t="shared" si="0"/>
        <v>Acumulativo</v>
      </c>
      <c r="G45" s="53">
        <v>0</v>
      </c>
      <c r="H45" s="53">
        <v>0</v>
      </c>
      <c r="I45" s="53">
        <v>0</v>
      </c>
      <c r="J45" s="53">
        <v>0</v>
      </c>
      <c r="K45" s="53">
        <v>0</v>
      </c>
      <c r="L45" s="53">
        <v>0</v>
      </c>
      <c r="M45" s="53">
        <v>0</v>
      </c>
      <c r="N45" s="53">
        <v>0.5</v>
      </c>
      <c r="O45" s="53">
        <v>0.9</v>
      </c>
      <c r="P45" s="53"/>
      <c r="Q45" s="53"/>
      <c r="R45" s="53"/>
      <c r="S45" s="27">
        <f t="shared" si="1"/>
        <v>0.9</v>
      </c>
    </row>
    <row r="46" spans="1:19">
      <c r="A46" s="23">
        <v>45</v>
      </c>
      <c r="B46" s="30" t="s">
        <v>198</v>
      </c>
      <c r="C46" s="30" t="s">
        <v>156</v>
      </c>
      <c r="D46" s="30" t="s">
        <v>157</v>
      </c>
      <c r="E46" s="23" t="s">
        <v>97</v>
      </c>
      <c r="F46" s="23" t="str">
        <f t="shared" si="0"/>
        <v>Suma</v>
      </c>
      <c r="G46" s="52">
        <v>0</v>
      </c>
      <c r="H46" s="52">
        <v>0</v>
      </c>
      <c r="I46" s="52">
        <v>0</v>
      </c>
      <c r="J46" s="52">
        <v>0</v>
      </c>
      <c r="K46" s="52">
        <v>0</v>
      </c>
      <c r="L46" s="52">
        <v>0</v>
      </c>
      <c r="M46" s="52">
        <v>4</v>
      </c>
      <c r="N46" s="52">
        <v>0</v>
      </c>
      <c r="O46" s="52">
        <v>0</v>
      </c>
      <c r="P46" s="52"/>
      <c r="Q46" s="52"/>
      <c r="R46" s="52"/>
      <c r="S46" s="28">
        <f t="shared" si="1"/>
        <v>4</v>
      </c>
    </row>
    <row r="47" spans="1:19">
      <c r="A47" s="23">
        <v>46</v>
      </c>
      <c r="B47" s="30" t="s">
        <v>198</v>
      </c>
      <c r="C47" s="30" t="s">
        <v>158</v>
      </c>
      <c r="D47" s="30" t="s">
        <v>118</v>
      </c>
      <c r="E47" s="23" t="s">
        <v>97</v>
      </c>
      <c r="F47" s="23" t="str">
        <f t="shared" si="0"/>
        <v>Suma</v>
      </c>
      <c r="G47" s="52">
        <v>1</v>
      </c>
      <c r="H47" s="52">
        <v>0</v>
      </c>
      <c r="I47" s="52">
        <v>0</v>
      </c>
      <c r="J47" s="52">
        <v>1</v>
      </c>
      <c r="K47" s="52">
        <v>0</v>
      </c>
      <c r="L47" s="52">
        <v>0</v>
      </c>
      <c r="M47" s="52">
        <v>1</v>
      </c>
      <c r="N47" s="52">
        <v>0</v>
      </c>
      <c r="O47" s="52">
        <v>0</v>
      </c>
      <c r="P47" s="52"/>
      <c r="Q47" s="52"/>
      <c r="R47" s="52"/>
      <c r="S47" s="28">
        <f t="shared" si="1"/>
        <v>3</v>
      </c>
    </row>
    <row r="48" spans="1:19" ht="30">
      <c r="A48" s="23">
        <v>47</v>
      </c>
      <c r="B48" s="30" t="s">
        <v>198</v>
      </c>
      <c r="C48" s="30" t="s">
        <v>159</v>
      </c>
      <c r="D48" s="30" t="s">
        <v>160</v>
      </c>
      <c r="E48" s="23" t="s">
        <v>97</v>
      </c>
      <c r="F48" s="23" t="str">
        <f t="shared" si="0"/>
        <v>Suma</v>
      </c>
      <c r="G48" s="52">
        <v>0</v>
      </c>
      <c r="H48" s="52">
        <v>0</v>
      </c>
      <c r="I48" s="52">
        <v>0</v>
      </c>
      <c r="J48" s="52">
        <v>0</v>
      </c>
      <c r="K48" s="52">
        <v>0</v>
      </c>
      <c r="L48" s="52">
        <v>0</v>
      </c>
      <c r="M48" s="52">
        <v>0</v>
      </c>
      <c r="N48" s="52">
        <v>0</v>
      </c>
      <c r="O48" s="52">
        <v>0</v>
      </c>
      <c r="P48" s="52"/>
      <c r="Q48" s="52"/>
      <c r="R48" s="52"/>
      <c r="S48" s="28">
        <f t="shared" si="1"/>
        <v>0</v>
      </c>
    </row>
    <row r="49" spans="1:19">
      <c r="A49" s="23">
        <v>48</v>
      </c>
      <c r="B49" s="30" t="s">
        <v>198</v>
      </c>
      <c r="C49" s="30" t="s">
        <v>161</v>
      </c>
      <c r="D49" s="30" t="s">
        <v>162</v>
      </c>
      <c r="E49" s="23" t="s">
        <v>97</v>
      </c>
      <c r="F49" s="23" t="str">
        <f t="shared" si="0"/>
        <v>Suma</v>
      </c>
      <c r="G49" s="52">
        <v>0</v>
      </c>
      <c r="H49" s="52">
        <v>0</v>
      </c>
      <c r="I49" s="52">
        <v>0</v>
      </c>
      <c r="J49" s="52">
        <v>0</v>
      </c>
      <c r="K49" s="52">
        <v>0</v>
      </c>
      <c r="L49" s="52">
        <v>0</v>
      </c>
      <c r="M49" s="52">
        <v>0</v>
      </c>
      <c r="N49" s="52">
        <v>0</v>
      </c>
      <c r="O49" s="52">
        <v>0</v>
      </c>
      <c r="P49" s="52"/>
      <c r="Q49" s="52"/>
      <c r="R49" s="52"/>
      <c r="S49" s="28">
        <f t="shared" si="1"/>
        <v>0</v>
      </c>
    </row>
    <row r="50" spans="1:19">
      <c r="A50" s="23">
        <v>49</v>
      </c>
      <c r="B50" s="30" t="s">
        <v>198</v>
      </c>
      <c r="C50" s="30" t="s">
        <v>163</v>
      </c>
      <c r="D50" s="30" t="s">
        <v>164</v>
      </c>
      <c r="E50" s="23" t="s">
        <v>97</v>
      </c>
      <c r="F50" s="23" t="str">
        <f t="shared" si="0"/>
        <v>Suma</v>
      </c>
      <c r="G50" s="52">
        <v>0</v>
      </c>
      <c r="H50" s="52">
        <v>0</v>
      </c>
      <c r="I50" s="52">
        <v>0</v>
      </c>
      <c r="J50" s="52">
        <v>0</v>
      </c>
      <c r="K50" s="52">
        <v>0</v>
      </c>
      <c r="L50" s="52">
        <v>0</v>
      </c>
      <c r="M50" s="52">
        <v>0</v>
      </c>
      <c r="N50" s="52">
        <v>0</v>
      </c>
      <c r="O50" s="52">
        <v>0</v>
      </c>
      <c r="P50" s="52"/>
      <c r="Q50" s="52"/>
      <c r="R50" s="52"/>
      <c r="S50" s="28">
        <f t="shared" si="1"/>
        <v>0</v>
      </c>
    </row>
    <row r="51" spans="1:19" ht="30">
      <c r="A51" s="23">
        <v>50</v>
      </c>
      <c r="B51" s="30" t="s">
        <v>198</v>
      </c>
      <c r="C51" s="30" t="s">
        <v>165</v>
      </c>
      <c r="D51" s="30" t="s">
        <v>166</v>
      </c>
      <c r="E51" s="23" t="s">
        <v>97</v>
      </c>
      <c r="F51" s="23" t="str">
        <f t="shared" si="0"/>
        <v>Suma</v>
      </c>
      <c r="G51" s="52">
        <v>0</v>
      </c>
      <c r="H51" s="52">
        <v>0</v>
      </c>
      <c r="I51" s="52">
        <v>0</v>
      </c>
      <c r="J51" s="52">
        <v>0</v>
      </c>
      <c r="K51" s="52">
        <v>0</v>
      </c>
      <c r="L51" s="52">
        <v>1</v>
      </c>
      <c r="M51" s="52">
        <v>0</v>
      </c>
      <c r="N51" s="52">
        <v>0</v>
      </c>
      <c r="O51" s="52">
        <v>0</v>
      </c>
      <c r="P51" s="52"/>
      <c r="Q51" s="52"/>
      <c r="R51" s="52"/>
      <c r="S51" s="28">
        <f t="shared" si="1"/>
        <v>1</v>
      </c>
    </row>
    <row r="52" spans="1:19">
      <c r="A52" s="23">
        <v>51</v>
      </c>
      <c r="B52" s="30" t="s">
        <v>198</v>
      </c>
      <c r="C52" s="30" t="s">
        <v>167</v>
      </c>
      <c r="D52" s="30" t="s">
        <v>168</v>
      </c>
      <c r="E52" s="23" t="s">
        <v>97</v>
      </c>
      <c r="F52" s="23" t="str">
        <f t="shared" si="0"/>
        <v>Suma</v>
      </c>
      <c r="G52" s="52">
        <v>0</v>
      </c>
      <c r="H52" s="52">
        <v>0</v>
      </c>
      <c r="I52" s="52">
        <v>0</v>
      </c>
      <c r="J52" s="52">
        <v>0</v>
      </c>
      <c r="K52" s="52">
        <v>0</v>
      </c>
      <c r="L52" s="52">
        <v>1</v>
      </c>
      <c r="M52" s="52">
        <v>0</v>
      </c>
      <c r="N52" s="52">
        <v>0</v>
      </c>
      <c r="O52" s="52">
        <v>0</v>
      </c>
      <c r="P52" s="52"/>
      <c r="Q52" s="52"/>
      <c r="R52" s="52"/>
      <c r="S52" s="28">
        <f t="shared" si="1"/>
        <v>1</v>
      </c>
    </row>
    <row r="53" spans="1:19">
      <c r="A53" s="23">
        <v>52</v>
      </c>
      <c r="B53" s="30" t="s">
        <v>198</v>
      </c>
      <c r="C53" s="30" t="s">
        <v>169</v>
      </c>
      <c r="D53" s="30" t="s">
        <v>170</v>
      </c>
      <c r="E53" s="23" t="s">
        <v>97</v>
      </c>
      <c r="F53" s="23" t="str">
        <f t="shared" si="0"/>
        <v>Suma</v>
      </c>
      <c r="G53" s="52">
        <v>0</v>
      </c>
      <c r="H53" s="52">
        <v>0</v>
      </c>
      <c r="I53" s="52">
        <v>0</v>
      </c>
      <c r="J53" s="52">
        <v>0</v>
      </c>
      <c r="K53" s="52">
        <v>0</v>
      </c>
      <c r="L53" s="52">
        <v>1</v>
      </c>
      <c r="M53" s="52">
        <v>0</v>
      </c>
      <c r="N53" s="52">
        <v>0</v>
      </c>
      <c r="O53" s="52">
        <v>0</v>
      </c>
      <c r="P53" s="52"/>
      <c r="Q53" s="52"/>
      <c r="R53" s="52"/>
      <c r="S53" s="28">
        <f t="shared" si="1"/>
        <v>1</v>
      </c>
    </row>
    <row r="54" spans="1:19" ht="30">
      <c r="A54" s="23">
        <v>53</v>
      </c>
      <c r="B54" s="30" t="s">
        <v>198</v>
      </c>
      <c r="C54" s="30" t="s">
        <v>171</v>
      </c>
      <c r="D54" s="30" t="s">
        <v>172</v>
      </c>
      <c r="E54" s="23" t="s">
        <v>97</v>
      </c>
      <c r="F54" s="23" t="str">
        <f t="shared" si="0"/>
        <v>Suma</v>
      </c>
      <c r="G54" s="52">
        <v>0</v>
      </c>
      <c r="H54" s="52">
        <v>0</v>
      </c>
      <c r="I54" s="52">
        <v>0</v>
      </c>
      <c r="J54" s="52">
        <v>0</v>
      </c>
      <c r="K54" s="52">
        <v>0</v>
      </c>
      <c r="L54" s="52">
        <v>1</v>
      </c>
      <c r="M54" s="52">
        <v>0</v>
      </c>
      <c r="N54" s="52">
        <v>0</v>
      </c>
      <c r="O54" s="52">
        <v>0</v>
      </c>
      <c r="P54" s="52"/>
      <c r="Q54" s="52"/>
      <c r="R54" s="52"/>
      <c r="S54" s="28">
        <f t="shared" si="1"/>
        <v>1</v>
      </c>
    </row>
    <row r="55" spans="1:19" ht="30">
      <c r="A55" s="23">
        <v>54</v>
      </c>
      <c r="B55" s="30" t="s">
        <v>198</v>
      </c>
      <c r="C55" s="30" t="s">
        <v>173</v>
      </c>
      <c r="D55" s="30" t="s">
        <v>174</v>
      </c>
      <c r="E55" s="23" t="s">
        <v>97</v>
      </c>
      <c r="F55" s="23" t="str">
        <f t="shared" si="0"/>
        <v>Suma</v>
      </c>
      <c r="G55" s="52">
        <v>0</v>
      </c>
      <c r="H55" s="52">
        <v>0</v>
      </c>
      <c r="I55" s="52">
        <v>0</v>
      </c>
      <c r="J55" s="52">
        <v>0</v>
      </c>
      <c r="K55" s="52">
        <v>0</v>
      </c>
      <c r="L55" s="52">
        <v>0</v>
      </c>
      <c r="M55" s="52">
        <v>0</v>
      </c>
      <c r="N55" s="52">
        <v>0</v>
      </c>
      <c r="O55" s="52">
        <v>0</v>
      </c>
      <c r="P55" s="52"/>
      <c r="Q55" s="52"/>
      <c r="R55" s="52"/>
      <c r="S55" s="28">
        <f t="shared" si="1"/>
        <v>0</v>
      </c>
    </row>
    <row r="56" spans="1:19" ht="30">
      <c r="A56" s="23">
        <v>55</v>
      </c>
      <c r="B56" s="30" t="s">
        <v>198</v>
      </c>
      <c r="C56" s="30" t="s">
        <v>175</v>
      </c>
      <c r="D56" s="30" t="s">
        <v>176</v>
      </c>
      <c r="E56" s="23" t="s">
        <v>98</v>
      </c>
      <c r="F56" s="23" t="str">
        <f t="shared" si="0"/>
        <v>Acumulativo</v>
      </c>
      <c r="G56" s="53">
        <v>0</v>
      </c>
      <c r="H56" s="53">
        <v>0</v>
      </c>
      <c r="I56" s="53">
        <v>0</v>
      </c>
      <c r="J56" s="53">
        <v>0</v>
      </c>
      <c r="K56" s="53">
        <v>0</v>
      </c>
      <c r="L56" s="53">
        <v>0.3</v>
      </c>
      <c r="M56" s="53">
        <v>0.3</v>
      </c>
      <c r="N56" s="53">
        <v>0.3</v>
      </c>
      <c r="O56" s="53">
        <v>0.3</v>
      </c>
      <c r="P56" s="53"/>
      <c r="Q56" s="53"/>
      <c r="R56" s="53"/>
      <c r="S56" s="27">
        <f t="shared" si="1"/>
        <v>0.3</v>
      </c>
    </row>
    <row r="57" spans="1:19" ht="30">
      <c r="A57" s="23">
        <v>56</v>
      </c>
      <c r="B57" s="30" t="s">
        <v>198</v>
      </c>
      <c r="C57" s="30" t="s">
        <v>177</v>
      </c>
      <c r="D57" s="30" t="s">
        <v>178</v>
      </c>
      <c r="E57" s="23" t="s">
        <v>98</v>
      </c>
      <c r="F57" s="23" t="str">
        <f t="shared" si="0"/>
        <v>Acumulativo</v>
      </c>
      <c r="G57" s="53">
        <v>0.1</v>
      </c>
      <c r="H57" s="53">
        <v>0.1</v>
      </c>
      <c r="I57" s="53">
        <v>0.1</v>
      </c>
      <c r="J57" s="53">
        <v>0.1</v>
      </c>
      <c r="K57" s="53">
        <v>0.1</v>
      </c>
      <c r="L57" s="53">
        <v>0.1</v>
      </c>
      <c r="M57" s="53">
        <v>0.35</v>
      </c>
      <c r="N57" s="53">
        <v>0.35</v>
      </c>
      <c r="O57" s="53">
        <v>0.35</v>
      </c>
      <c r="P57" s="53"/>
      <c r="Q57" s="53"/>
      <c r="R57" s="53"/>
      <c r="S57" s="27">
        <f t="shared" si="1"/>
        <v>0.35</v>
      </c>
    </row>
    <row r="58" spans="1:19" ht="45">
      <c r="A58" s="23">
        <v>57</v>
      </c>
      <c r="B58" s="30" t="s">
        <v>198</v>
      </c>
      <c r="C58" s="30" t="s">
        <v>179</v>
      </c>
      <c r="D58" s="30" t="s">
        <v>180</v>
      </c>
      <c r="E58" s="23" t="s">
        <v>98</v>
      </c>
      <c r="F58" s="23" t="str">
        <f t="shared" si="0"/>
        <v>Acumulativo</v>
      </c>
      <c r="G58" s="53">
        <v>0</v>
      </c>
      <c r="H58" s="53">
        <v>0</v>
      </c>
      <c r="I58" s="53">
        <v>0</v>
      </c>
      <c r="J58" s="53">
        <v>0</v>
      </c>
      <c r="K58" s="53">
        <v>0</v>
      </c>
      <c r="L58" s="53">
        <v>0</v>
      </c>
      <c r="M58" s="53">
        <v>0.1</v>
      </c>
      <c r="N58" s="53">
        <v>0.1</v>
      </c>
      <c r="O58" s="53">
        <v>0.1</v>
      </c>
      <c r="P58" s="53"/>
      <c r="Q58" s="53"/>
      <c r="R58" s="53"/>
      <c r="S58" s="27">
        <f t="shared" si="1"/>
        <v>0.1</v>
      </c>
    </row>
    <row r="59" spans="1:19" ht="30">
      <c r="A59" s="23">
        <v>58</v>
      </c>
      <c r="B59" s="30" t="s">
        <v>198</v>
      </c>
      <c r="C59" s="30" t="s">
        <v>181</v>
      </c>
      <c r="D59" s="30" t="s">
        <v>180</v>
      </c>
      <c r="E59" s="23" t="s">
        <v>98</v>
      </c>
      <c r="F59" s="23" t="str">
        <f t="shared" si="0"/>
        <v>Acumulativo</v>
      </c>
      <c r="G59" s="53">
        <v>0</v>
      </c>
      <c r="H59" s="53">
        <v>0</v>
      </c>
      <c r="I59" s="53">
        <v>0</v>
      </c>
      <c r="J59" s="53">
        <v>0</v>
      </c>
      <c r="K59" s="53">
        <v>0</v>
      </c>
      <c r="L59" s="53">
        <v>0.7</v>
      </c>
      <c r="M59" s="53">
        <v>0.9</v>
      </c>
      <c r="N59" s="53">
        <v>0.9</v>
      </c>
      <c r="O59" s="53">
        <v>0.9</v>
      </c>
      <c r="P59" s="53"/>
      <c r="Q59" s="53"/>
      <c r="R59" s="53"/>
      <c r="S59" s="27">
        <f t="shared" si="1"/>
        <v>0.9</v>
      </c>
    </row>
    <row r="60" spans="1:19" ht="30">
      <c r="A60" s="23">
        <v>59</v>
      </c>
      <c r="B60" s="30" t="s">
        <v>198</v>
      </c>
      <c r="C60" s="30" t="s">
        <v>182</v>
      </c>
      <c r="D60" s="30" t="s">
        <v>183</v>
      </c>
      <c r="E60" s="23" t="s">
        <v>97</v>
      </c>
      <c r="F60" s="23" t="str">
        <f t="shared" si="0"/>
        <v>Suma</v>
      </c>
      <c r="G60" s="52">
        <v>0</v>
      </c>
      <c r="H60" s="52">
        <v>3</v>
      </c>
      <c r="I60" s="52">
        <v>3</v>
      </c>
      <c r="J60" s="52">
        <v>3</v>
      </c>
      <c r="K60" s="52">
        <v>3</v>
      </c>
      <c r="L60" s="52">
        <v>0</v>
      </c>
      <c r="M60" s="52">
        <v>0</v>
      </c>
      <c r="N60" s="52">
        <v>0</v>
      </c>
      <c r="O60" s="52">
        <v>0</v>
      </c>
      <c r="P60" s="52"/>
      <c r="Q60" s="52"/>
      <c r="R60" s="52"/>
      <c r="S60" s="28">
        <f t="shared" si="1"/>
        <v>12</v>
      </c>
    </row>
    <row r="61" spans="1:19">
      <c r="A61" s="23">
        <v>60</v>
      </c>
      <c r="B61" s="30" t="s">
        <v>198</v>
      </c>
      <c r="C61" s="30" t="s">
        <v>184</v>
      </c>
      <c r="D61" s="30" t="s">
        <v>185</v>
      </c>
      <c r="E61" s="23" t="s">
        <v>97</v>
      </c>
      <c r="F61" s="23" t="str">
        <f t="shared" si="0"/>
        <v>Suma</v>
      </c>
      <c r="G61" s="52">
        <v>0</v>
      </c>
      <c r="H61" s="52">
        <v>0</v>
      </c>
      <c r="I61" s="52">
        <v>0</v>
      </c>
      <c r="J61" s="52">
        <v>0</v>
      </c>
      <c r="K61" s="52">
        <v>0</v>
      </c>
      <c r="L61" s="52">
        <v>0</v>
      </c>
      <c r="M61" s="52">
        <v>0</v>
      </c>
      <c r="N61" s="52">
        <v>0</v>
      </c>
      <c r="O61" s="52">
        <v>0</v>
      </c>
      <c r="P61" s="52"/>
      <c r="Q61" s="52"/>
      <c r="R61" s="52"/>
      <c r="S61" s="28">
        <f t="shared" si="1"/>
        <v>0</v>
      </c>
    </row>
    <row r="62" spans="1:19" ht="30">
      <c r="A62" s="23">
        <v>61</v>
      </c>
      <c r="B62" s="30" t="s">
        <v>198</v>
      </c>
      <c r="C62" s="30" t="s">
        <v>186</v>
      </c>
      <c r="D62" s="30" t="s">
        <v>187</v>
      </c>
      <c r="E62" s="23" t="s">
        <v>97</v>
      </c>
      <c r="F62" s="23" t="str">
        <f t="shared" si="0"/>
        <v>Suma</v>
      </c>
      <c r="G62" s="52">
        <v>0</v>
      </c>
      <c r="H62" s="52">
        <v>0</v>
      </c>
      <c r="I62" s="52">
        <v>0</v>
      </c>
      <c r="J62" s="52">
        <v>0</v>
      </c>
      <c r="K62" s="52">
        <v>0</v>
      </c>
      <c r="L62" s="52">
        <v>0</v>
      </c>
      <c r="M62" s="52">
        <v>0</v>
      </c>
      <c r="N62" s="52">
        <v>0</v>
      </c>
      <c r="O62" s="52">
        <v>0</v>
      </c>
      <c r="P62" s="52"/>
      <c r="Q62" s="52"/>
      <c r="R62" s="52"/>
      <c r="S62" s="28">
        <f t="shared" si="1"/>
        <v>0</v>
      </c>
    </row>
    <row r="63" spans="1:19" ht="45">
      <c r="A63" s="23">
        <v>62</v>
      </c>
      <c r="B63" s="30" t="s">
        <v>198</v>
      </c>
      <c r="C63" s="30" t="s">
        <v>188</v>
      </c>
      <c r="D63" s="30" t="s">
        <v>189</v>
      </c>
      <c r="E63" s="23" t="s">
        <v>97</v>
      </c>
      <c r="F63" s="23" t="str">
        <f t="shared" si="0"/>
        <v>Suma</v>
      </c>
      <c r="G63" s="52">
        <v>0</v>
      </c>
      <c r="H63" s="52">
        <v>0</v>
      </c>
      <c r="I63" s="52">
        <v>1</v>
      </c>
      <c r="J63" s="52">
        <v>1</v>
      </c>
      <c r="K63" s="52">
        <v>0</v>
      </c>
      <c r="L63" s="52">
        <v>0</v>
      </c>
      <c r="M63" s="52">
        <v>0</v>
      </c>
      <c r="N63" s="52">
        <v>1</v>
      </c>
      <c r="O63" s="52">
        <v>0</v>
      </c>
      <c r="P63" s="52"/>
      <c r="Q63" s="52"/>
      <c r="R63" s="52"/>
      <c r="S63" s="28">
        <f t="shared" si="1"/>
        <v>3</v>
      </c>
    </row>
    <row r="64" spans="1:19" ht="30">
      <c r="A64" s="23">
        <v>63</v>
      </c>
      <c r="B64" s="30" t="s">
        <v>198</v>
      </c>
      <c r="C64" s="30" t="s">
        <v>190</v>
      </c>
      <c r="D64" s="30" t="s">
        <v>191</v>
      </c>
      <c r="E64" s="23" t="s">
        <v>98</v>
      </c>
      <c r="F64" s="23" t="str">
        <f t="shared" si="0"/>
        <v>Acumulativo</v>
      </c>
      <c r="G64" s="53">
        <v>0</v>
      </c>
      <c r="H64" s="53">
        <v>0.2</v>
      </c>
      <c r="I64" s="53">
        <v>0.3</v>
      </c>
      <c r="J64" s="53">
        <v>0.4</v>
      </c>
      <c r="K64" s="53">
        <v>0.5</v>
      </c>
      <c r="L64" s="53">
        <v>0.6</v>
      </c>
      <c r="M64" s="53">
        <v>0.8</v>
      </c>
      <c r="N64" s="53">
        <v>0.9</v>
      </c>
      <c r="O64" s="53">
        <v>1</v>
      </c>
      <c r="P64" s="53"/>
      <c r="Q64" s="53"/>
      <c r="R64" s="53"/>
      <c r="S64" s="27">
        <f t="shared" si="1"/>
        <v>1</v>
      </c>
    </row>
    <row r="65" spans="1:19">
      <c r="A65" s="23">
        <v>64</v>
      </c>
      <c r="B65" s="30" t="s">
        <v>198</v>
      </c>
      <c r="C65" s="30" t="s">
        <v>192</v>
      </c>
      <c r="D65" s="30" t="s">
        <v>193</v>
      </c>
      <c r="E65" s="23" t="s">
        <v>97</v>
      </c>
      <c r="F65" s="23" t="str">
        <f t="shared" si="0"/>
        <v>Suma</v>
      </c>
      <c r="G65" s="52">
        <v>0</v>
      </c>
      <c r="H65" s="52">
        <v>0</v>
      </c>
      <c r="I65" s="52">
        <v>2</v>
      </c>
      <c r="J65" s="52">
        <v>1</v>
      </c>
      <c r="K65" s="52">
        <v>1</v>
      </c>
      <c r="L65" s="52">
        <v>0</v>
      </c>
      <c r="M65" s="52">
        <v>1</v>
      </c>
      <c r="N65" s="52">
        <v>1</v>
      </c>
      <c r="O65" s="52">
        <v>1</v>
      </c>
      <c r="P65" s="52"/>
      <c r="Q65" s="52"/>
      <c r="R65" s="52"/>
      <c r="S65" s="28">
        <f t="shared" si="1"/>
        <v>7</v>
      </c>
    </row>
    <row r="66" spans="1:19" ht="30">
      <c r="A66" s="23">
        <v>65</v>
      </c>
      <c r="B66" s="30" t="s">
        <v>198</v>
      </c>
      <c r="C66" s="30" t="s">
        <v>194</v>
      </c>
      <c r="D66" s="30" t="s">
        <v>195</v>
      </c>
      <c r="E66" s="23" t="s">
        <v>98</v>
      </c>
      <c r="F66" s="23" t="str">
        <f t="shared" si="0"/>
        <v>Acumulativo</v>
      </c>
      <c r="G66" s="53">
        <v>0.1</v>
      </c>
      <c r="H66" s="53">
        <v>0.2</v>
      </c>
      <c r="I66" s="53">
        <v>0.3</v>
      </c>
      <c r="J66" s="53">
        <v>0.4</v>
      </c>
      <c r="K66" s="53">
        <v>0.5</v>
      </c>
      <c r="L66" s="53">
        <v>0.6</v>
      </c>
      <c r="M66" s="53">
        <v>0.7</v>
      </c>
      <c r="N66" s="53">
        <v>0.8</v>
      </c>
      <c r="O66" s="53">
        <v>0.9</v>
      </c>
      <c r="P66" s="53"/>
      <c r="Q66" s="53"/>
      <c r="R66" s="53"/>
      <c r="S66" s="27">
        <f t="shared" si="1"/>
        <v>0.9</v>
      </c>
    </row>
    <row r="67" spans="1:19">
      <c r="A67" s="23">
        <v>66</v>
      </c>
      <c r="B67" s="30" t="s">
        <v>198</v>
      </c>
      <c r="C67" s="30" t="s">
        <v>196</v>
      </c>
      <c r="D67" s="30" t="s">
        <v>197</v>
      </c>
      <c r="E67" s="23" t="s">
        <v>98</v>
      </c>
      <c r="F67" s="23" t="str">
        <f t="shared" ref="F67:F130" si="2">+IF(E67="Porcentaje","Acumulativo","Suma")</f>
        <v>Acumulativo</v>
      </c>
      <c r="G67" s="53">
        <v>0</v>
      </c>
      <c r="H67" s="53">
        <v>0</v>
      </c>
      <c r="I67" s="53">
        <v>0</v>
      </c>
      <c r="J67" s="53">
        <v>0.1</v>
      </c>
      <c r="K67" s="53">
        <v>0.2</v>
      </c>
      <c r="L67" s="53">
        <v>0.4</v>
      </c>
      <c r="M67" s="53">
        <v>1</v>
      </c>
      <c r="N67" s="53">
        <v>1</v>
      </c>
      <c r="O67" s="53">
        <v>1</v>
      </c>
      <c r="P67" s="53"/>
      <c r="Q67" s="53"/>
      <c r="R67" s="53"/>
      <c r="S67" s="27">
        <f t="shared" ref="S67:S130" si="3">+IF(F67="Suma",SUM(G67:R67),IF(VLOOKUP(C67,C67:R67,COUNTA(G67:R67)+4,0)=F67,0,VLOOKUP(C67,C67:R67,COUNTA(G67:R67)+4,0)))</f>
        <v>1</v>
      </c>
    </row>
    <row r="68" spans="1:19">
      <c r="A68" s="23">
        <v>67</v>
      </c>
      <c r="B68" s="30" t="s">
        <v>205</v>
      </c>
      <c r="C68" s="30" t="s">
        <v>199</v>
      </c>
      <c r="D68" s="30" t="s">
        <v>200</v>
      </c>
      <c r="E68" s="23" t="s">
        <v>97</v>
      </c>
      <c r="F68" s="23" t="str">
        <f t="shared" si="2"/>
        <v>Suma</v>
      </c>
      <c r="G68" s="52">
        <v>1231</v>
      </c>
      <c r="H68" s="52">
        <v>1341</v>
      </c>
      <c r="I68" s="52">
        <v>1451</v>
      </c>
      <c r="J68" s="52">
        <v>1429</v>
      </c>
      <c r="K68" s="52">
        <v>1241</v>
      </c>
      <c r="L68" s="52">
        <v>1326</v>
      </c>
      <c r="M68" s="52">
        <v>1387</v>
      </c>
      <c r="N68" s="52">
        <v>1447</v>
      </c>
      <c r="O68" s="52">
        <v>1358</v>
      </c>
      <c r="P68" s="52"/>
      <c r="Q68" s="52"/>
      <c r="R68" s="52"/>
      <c r="S68" s="29">
        <f t="shared" si="3"/>
        <v>12211</v>
      </c>
    </row>
    <row r="69" spans="1:19">
      <c r="A69" s="23">
        <v>68</v>
      </c>
      <c r="B69" s="30" t="s">
        <v>205</v>
      </c>
      <c r="C69" s="30" t="s">
        <v>201</v>
      </c>
      <c r="D69" s="30" t="s">
        <v>200</v>
      </c>
      <c r="E69" s="23" t="s">
        <v>97</v>
      </c>
      <c r="F69" s="23" t="str">
        <f t="shared" si="2"/>
        <v>Suma</v>
      </c>
      <c r="G69" s="52">
        <v>108</v>
      </c>
      <c r="H69" s="52">
        <v>104</v>
      </c>
      <c r="I69" s="52">
        <v>498</v>
      </c>
      <c r="J69" s="52">
        <v>306</v>
      </c>
      <c r="K69" s="52">
        <v>294</v>
      </c>
      <c r="L69" s="52">
        <v>506</v>
      </c>
      <c r="M69" s="52">
        <v>563</v>
      </c>
      <c r="N69" s="52">
        <v>424</v>
      </c>
      <c r="O69" s="52">
        <v>382</v>
      </c>
      <c r="P69" s="52"/>
      <c r="Q69" s="52"/>
      <c r="R69" s="52"/>
      <c r="S69" s="29">
        <f t="shared" si="3"/>
        <v>3185</v>
      </c>
    </row>
    <row r="70" spans="1:19">
      <c r="A70" s="23">
        <v>69</v>
      </c>
      <c r="B70" s="30" t="s">
        <v>205</v>
      </c>
      <c r="C70" s="30" t="s">
        <v>202</v>
      </c>
      <c r="D70" s="30" t="s">
        <v>200</v>
      </c>
      <c r="E70" s="23" t="s">
        <v>97</v>
      </c>
      <c r="F70" s="23" t="str">
        <f t="shared" si="2"/>
        <v>Suma</v>
      </c>
      <c r="G70" s="52">
        <v>111</v>
      </c>
      <c r="H70" s="52">
        <v>203</v>
      </c>
      <c r="I70" s="52">
        <v>290</v>
      </c>
      <c r="J70" s="52">
        <v>256</v>
      </c>
      <c r="K70" s="52">
        <v>257</v>
      </c>
      <c r="L70" s="52">
        <v>357</v>
      </c>
      <c r="M70" s="52">
        <v>382</v>
      </c>
      <c r="N70" s="52">
        <v>379</v>
      </c>
      <c r="O70" s="52">
        <v>328</v>
      </c>
      <c r="P70" s="52"/>
      <c r="Q70" s="52"/>
      <c r="R70" s="52"/>
      <c r="S70" s="29">
        <f t="shared" si="3"/>
        <v>2563</v>
      </c>
    </row>
    <row r="71" spans="1:19">
      <c r="A71" s="23">
        <v>70</v>
      </c>
      <c r="B71" s="30" t="s">
        <v>205</v>
      </c>
      <c r="C71" s="30" t="s">
        <v>203</v>
      </c>
      <c r="D71" s="30" t="s">
        <v>200</v>
      </c>
      <c r="E71" s="23" t="s">
        <v>97</v>
      </c>
      <c r="F71" s="23" t="str">
        <f t="shared" si="2"/>
        <v>Suma</v>
      </c>
      <c r="G71" s="52">
        <v>6</v>
      </c>
      <c r="H71" s="52">
        <v>6</v>
      </c>
      <c r="I71" s="52">
        <v>2</v>
      </c>
      <c r="J71" s="52">
        <v>6</v>
      </c>
      <c r="K71" s="52">
        <v>6</v>
      </c>
      <c r="L71" s="52">
        <v>6</v>
      </c>
      <c r="M71" s="52">
        <v>6</v>
      </c>
      <c r="N71" s="52">
        <v>6</v>
      </c>
      <c r="O71" s="52">
        <v>6</v>
      </c>
      <c r="P71" s="52"/>
      <c r="Q71" s="52"/>
      <c r="R71" s="52"/>
      <c r="S71" s="29">
        <f t="shared" si="3"/>
        <v>50</v>
      </c>
    </row>
    <row r="72" spans="1:19">
      <c r="A72" s="23">
        <v>71</v>
      </c>
      <c r="B72" s="30" t="s">
        <v>205</v>
      </c>
      <c r="C72" s="30" t="s">
        <v>204</v>
      </c>
      <c r="D72" s="30" t="s">
        <v>200</v>
      </c>
      <c r="E72" s="23" t="s">
        <v>97</v>
      </c>
      <c r="F72" s="23" t="str">
        <f t="shared" si="2"/>
        <v>Suma</v>
      </c>
      <c r="G72" s="52">
        <v>56</v>
      </c>
      <c r="H72" s="52">
        <v>33</v>
      </c>
      <c r="I72" s="52">
        <v>74</v>
      </c>
      <c r="J72" s="52">
        <v>43</v>
      </c>
      <c r="K72" s="52">
        <v>42</v>
      </c>
      <c r="L72" s="52">
        <v>82</v>
      </c>
      <c r="M72" s="52">
        <v>96</v>
      </c>
      <c r="N72" s="52">
        <v>71</v>
      </c>
      <c r="O72" s="52">
        <v>43</v>
      </c>
      <c r="P72" s="52"/>
      <c r="Q72" s="52"/>
      <c r="R72" s="52"/>
      <c r="S72" s="29">
        <f t="shared" si="3"/>
        <v>540</v>
      </c>
    </row>
    <row r="73" spans="1:19" ht="30">
      <c r="A73" s="23">
        <v>72</v>
      </c>
      <c r="B73" s="30" t="s">
        <v>225</v>
      </c>
      <c r="C73" s="30" t="s">
        <v>206</v>
      </c>
      <c r="D73" s="30" t="s">
        <v>207</v>
      </c>
      <c r="E73" s="23" t="s">
        <v>98</v>
      </c>
      <c r="F73" s="23" t="str">
        <f t="shared" si="2"/>
        <v>Acumulativo</v>
      </c>
      <c r="G73" s="53">
        <v>0.7</v>
      </c>
      <c r="H73" s="53">
        <v>0.8</v>
      </c>
      <c r="I73" s="53">
        <v>1</v>
      </c>
      <c r="J73" s="53">
        <v>1</v>
      </c>
      <c r="K73" s="53">
        <v>1</v>
      </c>
      <c r="L73" s="53">
        <v>1</v>
      </c>
      <c r="M73" s="53">
        <v>1</v>
      </c>
      <c r="N73" s="53">
        <v>1</v>
      </c>
      <c r="O73" s="53">
        <v>1</v>
      </c>
      <c r="P73" s="53"/>
      <c r="Q73" s="53"/>
      <c r="R73" s="53"/>
      <c r="S73" s="27">
        <f t="shared" si="3"/>
        <v>1</v>
      </c>
    </row>
    <row r="74" spans="1:19" ht="30">
      <c r="A74" s="23">
        <v>73</v>
      </c>
      <c r="B74" s="30" t="s">
        <v>225</v>
      </c>
      <c r="C74" s="30" t="s">
        <v>208</v>
      </c>
      <c r="D74" s="30" t="s">
        <v>209</v>
      </c>
      <c r="E74" s="23" t="s">
        <v>97</v>
      </c>
      <c r="F74" s="23" t="str">
        <f t="shared" si="2"/>
        <v>Suma</v>
      </c>
      <c r="G74" s="52">
        <v>1</v>
      </c>
      <c r="H74" s="52">
        <v>3</v>
      </c>
      <c r="I74" s="52">
        <v>0</v>
      </c>
      <c r="J74" s="52">
        <v>2</v>
      </c>
      <c r="K74" s="52">
        <v>0</v>
      </c>
      <c r="L74" s="52">
        <v>2</v>
      </c>
      <c r="M74" s="52">
        <v>0</v>
      </c>
      <c r="N74" s="52">
        <v>0</v>
      </c>
      <c r="O74" s="52">
        <v>0</v>
      </c>
      <c r="P74" s="52"/>
      <c r="Q74" s="52"/>
      <c r="R74" s="52"/>
      <c r="S74" s="29">
        <f t="shared" si="3"/>
        <v>8</v>
      </c>
    </row>
    <row r="75" spans="1:19" ht="30">
      <c r="A75" s="23">
        <v>74</v>
      </c>
      <c r="B75" s="30" t="s">
        <v>225</v>
      </c>
      <c r="C75" s="30" t="s">
        <v>210</v>
      </c>
      <c r="D75" s="30" t="s">
        <v>211</v>
      </c>
      <c r="E75" s="23" t="s">
        <v>98</v>
      </c>
      <c r="F75" s="23" t="str">
        <f t="shared" si="2"/>
        <v>Acumulativo</v>
      </c>
      <c r="G75" s="53">
        <v>0.33</v>
      </c>
      <c r="H75" s="53">
        <v>0.33</v>
      </c>
      <c r="I75" s="53">
        <v>0.33</v>
      </c>
      <c r="J75" s="53">
        <v>0.33</v>
      </c>
      <c r="K75" s="53">
        <v>0.33</v>
      </c>
      <c r="L75" s="53">
        <v>0.33</v>
      </c>
      <c r="M75" s="53">
        <v>0.33</v>
      </c>
      <c r="N75" s="53">
        <v>0.33</v>
      </c>
      <c r="O75" s="53">
        <v>0.33</v>
      </c>
      <c r="P75" s="53"/>
      <c r="Q75" s="53"/>
      <c r="R75" s="53"/>
      <c r="S75" s="27">
        <f t="shared" si="3"/>
        <v>0.33</v>
      </c>
    </row>
    <row r="76" spans="1:19" ht="30">
      <c r="A76" s="23">
        <v>75</v>
      </c>
      <c r="B76" s="30" t="s">
        <v>225</v>
      </c>
      <c r="C76" s="30" t="s">
        <v>210</v>
      </c>
      <c r="D76" s="30" t="s">
        <v>212</v>
      </c>
      <c r="E76" s="23" t="s">
        <v>98</v>
      </c>
      <c r="F76" s="23" t="str">
        <f t="shared" si="2"/>
        <v>Acumulativo</v>
      </c>
      <c r="G76" s="53">
        <v>0.8</v>
      </c>
      <c r="H76" s="53">
        <v>0.8</v>
      </c>
      <c r="I76" s="53">
        <v>0.8</v>
      </c>
      <c r="J76" s="53">
        <v>0.8</v>
      </c>
      <c r="K76" s="53">
        <v>0.8</v>
      </c>
      <c r="L76" s="53">
        <v>0.8</v>
      </c>
      <c r="M76" s="53">
        <v>0.8</v>
      </c>
      <c r="N76" s="53">
        <v>0.8</v>
      </c>
      <c r="O76" s="53">
        <v>0.8</v>
      </c>
      <c r="P76" s="53"/>
      <c r="Q76" s="53"/>
      <c r="R76" s="53"/>
      <c r="S76" s="27">
        <f t="shared" si="3"/>
        <v>0.8</v>
      </c>
    </row>
    <row r="77" spans="1:19" ht="45">
      <c r="A77" s="23">
        <v>76</v>
      </c>
      <c r="B77" s="30" t="s">
        <v>225</v>
      </c>
      <c r="C77" s="30" t="s">
        <v>210</v>
      </c>
      <c r="D77" s="30" t="s">
        <v>213</v>
      </c>
      <c r="E77" s="23" t="s">
        <v>98</v>
      </c>
      <c r="F77" s="23" t="str">
        <f t="shared" si="2"/>
        <v>Acumulativo</v>
      </c>
      <c r="G77" s="53">
        <v>0.75</v>
      </c>
      <c r="H77" s="53">
        <v>0.75</v>
      </c>
      <c r="I77" s="53">
        <v>0.75</v>
      </c>
      <c r="J77" s="53">
        <v>0.75</v>
      </c>
      <c r="K77" s="53">
        <v>0.75</v>
      </c>
      <c r="L77" s="53">
        <v>0.75</v>
      </c>
      <c r="M77" s="53">
        <v>0.75</v>
      </c>
      <c r="N77" s="53">
        <v>0.75</v>
      </c>
      <c r="O77" s="53">
        <v>0.75</v>
      </c>
      <c r="P77" s="53"/>
      <c r="Q77" s="53"/>
      <c r="R77" s="53"/>
      <c r="S77" s="27">
        <f t="shared" si="3"/>
        <v>0.75</v>
      </c>
    </row>
    <row r="78" spans="1:19" ht="30">
      <c r="A78" s="23">
        <v>77</v>
      </c>
      <c r="B78" s="30" t="s">
        <v>225</v>
      </c>
      <c r="C78" s="30" t="s">
        <v>210</v>
      </c>
      <c r="D78" s="30" t="s">
        <v>214</v>
      </c>
      <c r="E78" s="23" t="s">
        <v>98</v>
      </c>
      <c r="F78" s="23" t="str">
        <f t="shared" si="2"/>
        <v>Acumulativo</v>
      </c>
      <c r="G78" s="53">
        <v>0.66</v>
      </c>
      <c r="H78" s="53">
        <v>0.66</v>
      </c>
      <c r="I78" s="53">
        <v>0.66</v>
      </c>
      <c r="J78" s="53">
        <v>0.66</v>
      </c>
      <c r="K78" s="53">
        <v>0.66</v>
      </c>
      <c r="L78" s="53">
        <v>0.66</v>
      </c>
      <c r="M78" s="53">
        <v>0.66</v>
      </c>
      <c r="N78" s="53">
        <v>1</v>
      </c>
      <c r="O78" s="53">
        <v>1</v>
      </c>
      <c r="P78" s="53"/>
      <c r="Q78" s="53"/>
      <c r="R78" s="53"/>
      <c r="S78" s="27">
        <f t="shared" si="3"/>
        <v>1</v>
      </c>
    </row>
    <row r="79" spans="1:19" ht="30">
      <c r="A79" s="23">
        <v>78</v>
      </c>
      <c r="B79" s="30" t="s">
        <v>225</v>
      </c>
      <c r="C79" s="30" t="s">
        <v>210</v>
      </c>
      <c r="D79" s="30" t="s">
        <v>215</v>
      </c>
      <c r="E79" s="23" t="s">
        <v>98</v>
      </c>
      <c r="F79" s="23" t="str">
        <f t="shared" si="2"/>
        <v>Acumulativo</v>
      </c>
      <c r="G79" s="53">
        <v>0.34</v>
      </c>
      <c r="H79" s="53">
        <v>0.67</v>
      </c>
      <c r="I79" s="53">
        <v>0.67</v>
      </c>
      <c r="J79" s="53">
        <v>0.67</v>
      </c>
      <c r="K79" s="53">
        <v>0.67</v>
      </c>
      <c r="L79" s="53">
        <v>0.67</v>
      </c>
      <c r="M79" s="53">
        <v>1</v>
      </c>
      <c r="N79" s="53">
        <v>1</v>
      </c>
      <c r="O79" s="53">
        <v>1</v>
      </c>
      <c r="P79" s="53"/>
      <c r="Q79" s="53"/>
      <c r="R79" s="53"/>
      <c r="S79" s="27">
        <f t="shared" si="3"/>
        <v>1</v>
      </c>
    </row>
    <row r="80" spans="1:19" ht="30">
      <c r="A80" s="23">
        <v>79</v>
      </c>
      <c r="B80" s="30" t="s">
        <v>225</v>
      </c>
      <c r="C80" s="30" t="s">
        <v>216</v>
      </c>
      <c r="D80" s="30" t="s">
        <v>217</v>
      </c>
      <c r="E80" s="23" t="s">
        <v>98</v>
      </c>
      <c r="F80" s="23" t="str">
        <f t="shared" si="2"/>
        <v>Acumulativo</v>
      </c>
      <c r="G80" s="53">
        <v>0</v>
      </c>
      <c r="H80" s="53">
        <v>0.67</v>
      </c>
      <c r="I80" s="53">
        <v>0.67</v>
      </c>
      <c r="J80" s="53">
        <v>1</v>
      </c>
      <c r="K80" s="53">
        <v>1</v>
      </c>
      <c r="L80" s="53">
        <v>1</v>
      </c>
      <c r="M80" s="53">
        <v>1</v>
      </c>
      <c r="N80" s="53">
        <v>1</v>
      </c>
      <c r="O80" s="53">
        <v>1</v>
      </c>
      <c r="P80" s="53"/>
      <c r="Q80" s="53"/>
      <c r="R80" s="53"/>
      <c r="S80" s="27">
        <f t="shared" si="3"/>
        <v>1</v>
      </c>
    </row>
    <row r="81" spans="1:19" ht="30">
      <c r="A81" s="23">
        <v>80</v>
      </c>
      <c r="B81" s="30" t="s">
        <v>225</v>
      </c>
      <c r="C81" s="30" t="s">
        <v>216</v>
      </c>
      <c r="D81" s="30" t="s">
        <v>218</v>
      </c>
      <c r="E81" s="23" t="s">
        <v>98</v>
      </c>
      <c r="F81" s="23" t="str">
        <f t="shared" si="2"/>
        <v>Acumulativo</v>
      </c>
      <c r="G81" s="53">
        <v>0.66</v>
      </c>
      <c r="H81" s="53">
        <v>1</v>
      </c>
      <c r="I81" s="53">
        <v>1</v>
      </c>
      <c r="J81" s="53">
        <v>1</v>
      </c>
      <c r="K81" s="53">
        <v>1</v>
      </c>
      <c r="L81" s="53">
        <v>1</v>
      </c>
      <c r="M81" s="53">
        <v>1</v>
      </c>
      <c r="N81" s="53">
        <v>1</v>
      </c>
      <c r="O81" s="53">
        <v>1</v>
      </c>
      <c r="P81" s="53"/>
      <c r="Q81" s="53"/>
      <c r="R81" s="53"/>
      <c r="S81" s="27">
        <f t="shared" si="3"/>
        <v>1</v>
      </c>
    </row>
    <row r="82" spans="1:19" ht="30">
      <c r="A82" s="23">
        <v>81</v>
      </c>
      <c r="B82" s="30" t="s">
        <v>225</v>
      </c>
      <c r="C82" s="30" t="s">
        <v>216</v>
      </c>
      <c r="D82" s="30" t="s">
        <v>219</v>
      </c>
      <c r="E82" s="23" t="s">
        <v>98</v>
      </c>
      <c r="F82" s="23" t="str">
        <f t="shared" si="2"/>
        <v>Acumulativo</v>
      </c>
      <c r="G82" s="53">
        <v>0</v>
      </c>
      <c r="H82" s="53">
        <v>0</v>
      </c>
      <c r="I82" s="53">
        <v>0</v>
      </c>
      <c r="J82" s="53">
        <v>0.125</v>
      </c>
      <c r="K82" s="53">
        <v>0.125</v>
      </c>
      <c r="L82" s="53">
        <v>0.125</v>
      </c>
      <c r="M82" s="53">
        <v>0.125</v>
      </c>
      <c r="N82" s="53">
        <v>0.125</v>
      </c>
      <c r="O82" s="53">
        <v>0.125</v>
      </c>
      <c r="P82" s="53"/>
      <c r="Q82" s="53"/>
      <c r="R82" s="53"/>
      <c r="S82" s="27">
        <f t="shared" si="3"/>
        <v>0.125</v>
      </c>
    </row>
    <row r="83" spans="1:19" ht="30">
      <c r="A83" s="23">
        <v>82</v>
      </c>
      <c r="B83" s="30" t="s">
        <v>225</v>
      </c>
      <c r="C83" s="30" t="s">
        <v>216</v>
      </c>
      <c r="D83" s="30" t="s">
        <v>220</v>
      </c>
      <c r="E83" s="23" t="s">
        <v>98</v>
      </c>
      <c r="F83" s="23" t="str">
        <f t="shared" si="2"/>
        <v>Acumulativo</v>
      </c>
      <c r="G83" s="53">
        <v>0</v>
      </c>
      <c r="H83" s="53">
        <v>0</v>
      </c>
      <c r="I83" s="53">
        <v>0</v>
      </c>
      <c r="J83" s="53">
        <v>0</v>
      </c>
      <c r="K83" s="53">
        <v>0</v>
      </c>
      <c r="L83" s="53">
        <v>0</v>
      </c>
      <c r="M83" s="53">
        <v>0</v>
      </c>
      <c r="N83" s="53">
        <v>0</v>
      </c>
      <c r="O83" s="53">
        <v>0</v>
      </c>
      <c r="P83" s="53"/>
      <c r="Q83" s="53"/>
      <c r="R83" s="53"/>
      <c r="S83" s="27">
        <f t="shared" si="3"/>
        <v>0</v>
      </c>
    </row>
    <row r="84" spans="1:19" ht="45">
      <c r="A84" s="23">
        <v>83</v>
      </c>
      <c r="B84" s="30" t="s">
        <v>225</v>
      </c>
      <c r="C84" s="30" t="s">
        <v>216</v>
      </c>
      <c r="D84" s="30" t="s">
        <v>221</v>
      </c>
      <c r="E84" s="23" t="s">
        <v>97</v>
      </c>
      <c r="F84" s="23" t="str">
        <f t="shared" si="2"/>
        <v>Suma</v>
      </c>
      <c r="G84" s="52">
        <v>0</v>
      </c>
      <c r="H84" s="52">
        <v>0</v>
      </c>
      <c r="I84" s="52">
        <v>0</v>
      </c>
      <c r="J84" s="52">
        <v>18</v>
      </c>
      <c r="K84" s="52">
        <v>0</v>
      </c>
      <c r="L84" s="52">
        <v>15</v>
      </c>
      <c r="M84" s="52">
        <v>0</v>
      </c>
      <c r="N84" s="52">
        <v>0</v>
      </c>
      <c r="O84" s="52">
        <v>0</v>
      </c>
      <c r="P84" s="52"/>
      <c r="Q84" s="52"/>
      <c r="R84" s="52"/>
      <c r="S84" s="29">
        <f t="shared" si="3"/>
        <v>33</v>
      </c>
    </row>
    <row r="85" spans="1:19" ht="30">
      <c r="A85" s="23">
        <v>84</v>
      </c>
      <c r="B85" s="30" t="s">
        <v>225</v>
      </c>
      <c r="C85" s="30" t="s">
        <v>216</v>
      </c>
      <c r="D85" s="30" t="s">
        <v>222</v>
      </c>
      <c r="E85" s="23" t="s">
        <v>97</v>
      </c>
      <c r="F85" s="23" t="str">
        <f t="shared" si="2"/>
        <v>Suma</v>
      </c>
      <c r="G85" s="52">
        <v>0</v>
      </c>
      <c r="H85" s="52">
        <v>0</v>
      </c>
      <c r="I85" s="52">
        <v>0</v>
      </c>
      <c r="J85" s="52">
        <v>0</v>
      </c>
      <c r="K85" s="52">
        <v>0</v>
      </c>
      <c r="L85" s="52">
        <v>0</v>
      </c>
      <c r="M85" s="52">
        <v>0</v>
      </c>
      <c r="N85" s="52">
        <v>50</v>
      </c>
      <c r="O85" s="52">
        <v>0</v>
      </c>
      <c r="P85" s="52"/>
      <c r="Q85" s="52"/>
      <c r="R85" s="52"/>
      <c r="S85" s="29">
        <f t="shared" si="3"/>
        <v>50</v>
      </c>
    </row>
    <row r="86" spans="1:19" ht="30">
      <c r="A86" s="23">
        <v>85</v>
      </c>
      <c r="B86" s="30" t="s">
        <v>225</v>
      </c>
      <c r="C86" s="30" t="s">
        <v>216</v>
      </c>
      <c r="D86" s="30" t="s">
        <v>223</v>
      </c>
      <c r="E86" s="23" t="s">
        <v>98</v>
      </c>
      <c r="F86" s="23" t="str">
        <f t="shared" si="2"/>
        <v>Acumulativo</v>
      </c>
      <c r="G86" s="53">
        <v>0</v>
      </c>
      <c r="H86" s="53">
        <v>1</v>
      </c>
      <c r="I86" s="53">
        <v>1</v>
      </c>
      <c r="J86" s="53">
        <v>1</v>
      </c>
      <c r="K86" s="53">
        <v>1</v>
      </c>
      <c r="L86" s="53">
        <v>1</v>
      </c>
      <c r="M86" s="53">
        <v>1</v>
      </c>
      <c r="N86" s="53">
        <v>1</v>
      </c>
      <c r="O86" s="53">
        <v>1</v>
      </c>
      <c r="P86" s="53"/>
      <c r="Q86" s="53"/>
      <c r="R86" s="53"/>
      <c r="S86" s="27">
        <f t="shared" si="3"/>
        <v>1</v>
      </c>
    </row>
    <row r="87" spans="1:19" ht="30">
      <c r="A87" s="23">
        <v>86</v>
      </c>
      <c r="B87" s="30" t="s">
        <v>225</v>
      </c>
      <c r="C87" s="30" t="s">
        <v>216</v>
      </c>
      <c r="D87" s="30" t="s">
        <v>224</v>
      </c>
      <c r="E87" s="23" t="s">
        <v>98</v>
      </c>
      <c r="F87" s="23" t="str">
        <f t="shared" si="2"/>
        <v>Acumulativo</v>
      </c>
      <c r="G87" s="53">
        <v>0.8</v>
      </c>
      <c r="H87" s="53">
        <v>1</v>
      </c>
      <c r="I87" s="53">
        <v>1</v>
      </c>
      <c r="J87" s="53">
        <v>1</v>
      </c>
      <c r="K87" s="53">
        <v>1</v>
      </c>
      <c r="L87" s="53">
        <v>1</v>
      </c>
      <c r="M87" s="53">
        <v>1</v>
      </c>
      <c r="N87" s="53">
        <v>1</v>
      </c>
      <c r="O87" s="53">
        <v>1</v>
      </c>
      <c r="P87" s="53"/>
      <c r="Q87" s="53"/>
      <c r="R87" s="53"/>
      <c r="S87" s="27">
        <f t="shared" si="3"/>
        <v>1</v>
      </c>
    </row>
    <row r="88" spans="1:19">
      <c r="A88" s="23">
        <v>87</v>
      </c>
      <c r="B88" s="30" t="s">
        <v>236</v>
      </c>
      <c r="C88" s="30" t="s">
        <v>226</v>
      </c>
      <c r="D88" s="30" t="s">
        <v>227</v>
      </c>
      <c r="E88" s="23" t="s">
        <v>97</v>
      </c>
      <c r="F88" s="23" t="str">
        <f t="shared" si="2"/>
        <v>Suma</v>
      </c>
      <c r="G88" s="52">
        <v>0</v>
      </c>
      <c r="H88" s="52">
        <v>8</v>
      </c>
      <c r="I88" s="52">
        <v>15</v>
      </c>
      <c r="J88" s="52">
        <v>12</v>
      </c>
      <c r="K88" s="52">
        <v>12</v>
      </c>
      <c r="L88" s="52">
        <v>7</v>
      </c>
      <c r="M88" s="52">
        <v>12</v>
      </c>
      <c r="N88" s="52">
        <v>12</v>
      </c>
      <c r="O88" s="52">
        <v>17</v>
      </c>
      <c r="P88" s="52"/>
      <c r="Q88" s="52"/>
      <c r="R88" s="52"/>
      <c r="S88" s="29">
        <f>+IF(F88="Suma",SUM(G88:R88),IF(VLOOKUP(C88,C88:R88,COUNTA(G88:R88)+4,0)=F88,0,VLOOKUP(C88,C88:R88,COUNTA(G88:R88)+4,0)))</f>
        <v>95</v>
      </c>
    </row>
    <row r="89" spans="1:19">
      <c r="A89" s="23">
        <v>88</v>
      </c>
      <c r="B89" s="30" t="s">
        <v>236</v>
      </c>
      <c r="C89" s="30" t="s">
        <v>228</v>
      </c>
      <c r="D89" s="30" t="s">
        <v>229</v>
      </c>
      <c r="E89" s="23" t="s">
        <v>97</v>
      </c>
      <c r="F89" s="23" t="str">
        <f t="shared" si="2"/>
        <v>Suma</v>
      </c>
      <c r="G89" s="52">
        <v>0</v>
      </c>
      <c r="H89" s="52">
        <v>16</v>
      </c>
      <c r="I89" s="52">
        <v>0</v>
      </c>
      <c r="J89" s="52">
        <v>16</v>
      </c>
      <c r="K89" s="52">
        <v>1</v>
      </c>
      <c r="L89" s="52">
        <v>1</v>
      </c>
      <c r="M89" s="52">
        <v>0</v>
      </c>
      <c r="N89" s="52">
        <v>0</v>
      </c>
      <c r="O89" s="52">
        <v>0</v>
      </c>
      <c r="P89" s="52"/>
      <c r="Q89" s="52"/>
      <c r="R89" s="52"/>
      <c r="S89" s="29">
        <f t="shared" si="3"/>
        <v>34</v>
      </c>
    </row>
    <row r="90" spans="1:19" ht="30">
      <c r="A90" s="23">
        <v>89</v>
      </c>
      <c r="B90" s="30" t="s">
        <v>236</v>
      </c>
      <c r="C90" s="30" t="s">
        <v>230</v>
      </c>
      <c r="D90" s="30" t="s">
        <v>231</v>
      </c>
      <c r="E90" s="23" t="s">
        <v>97</v>
      </c>
      <c r="F90" s="23" t="str">
        <f t="shared" si="2"/>
        <v>Suma</v>
      </c>
      <c r="G90" s="52">
        <v>0</v>
      </c>
      <c r="H90" s="52">
        <v>1</v>
      </c>
      <c r="I90" s="52">
        <v>0</v>
      </c>
      <c r="J90" s="52">
        <v>1</v>
      </c>
      <c r="K90" s="52">
        <v>1</v>
      </c>
      <c r="L90" s="52">
        <v>4</v>
      </c>
      <c r="M90" s="52">
        <v>0</v>
      </c>
      <c r="N90" s="52">
        <v>0</v>
      </c>
      <c r="O90" s="52">
        <v>0</v>
      </c>
      <c r="P90" s="52"/>
      <c r="Q90" s="52"/>
      <c r="R90" s="52"/>
      <c r="S90" s="29">
        <f t="shared" si="3"/>
        <v>7</v>
      </c>
    </row>
    <row r="91" spans="1:19">
      <c r="A91" s="23">
        <v>90</v>
      </c>
      <c r="B91" s="30" t="s">
        <v>236</v>
      </c>
      <c r="C91" s="30" t="s">
        <v>232</v>
      </c>
      <c r="D91" s="30" t="s">
        <v>233</v>
      </c>
      <c r="E91" s="23" t="s">
        <v>97</v>
      </c>
      <c r="F91" s="23" t="str">
        <f t="shared" si="2"/>
        <v>Suma</v>
      </c>
      <c r="G91" s="52">
        <v>1</v>
      </c>
      <c r="H91" s="52">
        <v>0</v>
      </c>
      <c r="I91" s="52">
        <v>0</v>
      </c>
      <c r="J91" s="52">
        <v>0</v>
      </c>
      <c r="K91" s="52">
        <v>0</v>
      </c>
      <c r="L91" s="52">
        <v>0</v>
      </c>
      <c r="M91" s="52">
        <v>0</v>
      </c>
      <c r="N91" s="52">
        <v>0</v>
      </c>
      <c r="O91" s="52">
        <v>0</v>
      </c>
      <c r="P91" s="52"/>
      <c r="Q91" s="52"/>
      <c r="R91" s="52"/>
      <c r="S91" s="29">
        <f t="shared" si="3"/>
        <v>1</v>
      </c>
    </row>
    <row r="92" spans="1:19" ht="30">
      <c r="A92" s="23">
        <v>91</v>
      </c>
      <c r="B92" s="30" t="s">
        <v>236</v>
      </c>
      <c r="C92" s="30" t="s">
        <v>234</v>
      </c>
      <c r="D92" s="30" t="s">
        <v>235</v>
      </c>
      <c r="E92" s="23" t="s">
        <v>97</v>
      </c>
      <c r="F92" s="23" t="str">
        <f t="shared" si="2"/>
        <v>Suma</v>
      </c>
      <c r="G92" s="52">
        <v>15</v>
      </c>
      <c r="H92" s="52">
        <v>8</v>
      </c>
      <c r="I92" s="52">
        <v>23</v>
      </c>
      <c r="J92" s="52">
        <v>53</v>
      </c>
      <c r="K92" s="52">
        <v>48</v>
      </c>
      <c r="L92" s="52">
        <v>26</v>
      </c>
      <c r="M92" s="52">
        <v>32</v>
      </c>
      <c r="N92" s="52">
        <v>37</v>
      </c>
      <c r="O92" s="52">
        <v>23</v>
      </c>
      <c r="P92" s="52"/>
      <c r="Q92" s="52"/>
      <c r="R92" s="52"/>
      <c r="S92" s="29">
        <f t="shared" si="3"/>
        <v>265</v>
      </c>
    </row>
    <row r="93" spans="1:19">
      <c r="A93" s="23">
        <v>92</v>
      </c>
      <c r="B93" s="30" t="s">
        <v>257</v>
      </c>
      <c r="C93" s="30" t="s">
        <v>237</v>
      </c>
      <c r="D93" s="30" t="s">
        <v>238</v>
      </c>
      <c r="E93" s="23" t="s">
        <v>97</v>
      </c>
      <c r="F93" s="23" t="str">
        <f t="shared" si="2"/>
        <v>Suma</v>
      </c>
      <c r="G93" s="52">
        <v>1</v>
      </c>
      <c r="H93" s="52">
        <v>1</v>
      </c>
      <c r="I93" s="52">
        <v>1</v>
      </c>
      <c r="J93" s="52">
        <v>1</v>
      </c>
      <c r="K93" s="52">
        <v>1</v>
      </c>
      <c r="L93" s="52">
        <v>1</v>
      </c>
      <c r="M93" s="52">
        <v>1</v>
      </c>
      <c r="N93" s="52">
        <v>1</v>
      </c>
      <c r="O93" s="52">
        <v>1</v>
      </c>
      <c r="P93" s="52"/>
      <c r="Q93" s="52"/>
      <c r="R93" s="52"/>
      <c r="S93" s="29">
        <f t="shared" si="3"/>
        <v>9</v>
      </c>
    </row>
    <row r="94" spans="1:19" ht="30">
      <c r="A94" s="23">
        <v>93</v>
      </c>
      <c r="B94" s="30" t="s">
        <v>257</v>
      </c>
      <c r="C94" s="30" t="s">
        <v>239</v>
      </c>
      <c r="D94" s="30" t="s">
        <v>240</v>
      </c>
      <c r="E94" s="23" t="s">
        <v>97</v>
      </c>
      <c r="F94" s="23" t="str">
        <f t="shared" si="2"/>
        <v>Suma</v>
      </c>
      <c r="G94" s="52">
        <v>1</v>
      </c>
      <c r="H94" s="52">
        <v>1</v>
      </c>
      <c r="I94" s="52">
        <v>1</v>
      </c>
      <c r="J94" s="52">
        <v>1</v>
      </c>
      <c r="K94" s="52">
        <v>1</v>
      </c>
      <c r="L94" s="52">
        <v>1</v>
      </c>
      <c r="M94" s="52">
        <v>1</v>
      </c>
      <c r="N94" s="52">
        <v>1</v>
      </c>
      <c r="O94" s="52">
        <v>1</v>
      </c>
      <c r="P94" s="52"/>
      <c r="Q94" s="52"/>
      <c r="R94" s="52"/>
      <c r="S94" s="29">
        <f t="shared" si="3"/>
        <v>9</v>
      </c>
    </row>
    <row r="95" spans="1:19" ht="30">
      <c r="A95" s="23">
        <v>94</v>
      </c>
      <c r="B95" s="30" t="s">
        <v>257</v>
      </c>
      <c r="C95" s="30" t="s">
        <v>241</v>
      </c>
      <c r="D95" s="30" t="s">
        <v>242</v>
      </c>
      <c r="E95" s="23" t="s">
        <v>97</v>
      </c>
      <c r="F95" s="23" t="str">
        <f t="shared" si="2"/>
        <v>Suma</v>
      </c>
      <c r="G95" s="52">
        <v>1</v>
      </c>
      <c r="H95" s="52">
        <v>1</v>
      </c>
      <c r="I95" s="52">
        <v>1</v>
      </c>
      <c r="J95" s="52">
        <v>1</v>
      </c>
      <c r="K95" s="52">
        <v>1</v>
      </c>
      <c r="L95" s="52">
        <v>1</v>
      </c>
      <c r="M95" s="52">
        <v>1</v>
      </c>
      <c r="N95" s="52">
        <v>1</v>
      </c>
      <c r="O95" s="52">
        <v>1</v>
      </c>
      <c r="P95" s="52"/>
      <c r="Q95" s="52"/>
      <c r="R95" s="52"/>
      <c r="S95" s="29">
        <f t="shared" si="3"/>
        <v>9</v>
      </c>
    </row>
    <row r="96" spans="1:19">
      <c r="A96" s="23">
        <v>95</v>
      </c>
      <c r="B96" s="30" t="s">
        <v>257</v>
      </c>
      <c r="C96" s="30" t="s">
        <v>243</v>
      </c>
      <c r="D96" s="30" t="s">
        <v>244</v>
      </c>
      <c r="E96" s="23" t="s">
        <v>97</v>
      </c>
      <c r="F96" s="23" t="str">
        <f t="shared" si="2"/>
        <v>Suma</v>
      </c>
      <c r="G96" s="52">
        <v>1</v>
      </c>
      <c r="H96" s="52">
        <v>1</v>
      </c>
      <c r="I96" s="52">
        <v>1</v>
      </c>
      <c r="J96" s="52">
        <v>1</v>
      </c>
      <c r="K96" s="52">
        <v>1</v>
      </c>
      <c r="L96" s="52">
        <v>1</v>
      </c>
      <c r="M96" s="52">
        <v>1</v>
      </c>
      <c r="N96" s="52">
        <v>1</v>
      </c>
      <c r="O96" s="52">
        <v>1</v>
      </c>
      <c r="P96" s="52"/>
      <c r="Q96" s="52"/>
      <c r="R96" s="52"/>
      <c r="S96" s="29">
        <f t="shared" si="3"/>
        <v>9</v>
      </c>
    </row>
    <row r="97" spans="1:19">
      <c r="A97" s="23">
        <v>96</v>
      </c>
      <c r="B97" s="30" t="s">
        <v>257</v>
      </c>
      <c r="C97" s="30" t="s">
        <v>245</v>
      </c>
      <c r="D97" s="30" t="s">
        <v>246</v>
      </c>
      <c r="E97" s="23" t="s">
        <v>97</v>
      </c>
      <c r="F97" s="23" t="str">
        <f t="shared" si="2"/>
        <v>Suma</v>
      </c>
      <c r="G97" s="52">
        <v>1</v>
      </c>
      <c r="H97" s="52">
        <v>1</v>
      </c>
      <c r="I97" s="52">
        <v>1</v>
      </c>
      <c r="J97" s="52">
        <v>1</v>
      </c>
      <c r="K97" s="52">
        <v>1</v>
      </c>
      <c r="L97" s="52">
        <v>1</v>
      </c>
      <c r="M97" s="52">
        <v>1</v>
      </c>
      <c r="N97" s="52">
        <v>1</v>
      </c>
      <c r="O97" s="52">
        <v>1</v>
      </c>
      <c r="P97" s="52"/>
      <c r="Q97" s="52"/>
      <c r="R97" s="52"/>
      <c r="S97" s="29">
        <f t="shared" si="3"/>
        <v>9</v>
      </c>
    </row>
    <row r="98" spans="1:19">
      <c r="A98" s="23">
        <v>97</v>
      </c>
      <c r="B98" s="30" t="s">
        <v>257</v>
      </c>
      <c r="C98" s="30" t="s">
        <v>247</v>
      </c>
      <c r="D98" s="30" t="s">
        <v>248</v>
      </c>
      <c r="E98" s="23" t="s">
        <v>97</v>
      </c>
      <c r="F98" s="23" t="str">
        <f t="shared" si="2"/>
        <v>Suma</v>
      </c>
      <c r="G98" s="52">
        <v>0</v>
      </c>
      <c r="H98" s="52">
        <v>0</v>
      </c>
      <c r="I98" s="52">
        <v>0</v>
      </c>
      <c r="J98" s="52">
        <v>0</v>
      </c>
      <c r="K98" s="52">
        <v>0</v>
      </c>
      <c r="L98" s="52">
        <v>1</v>
      </c>
      <c r="M98" s="52">
        <v>0</v>
      </c>
      <c r="N98" s="52">
        <v>0</v>
      </c>
      <c r="O98" s="52">
        <v>0</v>
      </c>
      <c r="P98" s="52"/>
      <c r="Q98" s="52"/>
      <c r="R98" s="52"/>
      <c r="S98" s="29">
        <f t="shared" si="3"/>
        <v>1</v>
      </c>
    </row>
    <row r="99" spans="1:19">
      <c r="A99" s="23">
        <v>98</v>
      </c>
      <c r="B99" s="30" t="s">
        <v>257</v>
      </c>
      <c r="C99" s="30" t="s">
        <v>249</v>
      </c>
      <c r="D99" s="30" t="s">
        <v>250</v>
      </c>
      <c r="E99" s="23" t="s">
        <v>97</v>
      </c>
      <c r="F99" s="23" t="str">
        <f t="shared" si="2"/>
        <v>Suma</v>
      </c>
      <c r="G99" s="52">
        <v>1</v>
      </c>
      <c r="H99" s="52">
        <v>1</v>
      </c>
      <c r="I99" s="52">
        <v>1</v>
      </c>
      <c r="J99" s="52">
        <v>1</v>
      </c>
      <c r="K99" s="52">
        <v>1</v>
      </c>
      <c r="L99" s="52">
        <v>1</v>
      </c>
      <c r="M99" s="52">
        <v>1</v>
      </c>
      <c r="N99" s="52">
        <v>1</v>
      </c>
      <c r="O99" s="52">
        <v>1</v>
      </c>
      <c r="P99" s="52"/>
      <c r="Q99" s="52"/>
      <c r="R99" s="52"/>
      <c r="S99" s="29">
        <f t="shared" si="3"/>
        <v>9</v>
      </c>
    </row>
    <row r="100" spans="1:19" ht="30">
      <c r="A100" s="23">
        <v>99</v>
      </c>
      <c r="B100" s="30" t="s">
        <v>257</v>
      </c>
      <c r="C100" s="30" t="s">
        <v>251</v>
      </c>
      <c r="D100" s="30" t="s">
        <v>250</v>
      </c>
      <c r="E100" s="23" t="s">
        <v>97</v>
      </c>
      <c r="F100" s="23" t="str">
        <f t="shared" si="2"/>
        <v>Suma</v>
      </c>
      <c r="G100" s="52">
        <v>0</v>
      </c>
      <c r="H100" s="52">
        <v>1</v>
      </c>
      <c r="I100" s="52">
        <v>0</v>
      </c>
      <c r="J100" s="52">
        <v>1</v>
      </c>
      <c r="K100" s="52">
        <v>0</v>
      </c>
      <c r="L100" s="52">
        <v>0</v>
      </c>
      <c r="M100" s="52">
        <v>1</v>
      </c>
      <c r="N100" s="52">
        <v>0</v>
      </c>
      <c r="O100" s="52">
        <v>0</v>
      </c>
      <c r="P100" s="52"/>
      <c r="Q100" s="52"/>
      <c r="R100" s="52"/>
      <c r="S100" s="29">
        <f t="shared" si="3"/>
        <v>3</v>
      </c>
    </row>
    <row r="101" spans="1:19">
      <c r="A101" s="23">
        <v>100</v>
      </c>
      <c r="B101" s="30" t="s">
        <v>257</v>
      </c>
      <c r="C101" s="30" t="s">
        <v>252</v>
      </c>
      <c r="D101" s="30" t="s">
        <v>240</v>
      </c>
      <c r="E101" s="23" t="s">
        <v>97</v>
      </c>
      <c r="F101" s="23" t="str">
        <f t="shared" si="2"/>
        <v>Suma</v>
      </c>
      <c r="G101" s="52">
        <v>1</v>
      </c>
      <c r="H101" s="52">
        <v>1</v>
      </c>
      <c r="I101" s="52">
        <v>1</v>
      </c>
      <c r="J101" s="52">
        <v>1</v>
      </c>
      <c r="K101" s="52">
        <v>1</v>
      </c>
      <c r="L101" s="52">
        <v>1</v>
      </c>
      <c r="M101" s="52">
        <v>1</v>
      </c>
      <c r="N101" s="52">
        <v>1</v>
      </c>
      <c r="O101" s="52">
        <v>1</v>
      </c>
      <c r="P101" s="52"/>
      <c r="Q101" s="52"/>
      <c r="R101" s="52"/>
      <c r="S101" s="29">
        <f t="shared" si="3"/>
        <v>9</v>
      </c>
    </row>
    <row r="102" spans="1:19">
      <c r="A102" s="23">
        <v>101</v>
      </c>
      <c r="B102" s="30" t="s">
        <v>257</v>
      </c>
      <c r="C102" s="30" t="s">
        <v>253</v>
      </c>
      <c r="D102" s="30" t="s">
        <v>254</v>
      </c>
      <c r="E102" s="23" t="s">
        <v>98</v>
      </c>
      <c r="F102" s="23" t="str">
        <f t="shared" si="2"/>
        <v>Acumulativo</v>
      </c>
      <c r="G102" s="53">
        <v>1</v>
      </c>
      <c r="H102" s="53">
        <v>1</v>
      </c>
      <c r="I102" s="53">
        <v>1</v>
      </c>
      <c r="J102" s="53">
        <v>1</v>
      </c>
      <c r="K102" s="53">
        <v>1</v>
      </c>
      <c r="L102" s="53">
        <v>1</v>
      </c>
      <c r="M102" s="53">
        <v>1</v>
      </c>
      <c r="N102" s="53">
        <v>1</v>
      </c>
      <c r="O102" s="53">
        <v>1</v>
      </c>
      <c r="P102" s="53"/>
      <c r="Q102" s="53"/>
      <c r="R102" s="53"/>
      <c r="S102" s="27">
        <f t="shared" si="3"/>
        <v>1</v>
      </c>
    </row>
    <row r="103" spans="1:19" ht="30">
      <c r="A103" s="23">
        <v>102</v>
      </c>
      <c r="B103" s="30" t="s">
        <v>257</v>
      </c>
      <c r="C103" s="30" t="s">
        <v>255</v>
      </c>
      <c r="D103" s="30" t="s">
        <v>256</v>
      </c>
      <c r="E103" s="23" t="s">
        <v>98</v>
      </c>
      <c r="F103" s="23" t="str">
        <f t="shared" si="2"/>
        <v>Acumulativo</v>
      </c>
      <c r="G103" s="53">
        <v>1</v>
      </c>
      <c r="H103" s="53">
        <v>1</v>
      </c>
      <c r="I103" s="53">
        <v>1</v>
      </c>
      <c r="J103" s="53">
        <v>1</v>
      </c>
      <c r="K103" s="53">
        <v>1</v>
      </c>
      <c r="L103" s="53">
        <v>1</v>
      </c>
      <c r="M103" s="53">
        <v>1</v>
      </c>
      <c r="N103" s="53">
        <v>1</v>
      </c>
      <c r="O103" s="53">
        <v>1</v>
      </c>
      <c r="P103" s="53"/>
      <c r="Q103" s="53"/>
      <c r="R103" s="53"/>
      <c r="S103" s="27">
        <f t="shared" si="3"/>
        <v>1</v>
      </c>
    </row>
    <row r="104" spans="1:19" ht="45">
      <c r="A104" s="23">
        <v>103</v>
      </c>
      <c r="B104" s="30" t="s">
        <v>281</v>
      </c>
      <c r="C104" s="30" t="s">
        <v>258</v>
      </c>
      <c r="D104" s="30" t="s">
        <v>259</v>
      </c>
      <c r="E104" s="23" t="s">
        <v>97</v>
      </c>
      <c r="F104" s="23" t="str">
        <f t="shared" si="2"/>
        <v>Suma</v>
      </c>
      <c r="G104" s="52">
        <v>0</v>
      </c>
      <c r="H104" s="52">
        <v>1</v>
      </c>
      <c r="I104" s="52">
        <v>0</v>
      </c>
      <c r="J104" s="52">
        <v>1</v>
      </c>
      <c r="K104" s="52">
        <v>0</v>
      </c>
      <c r="L104" s="52">
        <v>1</v>
      </c>
      <c r="M104" s="52">
        <v>1</v>
      </c>
      <c r="N104" s="52">
        <v>0</v>
      </c>
      <c r="O104" s="52">
        <v>1</v>
      </c>
      <c r="P104" s="52"/>
      <c r="Q104" s="52"/>
      <c r="R104" s="52"/>
      <c r="S104" s="29">
        <f t="shared" si="3"/>
        <v>5</v>
      </c>
    </row>
    <row r="105" spans="1:19" ht="45">
      <c r="A105" s="23">
        <v>104</v>
      </c>
      <c r="B105" s="30" t="s">
        <v>281</v>
      </c>
      <c r="C105" s="30" t="s">
        <v>258</v>
      </c>
      <c r="D105" s="30" t="s">
        <v>260</v>
      </c>
      <c r="E105" s="23" t="s">
        <v>97</v>
      </c>
      <c r="F105" s="23" t="str">
        <f t="shared" si="2"/>
        <v>Suma</v>
      </c>
      <c r="G105" s="52">
        <v>0</v>
      </c>
      <c r="H105" s="52">
        <v>35</v>
      </c>
      <c r="I105" s="52">
        <v>0</v>
      </c>
      <c r="J105" s="52">
        <v>38</v>
      </c>
      <c r="K105" s="52">
        <v>0</v>
      </c>
      <c r="L105" s="52">
        <v>35</v>
      </c>
      <c r="M105" s="52">
        <v>28</v>
      </c>
      <c r="N105" s="52">
        <v>0</v>
      </c>
      <c r="O105" s="52">
        <v>41</v>
      </c>
      <c r="P105" s="52"/>
      <c r="Q105" s="52"/>
      <c r="R105" s="52"/>
      <c r="S105" s="29">
        <f t="shared" si="3"/>
        <v>177</v>
      </c>
    </row>
    <row r="106" spans="1:19" ht="45">
      <c r="A106" s="23">
        <v>105</v>
      </c>
      <c r="B106" s="30" t="s">
        <v>281</v>
      </c>
      <c r="C106" s="30" t="s">
        <v>261</v>
      </c>
      <c r="D106" s="30" t="s">
        <v>259</v>
      </c>
      <c r="E106" s="23" t="s">
        <v>97</v>
      </c>
      <c r="F106" s="23" t="str">
        <f t="shared" si="2"/>
        <v>Suma</v>
      </c>
      <c r="G106" s="52">
        <v>0</v>
      </c>
      <c r="H106" s="52">
        <v>1</v>
      </c>
      <c r="I106" s="52">
        <v>0</v>
      </c>
      <c r="J106" s="52">
        <v>0</v>
      </c>
      <c r="K106" s="52">
        <v>1</v>
      </c>
      <c r="L106" s="52">
        <v>0</v>
      </c>
      <c r="M106" s="52">
        <v>0</v>
      </c>
      <c r="N106" s="52">
        <v>0</v>
      </c>
      <c r="O106" s="52">
        <v>1</v>
      </c>
      <c r="P106" s="52"/>
      <c r="Q106" s="52"/>
      <c r="R106" s="52"/>
      <c r="S106" s="29">
        <f t="shared" si="3"/>
        <v>3</v>
      </c>
    </row>
    <row r="107" spans="1:19" ht="45">
      <c r="A107" s="23">
        <v>106</v>
      </c>
      <c r="B107" s="30" t="s">
        <v>281</v>
      </c>
      <c r="C107" s="30" t="s">
        <v>261</v>
      </c>
      <c r="D107" s="30" t="s">
        <v>260</v>
      </c>
      <c r="E107" s="23" t="s">
        <v>97</v>
      </c>
      <c r="F107" s="23" t="str">
        <f t="shared" si="2"/>
        <v>Suma</v>
      </c>
      <c r="G107" s="52">
        <v>0</v>
      </c>
      <c r="H107" s="52">
        <v>14</v>
      </c>
      <c r="I107" s="52">
        <v>0</v>
      </c>
      <c r="J107" s="52">
        <v>0</v>
      </c>
      <c r="K107" s="52">
        <v>44</v>
      </c>
      <c r="L107" s="52">
        <v>0</v>
      </c>
      <c r="M107" s="52">
        <v>0</v>
      </c>
      <c r="N107" s="52">
        <v>0</v>
      </c>
      <c r="O107" s="52">
        <v>50</v>
      </c>
      <c r="P107" s="52"/>
      <c r="Q107" s="52"/>
      <c r="R107" s="52"/>
      <c r="S107" s="29">
        <f t="shared" si="3"/>
        <v>108</v>
      </c>
    </row>
    <row r="108" spans="1:19" ht="30">
      <c r="A108" s="23">
        <v>107</v>
      </c>
      <c r="B108" s="30" t="s">
        <v>281</v>
      </c>
      <c r="C108" s="30" t="s">
        <v>262</v>
      </c>
      <c r="D108" s="30" t="s">
        <v>259</v>
      </c>
      <c r="E108" s="23" t="s">
        <v>97</v>
      </c>
      <c r="F108" s="23" t="str">
        <f t="shared" si="2"/>
        <v>Suma</v>
      </c>
      <c r="G108" s="52">
        <v>0</v>
      </c>
      <c r="H108" s="52">
        <v>1</v>
      </c>
      <c r="I108" s="52">
        <v>2</v>
      </c>
      <c r="J108" s="52">
        <v>2</v>
      </c>
      <c r="K108" s="52">
        <v>2</v>
      </c>
      <c r="L108" s="52">
        <v>0</v>
      </c>
      <c r="M108" s="52">
        <v>1</v>
      </c>
      <c r="N108" s="52">
        <v>2</v>
      </c>
      <c r="O108" s="52">
        <v>1</v>
      </c>
      <c r="P108" s="52"/>
      <c r="Q108" s="52"/>
      <c r="R108" s="52"/>
      <c r="S108" s="29">
        <f t="shared" si="3"/>
        <v>11</v>
      </c>
    </row>
    <row r="109" spans="1:19" ht="30">
      <c r="A109" s="23">
        <v>108</v>
      </c>
      <c r="B109" s="30" t="s">
        <v>281</v>
      </c>
      <c r="C109" s="30" t="s">
        <v>262</v>
      </c>
      <c r="D109" s="30" t="s">
        <v>260</v>
      </c>
      <c r="E109" s="23" t="s">
        <v>97</v>
      </c>
      <c r="F109" s="23" t="str">
        <f t="shared" si="2"/>
        <v>Suma</v>
      </c>
      <c r="G109" s="52">
        <v>0</v>
      </c>
      <c r="H109" s="52">
        <v>24</v>
      </c>
      <c r="I109" s="52">
        <v>99</v>
      </c>
      <c r="J109" s="52">
        <v>90</v>
      </c>
      <c r="K109" s="52">
        <v>58</v>
      </c>
      <c r="L109" s="52">
        <v>0</v>
      </c>
      <c r="M109" s="52">
        <v>56</v>
      </c>
      <c r="N109" s="52">
        <v>76</v>
      </c>
      <c r="O109" s="52">
        <v>60</v>
      </c>
      <c r="P109" s="52"/>
      <c r="Q109" s="52"/>
      <c r="R109" s="52"/>
      <c r="S109" s="29">
        <f t="shared" si="3"/>
        <v>463</v>
      </c>
    </row>
    <row r="110" spans="1:19" ht="30">
      <c r="A110" s="23">
        <v>109</v>
      </c>
      <c r="B110" s="30" t="s">
        <v>281</v>
      </c>
      <c r="C110" s="30" t="s">
        <v>263</v>
      </c>
      <c r="D110" s="30" t="s">
        <v>259</v>
      </c>
      <c r="E110" s="23" t="s">
        <v>97</v>
      </c>
      <c r="F110" s="23" t="str">
        <f t="shared" si="2"/>
        <v>Suma</v>
      </c>
      <c r="G110" s="52">
        <v>0</v>
      </c>
      <c r="H110" s="52">
        <v>2</v>
      </c>
      <c r="I110" s="52">
        <v>1</v>
      </c>
      <c r="J110" s="52">
        <v>0</v>
      </c>
      <c r="K110" s="52">
        <v>0</v>
      </c>
      <c r="L110" s="52">
        <v>1</v>
      </c>
      <c r="M110" s="52">
        <v>0</v>
      </c>
      <c r="N110" s="52">
        <v>0</v>
      </c>
      <c r="O110" s="52">
        <v>0</v>
      </c>
      <c r="P110" s="52"/>
      <c r="Q110" s="52"/>
      <c r="R110" s="52"/>
      <c r="S110" s="29">
        <f t="shared" si="3"/>
        <v>4</v>
      </c>
    </row>
    <row r="111" spans="1:19" ht="30">
      <c r="A111" s="23">
        <v>110</v>
      </c>
      <c r="B111" s="30" t="s">
        <v>281</v>
      </c>
      <c r="C111" s="30" t="s">
        <v>263</v>
      </c>
      <c r="D111" s="30" t="s">
        <v>260</v>
      </c>
      <c r="E111" s="23" t="s">
        <v>97</v>
      </c>
      <c r="F111" s="23" t="str">
        <f t="shared" si="2"/>
        <v>Suma</v>
      </c>
      <c r="G111" s="52">
        <v>0</v>
      </c>
      <c r="H111" s="52">
        <v>24</v>
      </c>
      <c r="I111" s="52">
        <v>44</v>
      </c>
      <c r="J111" s="52">
        <v>0</v>
      </c>
      <c r="K111" s="52">
        <v>0</v>
      </c>
      <c r="L111" s="52">
        <v>50</v>
      </c>
      <c r="M111" s="52">
        <v>0</v>
      </c>
      <c r="N111" s="52">
        <v>0</v>
      </c>
      <c r="O111" s="52">
        <v>0</v>
      </c>
      <c r="P111" s="52"/>
      <c r="Q111" s="52"/>
      <c r="R111" s="52"/>
      <c r="S111" s="29">
        <f t="shared" si="3"/>
        <v>118</v>
      </c>
    </row>
    <row r="112" spans="1:19" ht="30">
      <c r="A112" s="23">
        <v>111</v>
      </c>
      <c r="B112" s="30" t="s">
        <v>281</v>
      </c>
      <c r="C112" s="30" t="s">
        <v>264</v>
      </c>
      <c r="D112" s="30" t="s">
        <v>259</v>
      </c>
      <c r="E112" s="23" t="s">
        <v>97</v>
      </c>
      <c r="F112" s="23" t="str">
        <f t="shared" si="2"/>
        <v>Suma</v>
      </c>
      <c r="G112" s="52">
        <v>0</v>
      </c>
      <c r="H112" s="52">
        <v>0</v>
      </c>
      <c r="I112" s="52">
        <v>1</v>
      </c>
      <c r="J112" s="52">
        <v>1</v>
      </c>
      <c r="K112" s="52">
        <v>0</v>
      </c>
      <c r="L112" s="52">
        <v>0</v>
      </c>
      <c r="M112" s="52">
        <v>1</v>
      </c>
      <c r="N112" s="52">
        <v>1</v>
      </c>
      <c r="O112" s="52">
        <v>0</v>
      </c>
      <c r="P112" s="52"/>
      <c r="Q112" s="52"/>
      <c r="R112" s="52"/>
      <c r="S112" s="29">
        <f t="shared" si="3"/>
        <v>4</v>
      </c>
    </row>
    <row r="113" spans="1:19" ht="30">
      <c r="A113" s="23">
        <v>112</v>
      </c>
      <c r="B113" s="30" t="s">
        <v>281</v>
      </c>
      <c r="C113" s="30" t="s">
        <v>264</v>
      </c>
      <c r="D113" s="30" t="s">
        <v>260</v>
      </c>
      <c r="E113" s="23" t="s">
        <v>97</v>
      </c>
      <c r="F113" s="23" t="str">
        <f t="shared" si="2"/>
        <v>Suma</v>
      </c>
      <c r="G113" s="52">
        <v>0</v>
      </c>
      <c r="H113" s="52">
        <v>0</v>
      </c>
      <c r="I113" s="52">
        <v>55</v>
      </c>
      <c r="J113" s="52">
        <v>50</v>
      </c>
      <c r="K113" s="52">
        <v>0</v>
      </c>
      <c r="L113" s="52">
        <v>0</v>
      </c>
      <c r="M113" s="52">
        <v>45</v>
      </c>
      <c r="N113" s="52">
        <v>52</v>
      </c>
      <c r="O113" s="52">
        <v>0</v>
      </c>
      <c r="P113" s="52"/>
      <c r="Q113" s="52"/>
      <c r="R113" s="52"/>
      <c r="S113" s="29">
        <f t="shared" si="3"/>
        <v>202</v>
      </c>
    </row>
    <row r="114" spans="1:19" ht="45">
      <c r="A114" s="23">
        <v>113</v>
      </c>
      <c r="B114" s="30" t="s">
        <v>281</v>
      </c>
      <c r="C114" s="30" t="s">
        <v>265</v>
      </c>
      <c r="D114" s="30" t="s">
        <v>259</v>
      </c>
      <c r="E114" s="23" t="s">
        <v>97</v>
      </c>
      <c r="F114" s="23" t="str">
        <f t="shared" si="2"/>
        <v>Suma</v>
      </c>
      <c r="G114" s="52">
        <v>1</v>
      </c>
      <c r="H114" s="52">
        <v>0</v>
      </c>
      <c r="I114" s="52">
        <v>0</v>
      </c>
      <c r="J114" s="52">
        <v>0</v>
      </c>
      <c r="K114" s="52">
        <v>1</v>
      </c>
      <c r="L114" s="52">
        <v>0</v>
      </c>
      <c r="M114" s="52">
        <v>0</v>
      </c>
      <c r="N114" s="52">
        <v>1</v>
      </c>
      <c r="O114" s="52">
        <v>0</v>
      </c>
      <c r="P114" s="52"/>
      <c r="Q114" s="52"/>
      <c r="R114" s="52"/>
      <c r="S114" s="29">
        <f t="shared" si="3"/>
        <v>3</v>
      </c>
    </row>
    <row r="115" spans="1:19" ht="45">
      <c r="A115" s="23">
        <v>114</v>
      </c>
      <c r="B115" s="30" t="s">
        <v>281</v>
      </c>
      <c r="C115" s="30" t="s">
        <v>265</v>
      </c>
      <c r="D115" s="30" t="s">
        <v>266</v>
      </c>
      <c r="E115" s="23" t="s">
        <v>97</v>
      </c>
      <c r="F115" s="23" t="str">
        <f t="shared" si="2"/>
        <v>Suma</v>
      </c>
      <c r="G115" s="52">
        <v>25</v>
      </c>
      <c r="H115" s="52">
        <v>0</v>
      </c>
      <c r="I115" s="52">
        <v>0</v>
      </c>
      <c r="J115" s="52">
        <v>0</v>
      </c>
      <c r="K115" s="52">
        <v>25</v>
      </c>
      <c r="L115" s="52">
        <v>0</v>
      </c>
      <c r="M115" s="52">
        <v>0</v>
      </c>
      <c r="N115" s="52">
        <v>38</v>
      </c>
      <c r="O115" s="52">
        <v>0</v>
      </c>
      <c r="P115" s="52"/>
      <c r="Q115" s="52"/>
      <c r="R115" s="52"/>
      <c r="S115" s="29">
        <f t="shared" si="3"/>
        <v>88</v>
      </c>
    </row>
    <row r="116" spans="1:19" ht="30">
      <c r="A116" s="23">
        <v>115</v>
      </c>
      <c r="B116" s="30" t="s">
        <v>281</v>
      </c>
      <c r="C116" s="30" t="s">
        <v>267</v>
      </c>
      <c r="D116" s="30" t="s">
        <v>268</v>
      </c>
      <c r="E116" s="23" t="s">
        <v>97</v>
      </c>
      <c r="F116" s="23" t="str">
        <f t="shared" si="2"/>
        <v>Suma</v>
      </c>
      <c r="G116" s="52">
        <v>4</v>
      </c>
      <c r="H116" s="52">
        <v>3</v>
      </c>
      <c r="I116" s="52">
        <v>3</v>
      </c>
      <c r="J116" s="52">
        <v>4</v>
      </c>
      <c r="K116" s="52">
        <v>5</v>
      </c>
      <c r="L116" s="52">
        <v>8</v>
      </c>
      <c r="M116" s="52">
        <v>4</v>
      </c>
      <c r="N116" s="52">
        <v>4</v>
      </c>
      <c r="O116" s="52">
        <v>4</v>
      </c>
      <c r="P116" s="52"/>
      <c r="Q116" s="52"/>
      <c r="R116" s="52"/>
      <c r="S116" s="29">
        <f t="shared" si="3"/>
        <v>39</v>
      </c>
    </row>
    <row r="117" spans="1:19" ht="45">
      <c r="A117" s="23">
        <v>116</v>
      </c>
      <c r="B117" s="30" t="s">
        <v>281</v>
      </c>
      <c r="C117" s="30" t="s">
        <v>269</v>
      </c>
      <c r="D117" s="30" t="s">
        <v>270</v>
      </c>
      <c r="E117" s="23" t="s">
        <v>97</v>
      </c>
      <c r="F117" s="23" t="str">
        <f t="shared" si="2"/>
        <v>Suma</v>
      </c>
      <c r="G117" s="52">
        <v>0</v>
      </c>
      <c r="H117" s="52">
        <v>3</v>
      </c>
      <c r="I117" s="52">
        <v>3</v>
      </c>
      <c r="J117" s="52">
        <v>2</v>
      </c>
      <c r="K117" s="52">
        <v>2</v>
      </c>
      <c r="L117" s="52">
        <v>3</v>
      </c>
      <c r="M117" s="52">
        <v>2</v>
      </c>
      <c r="N117" s="52">
        <v>3</v>
      </c>
      <c r="O117" s="52">
        <v>3</v>
      </c>
      <c r="P117" s="52"/>
      <c r="Q117" s="52"/>
      <c r="R117" s="52"/>
      <c r="S117" s="29">
        <f t="shared" si="3"/>
        <v>21</v>
      </c>
    </row>
    <row r="118" spans="1:19" ht="45">
      <c r="A118" s="23">
        <v>117</v>
      </c>
      <c r="B118" s="30" t="s">
        <v>281</v>
      </c>
      <c r="C118" s="30" t="s">
        <v>269</v>
      </c>
      <c r="D118" s="30" t="s">
        <v>271</v>
      </c>
      <c r="E118" s="23" t="s">
        <v>97</v>
      </c>
      <c r="F118" s="23" t="str">
        <f t="shared" si="2"/>
        <v>Suma</v>
      </c>
      <c r="G118" s="52">
        <v>0</v>
      </c>
      <c r="H118" s="52">
        <v>9</v>
      </c>
      <c r="I118" s="52">
        <v>9</v>
      </c>
      <c r="J118" s="52">
        <v>8</v>
      </c>
      <c r="K118" s="52">
        <v>6</v>
      </c>
      <c r="L118" s="52">
        <v>8</v>
      </c>
      <c r="M118" s="52">
        <v>6</v>
      </c>
      <c r="N118" s="52">
        <v>8</v>
      </c>
      <c r="O118" s="52">
        <v>9</v>
      </c>
      <c r="P118" s="52"/>
      <c r="Q118" s="52"/>
      <c r="R118" s="52"/>
      <c r="S118" s="29">
        <f t="shared" si="3"/>
        <v>63</v>
      </c>
    </row>
    <row r="119" spans="1:19" ht="45">
      <c r="A119" s="23">
        <v>118</v>
      </c>
      <c r="B119" s="30" t="s">
        <v>281</v>
      </c>
      <c r="C119" s="30" t="s">
        <v>269</v>
      </c>
      <c r="D119" s="30" t="s">
        <v>272</v>
      </c>
      <c r="E119" s="23" t="s">
        <v>97</v>
      </c>
      <c r="F119" s="23" t="str">
        <f t="shared" si="2"/>
        <v>Suma</v>
      </c>
      <c r="G119" s="52">
        <v>0</v>
      </c>
      <c r="H119" s="52">
        <v>170</v>
      </c>
      <c r="I119" s="52">
        <v>170</v>
      </c>
      <c r="J119" s="52">
        <v>110</v>
      </c>
      <c r="K119" s="52">
        <v>65</v>
      </c>
      <c r="L119" s="52">
        <v>180</v>
      </c>
      <c r="M119" s="52">
        <v>120</v>
      </c>
      <c r="N119" s="52">
        <v>168</v>
      </c>
      <c r="O119" s="52">
        <v>180</v>
      </c>
      <c r="P119" s="52"/>
      <c r="Q119" s="52"/>
      <c r="R119" s="52"/>
      <c r="S119" s="29">
        <f t="shared" si="3"/>
        <v>1163</v>
      </c>
    </row>
    <row r="120" spans="1:19" ht="45">
      <c r="A120" s="23">
        <v>119</v>
      </c>
      <c r="B120" s="30" t="s">
        <v>281</v>
      </c>
      <c r="C120" s="30" t="s">
        <v>269</v>
      </c>
      <c r="D120" s="30" t="s">
        <v>273</v>
      </c>
      <c r="E120" s="23" t="s">
        <v>97</v>
      </c>
      <c r="F120" s="23" t="str">
        <f t="shared" si="2"/>
        <v>Suma</v>
      </c>
      <c r="G120" s="52">
        <v>0</v>
      </c>
      <c r="H120" s="52">
        <v>46</v>
      </c>
      <c r="I120" s="52">
        <v>45</v>
      </c>
      <c r="J120" s="52">
        <v>30</v>
      </c>
      <c r="K120" s="52">
        <v>25</v>
      </c>
      <c r="L120" s="52">
        <v>49</v>
      </c>
      <c r="M120" s="52">
        <v>34</v>
      </c>
      <c r="N120" s="52">
        <v>40</v>
      </c>
      <c r="O120" s="52">
        <v>48</v>
      </c>
      <c r="P120" s="52"/>
      <c r="Q120" s="52"/>
      <c r="R120" s="52"/>
      <c r="S120" s="29">
        <f t="shared" si="3"/>
        <v>317</v>
      </c>
    </row>
    <row r="121" spans="1:19" ht="45">
      <c r="A121" s="23">
        <v>120</v>
      </c>
      <c r="B121" s="30" t="s">
        <v>281</v>
      </c>
      <c r="C121" s="30" t="s">
        <v>269</v>
      </c>
      <c r="D121" s="30" t="s">
        <v>274</v>
      </c>
      <c r="E121" s="23" t="s">
        <v>97</v>
      </c>
      <c r="F121" s="23" t="str">
        <f t="shared" si="2"/>
        <v>Suma</v>
      </c>
      <c r="G121" s="52">
        <v>0</v>
      </c>
      <c r="H121" s="52">
        <v>28</v>
      </c>
      <c r="I121" s="52">
        <v>22</v>
      </c>
      <c r="J121" s="52">
        <v>15</v>
      </c>
      <c r="K121" s="52">
        <v>18</v>
      </c>
      <c r="L121" s="52">
        <v>24</v>
      </c>
      <c r="M121" s="52">
        <v>15</v>
      </c>
      <c r="N121" s="52">
        <v>15</v>
      </c>
      <c r="O121" s="52">
        <v>20</v>
      </c>
      <c r="P121" s="52"/>
      <c r="Q121" s="52"/>
      <c r="R121" s="52"/>
      <c r="S121" s="29">
        <f t="shared" si="3"/>
        <v>157</v>
      </c>
    </row>
    <row r="122" spans="1:19" ht="30">
      <c r="A122" s="23">
        <v>121</v>
      </c>
      <c r="B122" s="30" t="s">
        <v>281</v>
      </c>
      <c r="C122" s="30" t="s">
        <v>275</v>
      </c>
      <c r="D122" s="30" t="s">
        <v>276</v>
      </c>
      <c r="E122" s="23" t="s">
        <v>97</v>
      </c>
      <c r="F122" s="23" t="str">
        <f t="shared" si="2"/>
        <v>Suma</v>
      </c>
      <c r="G122" s="52">
        <v>12</v>
      </c>
      <c r="H122" s="52">
        <v>18</v>
      </c>
      <c r="I122" s="52">
        <v>15</v>
      </c>
      <c r="J122" s="52">
        <v>15</v>
      </c>
      <c r="K122" s="52">
        <v>15</v>
      </c>
      <c r="L122" s="52">
        <v>16</v>
      </c>
      <c r="M122" s="52">
        <v>16</v>
      </c>
      <c r="N122" s="52">
        <v>15</v>
      </c>
      <c r="O122" s="52">
        <v>15</v>
      </c>
      <c r="P122" s="52"/>
      <c r="Q122" s="52"/>
      <c r="R122" s="52"/>
      <c r="S122" s="29">
        <f t="shared" si="3"/>
        <v>137</v>
      </c>
    </row>
    <row r="123" spans="1:19" ht="30">
      <c r="A123" s="23">
        <v>122</v>
      </c>
      <c r="B123" s="30" t="s">
        <v>281</v>
      </c>
      <c r="C123" s="30" t="s">
        <v>277</v>
      </c>
      <c r="D123" s="30" t="s">
        <v>278</v>
      </c>
      <c r="E123" s="23" t="s">
        <v>97</v>
      </c>
      <c r="F123" s="23" t="str">
        <f t="shared" si="2"/>
        <v>Suma</v>
      </c>
      <c r="G123" s="52">
        <v>504</v>
      </c>
      <c r="H123" s="52">
        <v>605</v>
      </c>
      <c r="I123" s="52">
        <v>870</v>
      </c>
      <c r="J123" s="52">
        <v>768</v>
      </c>
      <c r="K123" s="52">
        <v>774</v>
      </c>
      <c r="L123" s="52">
        <v>1071</v>
      </c>
      <c r="M123" s="52">
        <v>1146</v>
      </c>
      <c r="N123" s="52">
        <v>1895</v>
      </c>
      <c r="O123" s="52">
        <v>984</v>
      </c>
      <c r="P123" s="52"/>
      <c r="Q123" s="52"/>
      <c r="R123" s="52"/>
      <c r="S123" s="29">
        <f t="shared" si="3"/>
        <v>8617</v>
      </c>
    </row>
    <row r="124" spans="1:19" ht="30">
      <c r="A124" s="23">
        <v>123</v>
      </c>
      <c r="B124" s="30" t="s">
        <v>281</v>
      </c>
      <c r="C124" s="30" t="s">
        <v>279</v>
      </c>
      <c r="D124" s="30" t="s">
        <v>280</v>
      </c>
      <c r="E124" s="23" t="s">
        <v>97</v>
      </c>
      <c r="F124" s="23" t="str">
        <f t="shared" si="2"/>
        <v>Suma</v>
      </c>
      <c r="G124" s="52">
        <v>0</v>
      </c>
      <c r="H124" s="52">
        <v>0</v>
      </c>
      <c r="I124" s="52">
        <v>2</v>
      </c>
      <c r="J124" s="52">
        <v>0</v>
      </c>
      <c r="K124" s="52">
        <v>1</v>
      </c>
      <c r="L124" s="52">
        <v>0</v>
      </c>
      <c r="M124" s="52">
        <v>0</v>
      </c>
      <c r="N124" s="52">
        <v>0</v>
      </c>
      <c r="O124" s="52">
        <v>0</v>
      </c>
      <c r="P124" s="52"/>
      <c r="Q124" s="52"/>
      <c r="R124" s="52"/>
      <c r="S124" s="29">
        <f t="shared" si="3"/>
        <v>3</v>
      </c>
    </row>
    <row r="125" spans="1:19">
      <c r="A125" s="23">
        <v>124</v>
      </c>
      <c r="B125" s="30" t="s">
        <v>286</v>
      </c>
      <c r="C125" s="30" t="s">
        <v>282</v>
      </c>
      <c r="D125" s="30" t="s">
        <v>283</v>
      </c>
      <c r="E125" s="23" t="s">
        <v>97</v>
      </c>
      <c r="F125" s="23" t="str">
        <f t="shared" si="2"/>
        <v>Suma</v>
      </c>
      <c r="G125" s="52">
        <v>108</v>
      </c>
      <c r="H125" s="52">
        <v>104</v>
      </c>
      <c r="I125" s="52">
        <v>498</v>
      </c>
      <c r="J125" s="52">
        <v>306</v>
      </c>
      <c r="K125" s="52">
        <v>294</v>
      </c>
      <c r="L125" s="52">
        <v>506</v>
      </c>
      <c r="M125" s="52">
        <v>563</v>
      </c>
      <c r="N125" s="52">
        <v>424</v>
      </c>
      <c r="O125" s="52">
        <v>382</v>
      </c>
      <c r="P125" s="52"/>
      <c r="Q125" s="52"/>
      <c r="R125" s="52"/>
      <c r="S125" s="29">
        <f t="shared" si="3"/>
        <v>3185</v>
      </c>
    </row>
    <row r="126" spans="1:19">
      <c r="A126" s="23">
        <v>125</v>
      </c>
      <c r="B126" s="30" t="s">
        <v>286</v>
      </c>
      <c r="C126" s="30" t="s">
        <v>284</v>
      </c>
      <c r="D126" s="30" t="s">
        <v>285</v>
      </c>
      <c r="E126" s="23" t="s">
        <v>97</v>
      </c>
      <c r="F126" s="23" t="str">
        <f t="shared" si="2"/>
        <v>Suma</v>
      </c>
      <c r="G126" s="52">
        <v>111</v>
      </c>
      <c r="H126" s="52">
        <v>203</v>
      </c>
      <c r="I126" s="52">
        <v>290</v>
      </c>
      <c r="J126" s="52">
        <v>256</v>
      </c>
      <c r="K126" s="52">
        <v>257</v>
      </c>
      <c r="L126" s="52">
        <v>357</v>
      </c>
      <c r="M126" s="52">
        <v>382</v>
      </c>
      <c r="N126" s="52">
        <v>379</v>
      </c>
      <c r="O126" s="52">
        <v>328</v>
      </c>
      <c r="P126" s="52"/>
      <c r="Q126" s="52"/>
      <c r="R126" s="52"/>
      <c r="S126" s="29">
        <f t="shared" si="3"/>
        <v>2563</v>
      </c>
    </row>
    <row r="127" spans="1:19" ht="45">
      <c r="A127" s="23">
        <v>126</v>
      </c>
      <c r="B127" s="30" t="s">
        <v>300</v>
      </c>
      <c r="C127" s="30" t="s">
        <v>287</v>
      </c>
      <c r="D127" s="30" t="s">
        <v>288</v>
      </c>
      <c r="E127" s="23" t="s">
        <v>97</v>
      </c>
      <c r="F127" s="23" t="str">
        <f t="shared" si="2"/>
        <v>Suma</v>
      </c>
      <c r="G127" s="52">
        <v>8</v>
      </c>
      <c r="H127" s="52">
        <v>1</v>
      </c>
      <c r="I127" s="52">
        <v>0</v>
      </c>
      <c r="J127" s="52">
        <v>0</v>
      </c>
      <c r="K127" s="52">
        <v>9</v>
      </c>
      <c r="L127" s="52">
        <v>0</v>
      </c>
      <c r="M127" s="52">
        <v>3</v>
      </c>
      <c r="N127" s="52">
        <v>2</v>
      </c>
      <c r="O127" s="52">
        <v>8</v>
      </c>
      <c r="P127" s="52"/>
      <c r="Q127" s="52"/>
      <c r="R127" s="52"/>
      <c r="S127" s="29">
        <f t="shared" si="3"/>
        <v>31</v>
      </c>
    </row>
    <row r="128" spans="1:19" ht="30">
      <c r="A128" s="23">
        <v>127</v>
      </c>
      <c r="B128" s="30" t="s">
        <v>300</v>
      </c>
      <c r="C128" s="30" t="s">
        <v>289</v>
      </c>
      <c r="D128" s="30" t="s">
        <v>290</v>
      </c>
      <c r="E128" s="23" t="s">
        <v>97</v>
      </c>
      <c r="F128" s="23" t="str">
        <f t="shared" si="2"/>
        <v>Suma</v>
      </c>
      <c r="G128" s="52">
        <v>4</v>
      </c>
      <c r="H128" s="52">
        <v>4</v>
      </c>
      <c r="I128" s="52">
        <v>4</v>
      </c>
      <c r="J128" s="52">
        <v>4</v>
      </c>
      <c r="K128" s="52">
        <v>4</v>
      </c>
      <c r="L128" s="52">
        <v>4</v>
      </c>
      <c r="M128" s="52">
        <v>4</v>
      </c>
      <c r="N128" s="52">
        <v>4</v>
      </c>
      <c r="O128" s="52">
        <v>4</v>
      </c>
      <c r="P128" s="52"/>
      <c r="Q128" s="52"/>
      <c r="R128" s="52"/>
      <c r="S128" s="29">
        <f t="shared" si="3"/>
        <v>36</v>
      </c>
    </row>
    <row r="129" spans="1:19" ht="30">
      <c r="A129" s="23">
        <v>128</v>
      </c>
      <c r="B129" s="30" t="s">
        <v>300</v>
      </c>
      <c r="C129" s="30" t="s">
        <v>291</v>
      </c>
      <c r="D129" s="30" t="s">
        <v>292</v>
      </c>
      <c r="E129" s="23" t="s">
        <v>97</v>
      </c>
      <c r="F129" s="23" t="str">
        <f t="shared" si="2"/>
        <v>Suma</v>
      </c>
      <c r="G129" s="52">
        <v>111</v>
      </c>
      <c r="H129" s="52">
        <v>203</v>
      </c>
      <c r="I129" s="52">
        <v>290</v>
      </c>
      <c r="J129" s="52">
        <v>256</v>
      </c>
      <c r="K129" s="52">
        <v>257</v>
      </c>
      <c r="L129" s="52">
        <v>357</v>
      </c>
      <c r="M129" s="52">
        <v>382</v>
      </c>
      <c r="N129" s="52">
        <v>379</v>
      </c>
      <c r="O129" s="52">
        <v>382</v>
      </c>
      <c r="P129" s="52"/>
      <c r="Q129" s="52"/>
      <c r="R129" s="52"/>
      <c r="S129" s="29">
        <f t="shared" si="3"/>
        <v>2617</v>
      </c>
    </row>
    <row r="130" spans="1:19" ht="30">
      <c r="A130" s="23">
        <v>129</v>
      </c>
      <c r="B130" s="30" t="s">
        <v>300</v>
      </c>
      <c r="C130" s="30" t="s">
        <v>293</v>
      </c>
      <c r="D130" s="30" t="s">
        <v>294</v>
      </c>
      <c r="E130" s="23" t="s">
        <v>97</v>
      </c>
      <c r="F130" s="23" t="str">
        <f t="shared" si="2"/>
        <v>Suma</v>
      </c>
      <c r="G130" s="52">
        <v>1</v>
      </c>
      <c r="H130" s="52">
        <v>0</v>
      </c>
      <c r="I130" s="52">
        <v>0</v>
      </c>
      <c r="J130" s="52">
        <v>0</v>
      </c>
      <c r="K130" s="52">
        <v>0</v>
      </c>
      <c r="L130" s="52">
        <v>0</v>
      </c>
      <c r="M130" s="52">
        <v>0</v>
      </c>
      <c r="N130" s="52">
        <v>0</v>
      </c>
      <c r="O130" s="52">
        <v>0</v>
      </c>
      <c r="P130" s="52"/>
      <c r="Q130" s="52"/>
      <c r="R130" s="52"/>
      <c r="S130" s="29">
        <f t="shared" si="3"/>
        <v>1</v>
      </c>
    </row>
    <row r="131" spans="1:19" ht="30">
      <c r="A131" s="23">
        <v>130</v>
      </c>
      <c r="B131" s="30" t="s">
        <v>300</v>
      </c>
      <c r="C131" s="30" t="s">
        <v>295</v>
      </c>
      <c r="D131" s="30" t="s">
        <v>296</v>
      </c>
      <c r="E131" s="23" t="s">
        <v>97</v>
      </c>
      <c r="F131" s="23" t="str">
        <f t="shared" ref="F131:F169" si="4">+IF(E131="Porcentaje","Acumulativo","Suma")</f>
        <v>Suma</v>
      </c>
      <c r="G131" s="52">
        <v>0</v>
      </c>
      <c r="H131" s="52">
        <v>0</v>
      </c>
      <c r="I131" s="52">
        <v>0</v>
      </c>
      <c r="J131" s="52">
        <v>0</v>
      </c>
      <c r="K131" s="52">
        <v>0</v>
      </c>
      <c r="L131" s="52">
        <v>0</v>
      </c>
      <c r="M131" s="52">
        <v>0</v>
      </c>
      <c r="N131" s="52">
        <v>0</v>
      </c>
      <c r="O131" s="52">
        <v>0</v>
      </c>
      <c r="P131" s="52"/>
      <c r="Q131" s="52"/>
      <c r="R131" s="52"/>
      <c r="S131" s="29">
        <f t="shared" ref="S131:S169" si="5">+IF(F131="Suma",SUM(G131:R131),IF(VLOOKUP(C131,C131:R131,COUNTA(G131:R131)+4,0)=F131,0,VLOOKUP(C131,C131:R131,COUNTA(G131:R131)+4,0)))</f>
        <v>0</v>
      </c>
    </row>
    <row r="132" spans="1:19">
      <c r="A132" s="23">
        <v>131</v>
      </c>
      <c r="B132" s="30" t="s">
        <v>300</v>
      </c>
      <c r="C132" s="30" t="s">
        <v>297</v>
      </c>
      <c r="D132" s="30" t="s">
        <v>298</v>
      </c>
      <c r="E132" s="23" t="s">
        <v>299</v>
      </c>
      <c r="F132" s="23" t="str">
        <f t="shared" si="4"/>
        <v>Suma</v>
      </c>
      <c r="G132" s="54">
        <v>0</v>
      </c>
      <c r="H132" s="54">
        <v>0</v>
      </c>
      <c r="I132" s="54">
        <v>0</v>
      </c>
      <c r="J132" s="54">
        <v>7400000</v>
      </c>
      <c r="K132" s="54">
        <v>143850</v>
      </c>
      <c r="L132" s="54">
        <v>1809400</v>
      </c>
      <c r="M132" s="54">
        <v>3782630</v>
      </c>
      <c r="N132" s="54">
        <v>4523975</v>
      </c>
      <c r="O132" s="54">
        <v>8617700</v>
      </c>
      <c r="P132" s="54"/>
      <c r="Q132" s="54"/>
      <c r="R132" s="54"/>
      <c r="S132" s="50">
        <f t="shared" si="5"/>
        <v>26277555</v>
      </c>
    </row>
    <row r="133" spans="1:19">
      <c r="A133" s="23">
        <v>132</v>
      </c>
      <c r="B133" s="30" t="s">
        <v>307</v>
      </c>
      <c r="C133" s="30" t="s">
        <v>301</v>
      </c>
      <c r="D133" s="30" t="s">
        <v>302</v>
      </c>
      <c r="E133" s="23" t="s">
        <v>97</v>
      </c>
      <c r="F133" s="23" t="str">
        <f t="shared" si="4"/>
        <v>Suma</v>
      </c>
      <c r="G133" s="52">
        <v>108</v>
      </c>
      <c r="H133" s="52">
        <v>104</v>
      </c>
      <c r="I133" s="52">
        <v>498</v>
      </c>
      <c r="J133" s="52">
        <v>306</v>
      </c>
      <c r="K133" s="52">
        <v>294</v>
      </c>
      <c r="L133" s="52">
        <v>506</v>
      </c>
      <c r="M133" s="52">
        <v>563</v>
      </c>
      <c r="N133" s="52">
        <v>424</v>
      </c>
      <c r="O133" s="52">
        <v>382</v>
      </c>
      <c r="P133" s="52"/>
      <c r="Q133" s="52"/>
      <c r="R133" s="52"/>
      <c r="S133" s="29">
        <f t="shared" si="5"/>
        <v>3185</v>
      </c>
    </row>
    <row r="134" spans="1:19">
      <c r="A134" s="23">
        <v>133</v>
      </c>
      <c r="B134" s="30" t="s">
        <v>307</v>
      </c>
      <c r="C134" s="30" t="s">
        <v>301</v>
      </c>
      <c r="D134" s="30" t="s">
        <v>303</v>
      </c>
      <c r="E134" s="23" t="s">
        <v>97</v>
      </c>
      <c r="F134" s="23" t="str">
        <f t="shared" si="4"/>
        <v>Suma</v>
      </c>
      <c r="G134" s="52">
        <v>37800</v>
      </c>
      <c r="H134" s="52">
        <v>36400</v>
      </c>
      <c r="I134" s="52">
        <v>174300</v>
      </c>
      <c r="J134" s="52">
        <v>107100</v>
      </c>
      <c r="K134" s="52">
        <v>102900</v>
      </c>
      <c r="L134" s="52">
        <v>177100</v>
      </c>
      <c r="M134" s="52">
        <v>197050</v>
      </c>
      <c r="N134" s="52">
        <v>148400</v>
      </c>
      <c r="O134" s="52">
        <v>133700</v>
      </c>
      <c r="P134" s="52"/>
      <c r="Q134" s="52"/>
      <c r="R134" s="52"/>
      <c r="S134" s="29">
        <f t="shared" si="5"/>
        <v>1114750</v>
      </c>
    </row>
    <row r="135" spans="1:19">
      <c r="A135" s="23">
        <v>134</v>
      </c>
      <c r="B135" s="30" t="s">
        <v>307</v>
      </c>
      <c r="C135" s="30" t="s">
        <v>304</v>
      </c>
      <c r="D135" s="30" t="s">
        <v>305</v>
      </c>
      <c r="E135" s="23" t="s">
        <v>97</v>
      </c>
      <c r="F135" s="23" t="str">
        <f t="shared" si="4"/>
        <v>Suma</v>
      </c>
      <c r="G135" s="52">
        <v>111</v>
      </c>
      <c r="H135" s="52">
        <v>203</v>
      </c>
      <c r="I135" s="52">
        <v>290</v>
      </c>
      <c r="J135" s="52">
        <v>256</v>
      </c>
      <c r="K135" s="52">
        <v>257</v>
      </c>
      <c r="L135" s="52">
        <v>357</v>
      </c>
      <c r="M135" s="52">
        <v>382</v>
      </c>
      <c r="N135" s="52">
        <v>379</v>
      </c>
      <c r="O135" s="52">
        <v>328</v>
      </c>
      <c r="P135" s="52"/>
      <c r="Q135" s="52"/>
      <c r="R135" s="52"/>
      <c r="S135" s="29">
        <f t="shared" si="5"/>
        <v>2563</v>
      </c>
    </row>
    <row r="136" spans="1:19">
      <c r="A136" s="23">
        <v>135</v>
      </c>
      <c r="B136" s="30" t="s">
        <v>307</v>
      </c>
      <c r="C136" s="30" t="s">
        <v>304</v>
      </c>
      <c r="D136" s="30" t="s">
        <v>303</v>
      </c>
      <c r="E136" s="23" t="s">
        <v>97</v>
      </c>
      <c r="F136" s="23" t="str">
        <f t="shared" si="4"/>
        <v>Suma</v>
      </c>
      <c r="G136" s="52">
        <v>155400</v>
      </c>
      <c r="H136" s="52">
        <v>284200</v>
      </c>
      <c r="I136" s="52">
        <v>406000</v>
      </c>
      <c r="J136" s="52">
        <v>358400</v>
      </c>
      <c r="K136" s="52">
        <v>359800</v>
      </c>
      <c r="L136" s="52">
        <v>499800</v>
      </c>
      <c r="M136" s="52">
        <v>534800</v>
      </c>
      <c r="N136" s="52">
        <v>530600</v>
      </c>
      <c r="O136" s="52">
        <v>459200</v>
      </c>
      <c r="P136" s="52"/>
      <c r="Q136" s="52"/>
      <c r="R136" s="52"/>
      <c r="S136" s="29">
        <f t="shared" si="5"/>
        <v>3588200</v>
      </c>
    </row>
    <row r="137" spans="1:19">
      <c r="A137" s="23">
        <v>136</v>
      </c>
      <c r="B137" s="30" t="s">
        <v>307</v>
      </c>
      <c r="C137" s="30" t="s">
        <v>304</v>
      </c>
      <c r="D137" s="30" t="s">
        <v>306</v>
      </c>
      <c r="E137" s="23" t="s">
        <v>97</v>
      </c>
      <c r="F137" s="23" t="str">
        <f t="shared" si="4"/>
        <v>Suma</v>
      </c>
      <c r="G137" s="52">
        <v>186</v>
      </c>
      <c r="H137" s="52">
        <v>190</v>
      </c>
      <c r="I137" s="52">
        <v>203</v>
      </c>
      <c r="J137" s="52">
        <v>207</v>
      </c>
      <c r="K137" s="52">
        <v>227</v>
      </c>
      <c r="L137" s="52">
        <v>241</v>
      </c>
      <c r="M137" s="52">
        <v>256</v>
      </c>
      <c r="N137" s="52">
        <v>260</v>
      </c>
      <c r="O137" s="52">
        <v>385</v>
      </c>
      <c r="P137" s="52"/>
      <c r="Q137" s="52"/>
      <c r="R137" s="52"/>
      <c r="S137" s="29">
        <f t="shared" si="5"/>
        <v>2155</v>
      </c>
    </row>
    <row r="138" spans="1:19">
      <c r="A138" s="23">
        <v>137</v>
      </c>
      <c r="B138" s="30" t="s">
        <v>349</v>
      </c>
      <c r="C138" s="30" t="s">
        <v>308</v>
      </c>
      <c r="D138" s="30" t="s">
        <v>309</v>
      </c>
      <c r="E138" s="23" t="s">
        <v>97</v>
      </c>
      <c r="F138" s="23" t="str">
        <f t="shared" si="4"/>
        <v>Suma</v>
      </c>
      <c r="G138" s="52">
        <v>0</v>
      </c>
      <c r="H138" s="52">
        <v>1</v>
      </c>
      <c r="I138" s="52">
        <v>0</v>
      </c>
      <c r="J138" s="52">
        <v>0</v>
      </c>
      <c r="K138" s="52">
        <v>1</v>
      </c>
      <c r="L138" s="52">
        <v>1</v>
      </c>
      <c r="M138" s="52">
        <v>1</v>
      </c>
      <c r="N138" s="52">
        <v>0</v>
      </c>
      <c r="O138" s="52">
        <v>0</v>
      </c>
      <c r="P138" s="52"/>
      <c r="Q138" s="52"/>
      <c r="R138" s="52"/>
      <c r="S138" s="29">
        <f t="shared" si="5"/>
        <v>4</v>
      </c>
    </row>
    <row r="139" spans="1:19" ht="30">
      <c r="A139" s="23">
        <v>138</v>
      </c>
      <c r="B139" s="30" t="s">
        <v>349</v>
      </c>
      <c r="C139" s="30" t="s">
        <v>308</v>
      </c>
      <c r="D139" s="30" t="s">
        <v>310</v>
      </c>
      <c r="E139" s="23" t="s">
        <v>97</v>
      </c>
      <c r="F139" s="23" t="str">
        <f t="shared" si="4"/>
        <v>Suma</v>
      </c>
      <c r="G139" s="52">
        <v>0</v>
      </c>
      <c r="H139" s="52">
        <v>1</v>
      </c>
      <c r="I139" s="52">
        <v>0</v>
      </c>
      <c r="J139" s="52">
        <v>0</v>
      </c>
      <c r="K139" s="52">
        <v>0</v>
      </c>
      <c r="L139" s="52">
        <v>0</v>
      </c>
      <c r="M139" s="52">
        <v>0</v>
      </c>
      <c r="N139" s="52">
        <v>0</v>
      </c>
      <c r="O139" s="52">
        <v>0</v>
      </c>
      <c r="P139" s="52"/>
      <c r="Q139" s="52"/>
      <c r="R139" s="52"/>
      <c r="S139" s="29">
        <f t="shared" si="5"/>
        <v>1</v>
      </c>
    </row>
    <row r="140" spans="1:19">
      <c r="A140" s="23">
        <v>139</v>
      </c>
      <c r="B140" s="30" t="s">
        <v>349</v>
      </c>
      <c r="C140" s="30" t="s">
        <v>311</v>
      </c>
      <c r="D140" s="30" t="s">
        <v>312</v>
      </c>
      <c r="E140" s="23" t="s">
        <v>97</v>
      </c>
      <c r="F140" s="23" t="str">
        <f t="shared" si="4"/>
        <v>Suma</v>
      </c>
      <c r="G140" s="52">
        <v>1</v>
      </c>
      <c r="H140" s="52">
        <v>0</v>
      </c>
      <c r="I140" s="52">
        <v>1</v>
      </c>
      <c r="J140" s="52">
        <v>0</v>
      </c>
      <c r="K140" s="52">
        <v>1</v>
      </c>
      <c r="L140" s="52">
        <v>1</v>
      </c>
      <c r="M140" s="52">
        <v>1</v>
      </c>
      <c r="N140" s="52">
        <v>0</v>
      </c>
      <c r="O140" s="52">
        <v>0</v>
      </c>
      <c r="P140" s="52"/>
      <c r="Q140" s="52"/>
      <c r="R140" s="52"/>
      <c r="S140" s="29">
        <f t="shared" si="5"/>
        <v>5</v>
      </c>
    </row>
    <row r="141" spans="1:19" ht="30">
      <c r="A141" s="23">
        <v>140</v>
      </c>
      <c r="B141" s="30" t="s">
        <v>349</v>
      </c>
      <c r="C141" s="30" t="s">
        <v>313</v>
      </c>
      <c r="D141" s="30" t="s">
        <v>314</v>
      </c>
      <c r="E141" s="23" t="s">
        <v>97</v>
      </c>
      <c r="F141" s="23" t="str">
        <f t="shared" si="4"/>
        <v>Suma</v>
      </c>
      <c r="G141" s="52">
        <v>1</v>
      </c>
      <c r="H141" s="52">
        <v>0</v>
      </c>
      <c r="I141" s="52">
        <v>1</v>
      </c>
      <c r="J141" s="52">
        <v>0</v>
      </c>
      <c r="K141" s="52">
        <v>0</v>
      </c>
      <c r="L141" s="52">
        <v>1</v>
      </c>
      <c r="M141" s="52">
        <v>0</v>
      </c>
      <c r="N141" s="52">
        <v>0</v>
      </c>
      <c r="O141" s="52">
        <v>0</v>
      </c>
      <c r="P141" s="52"/>
      <c r="Q141" s="52"/>
      <c r="R141" s="52"/>
      <c r="S141" s="29">
        <f t="shared" si="5"/>
        <v>3</v>
      </c>
    </row>
    <row r="142" spans="1:19" ht="30">
      <c r="A142" s="23">
        <v>141</v>
      </c>
      <c r="B142" s="30" t="s">
        <v>349</v>
      </c>
      <c r="C142" s="30" t="s">
        <v>315</v>
      </c>
      <c r="D142" s="30" t="s">
        <v>316</v>
      </c>
      <c r="E142" s="23" t="s">
        <v>98</v>
      </c>
      <c r="F142" s="23" t="str">
        <f t="shared" si="4"/>
        <v>Acumulativo</v>
      </c>
      <c r="G142" s="53">
        <v>8.5000000000000006E-2</v>
      </c>
      <c r="H142" s="53">
        <v>0.67</v>
      </c>
      <c r="I142" s="53">
        <v>0.67</v>
      </c>
      <c r="J142" s="53">
        <v>0.67</v>
      </c>
      <c r="K142" s="53">
        <v>1</v>
      </c>
      <c r="L142" s="53">
        <v>1</v>
      </c>
      <c r="M142" s="53">
        <v>1</v>
      </c>
      <c r="N142" s="53">
        <v>1</v>
      </c>
      <c r="O142" s="53">
        <v>1</v>
      </c>
      <c r="P142" s="53"/>
      <c r="Q142" s="53"/>
      <c r="R142" s="53"/>
      <c r="S142" s="27">
        <f t="shared" si="5"/>
        <v>1</v>
      </c>
    </row>
    <row r="143" spans="1:19">
      <c r="A143" s="23">
        <v>142</v>
      </c>
      <c r="B143" s="30" t="s">
        <v>349</v>
      </c>
      <c r="C143" s="30" t="s">
        <v>317</v>
      </c>
      <c r="D143" s="30" t="s">
        <v>318</v>
      </c>
      <c r="E143" s="23" t="s">
        <v>97</v>
      </c>
      <c r="F143" s="23" t="str">
        <f t="shared" si="4"/>
        <v>Suma</v>
      </c>
      <c r="G143" s="52">
        <v>1</v>
      </c>
      <c r="H143" s="52">
        <v>1</v>
      </c>
      <c r="I143" s="52">
        <v>1</v>
      </c>
      <c r="J143" s="52">
        <v>1</v>
      </c>
      <c r="K143" s="52">
        <v>1</v>
      </c>
      <c r="L143" s="52">
        <v>1</v>
      </c>
      <c r="M143" s="52">
        <v>1</v>
      </c>
      <c r="N143" s="52">
        <v>1</v>
      </c>
      <c r="O143" s="52">
        <v>1</v>
      </c>
      <c r="P143" s="52"/>
      <c r="Q143" s="52"/>
      <c r="R143" s="52"/>
      <c r="S143" s="29">
        <f t="shared" si="5"/>
        <v>9</v>
      </c>
    </row>
    <row r="144" spans="1:19">
      <c r="A144" s="23">
        <v>143</v>
      </c>
      <c r="B144" s="30" t="s">
        <v>349</v>
      </c>
      <c r="C144" s="30" t="s">
        <v>319</v>
      </c>
      <c r="D144" s="30" t="s">
        <v>320</v>
      </c>
      <c r="E144" s="23" t="s">
        <v>97</v>
      </c>
      <c r="F144" s="23" t="str">
        <f t="shared" si="4"/>
        <v>Suma</v>
      </c>
      <c r="G144" s="52">
        <v>1</v>
      </c>
      <c r="H144" s="52">
        <v>1</v>
      </c>
      <c r="I144" s="52">
        <v>1</v>
      </c>
      <c r="J144" s="52">
        <v>1</v>
      </c>
      <c r="K144" s="52">
        <v>1</v>
      </c>
      <c r="L144" s="52">
        <v>1</v>
      </c>
      <c r="M144" s="52">
        <v>1</v>
      </c>
      <c r="N144" s="52">
        <v>1</v>
      </c>
      <c r="O144" s="52">
        <v>1</v>
      </c>
      <c r="P144" s="52"/>
      <c r="Q144" s="52"/>
      <c r="R144" s="52"/>
      <c r="S144" s="29">
        <f t="shared" si="5"/>
        <v>9</v>
      </c>
    </row>
    <row r="145" spans="1:19" ht="30">
      <c r="A145" s="23">
        <v>144</v>
      </c>
      <c r="B145" s="30" t="s">
        <v>349</v>
      </c>
      <c r="C145" s="30" t="s">
        <v>321</v>
      </c>
      <c r="D145" s="30" t="s">
        <v>322</v>
      </c>
      <c r="E145" s="23" t="s">
        <v>97</v>
      </c>
      <c r="F145" s="23" t="str">
        <f t="shared" si="4"/>
        <v>Suma</v>
      </c>
      <c r="G145" s="52">
        <v>0</v>
      </c>
      <c r="H145" s="52">
        <v>1</v>
      </c>
      <c r="I145" s="52">
        <v>1</v>
      </c>
      <c r="J145" s="52">
        <v>1</v>
      </c>
      <c r="K145" s="52">
        <v>1</v>
      </c>
      <c r="L145" s="52">
        <v>1</v>
      </c>
      <c r="M145" s="52">
        <v>1</v>
      </c>
      <c r="N145" s="52">
        <v>1</v>
      </c>
      <c r="O145" s="52">
        <v>2</v>
      </c>
      <c r="P145" s="52"/>
      <c r="Q145" s="52"/>
      <c r="R145" s="52"/>
      <c r="S145" s="29">
        <f t="shared" si="5"/>
        <v>9</v>
      </c>
    </row>
    <row r="146" spans="1:19" ht="30">
      <c r="A146" s="23">
        <v>145</v>
      </c>
      <c r="B146" s="30" t="s">
        <v>349</v>
      </c>
      <c r="C146" s="30" t="s">
        <v>323</v>
      </c>
      <c r="D146" s="30" t="s">
        <v>324</v>
      </c>
      <c r="E146" s="23" t="s">
        <v>97</v>
      </c>
      <c r="F146" s="23" t="str">
        <f t="shared" si="4"/>
        <v>Suma</v>
      </c>
      <c r="G146" s="52">
        <v>1</v>
      </c>
      <c r="H146" s="52">
        <v>1</v>
      </c>
      <c r="I146" s="52">
        <v>1</v>
      </c>
      <c r="J146" s="52">
        <v>1</v>
      </c>
      <c r="K146" s="52">
        <v>1</v>
      </c>
      <c r="L146" s="52">
        <v>1</v>
      </c>
      <c r="M146" s="52">
        <v>1</v>
      </c>
      <c r="N146" s="52">
        <v>1</v>
      </c>
      <c r="O146" s="52">
        <v>1</v>
      </c>
      <c r="P146" s="52"/>
      <c r="Q146" s="52"/>
      <c r="R146" s="52"/>
      <c r="S146" s="29">
        <f t="shared" si="5"/>
        <v>9</v>
      </c>
    </row>
    <row r="147" spans="1:19" ht="30">
      <c r="A147" s="23">
        <v>146</v>
      </c>
      <c r="B147" s="30" t="s">
        <v>349</v>
      </c>
      <c r="C147" s="30" t="s">
        <v>325</v>
      </c>
      <c r="D147" s="30" t="s">
        <v>326</v>
      </c>
      <c r="E147" s="23" t="s">
        <v>97</v>
      </c>
      <c r="F147" s="23" t="str">
        <f t="shared" si="4"/>
        <v>Suma</v>
      </c>
      <c r="G147" s="52">
        <v>1</v>
      </c>
      <c r="H147" s="52">
        <v>0</v>
      </c>
      <c r="I147" s="52">
        <v>0</v>
      </c>
      <c r="J147" s="52">
        <v>0</v>
      </c>
      <c r="K147" s="52">
        <v>1</v>
      </c>
      <c r="L147" s="52">
        <v>0</v>
      </c>
      <c r="M147" s="52">
        <v>0</v>
      </c>
      <c r="N147" s="52">
        <v>0</v>
      </c>
      <c r="O147" s="52">
        <v>0</v>
      </c>
      <c r="P147" s="52"/>
      <c r="Q147" s="52"/>
      <c r="R147" s="52"/>
      <c r="S147" s="29">
        <f t="shared" si="5"/>
        <v>2</v>
      </c>
    </row>
    <row r="148" spans="1:19">
      <c r="A148" s="23">
        <v>147</v>
      </c>
      <c r="B148" s="30" t="s">
        <v>349</v>
      </c>
      <c r="C148" s="30" t="s">
        <v>327</v>
      </c>
      <c r="D148" s="30" t="s">
        <v>328</v>
      </c>
      <c r="E148" s="23" t="s">
        <v>98</v>
      </c>
      <c r="F148" s="23" t="str">
        <f t="shared" si="4"/>
        <v>Acumulativo</v>
      </c>
      <c r="G148" s="53">
        <v>1</v>
      </c>
      <c r="H148" s="53">
        <v>1</v>
      </c>
      <c r="I148" s="53">
        <v>1</v>
      </c>
      <c r="J148" s="53">
        <v>1</v>
      </c>
      <c r="K148" s="53">
        <v>1</v>
      </c>
      <c r="L148" s="53">
        <v>1</v>
      </c>
      <c r="M148" s="53">
        <v>1</v>
      </c>
      <c r="N148" s="53">
        <v>1</v>
      </c>
      <c r="O148" s="53">
        <v>1</v>
      </c>
      <c r="P148" s="53"/>
      <c r="Q148" s="53"/>
      <c r="R148" s="53"/>
      <c r="S148" s="27">
        <f t="shared" si="5"/>
        <v>1</v>
      </c>
    </row>
    <row r="149" spans="1:19">
      <c r="A149" s="23">
        <v>148</v>
      </c>
      <c r="B149" s="30" t="s">
        <v>349</v>
      </c>
      <c r="C149" s="30" t="s">
        <v>329</v>
      </c>
      <c r="D149" s="30" t="s">
        <v>330</v>
      </c>
      <c r="E149" s="23" t="s">
        <v>97</v>
      </c>
      <c r="F149" s="23" t="str">
        <f t="shared" si="4"/>
        <v>Suma</v>
      </c>
      <c r="G149" s="52">
        <v>1</v>
      </c>
      <c r="H149" s="52">
        <v>1</v>
      </c>
      <c r="I149" s="52">
        <v>1</v>
      </c>
      <c r="J149" s="52">
        <v>1</v>
      </c>
      <c r="K149" s="52">
        <v>1</v>
      </c>
      <c r="L149" s="52">
        <v>1</v>
      </c>
      <c r="M149" s="52">
        <v>0</v>
      </c>
      <c r="N149" s="52">
        <v>1</v>
      </c>
      <c r="O149" s="52">
        <v>1</v>
      </c>
      <c r="P149" s="52"/>
      <c r="Q149" s="52"/>
      <c r="R149" s="52"/>
      <c r="S149" s="29">
        <f t="shared" si="5"/>
        <v>8</v>
      </c>
    </row>
    <row r="150" spans="1:19" ht="30">
      <c r="A150" s="23">
        <v>149</v>
      </c>
      <c r="B150" s="30" t="s">
        <v>349</v>
      </c>
      <c r="C150" s="30" t="s">
        <v>331</v>
      </c>
      <c r="D150" s="30" t="s">
        <v>332</v>
      </c>
      <c r="E150" s="23" t="s">
        <v>97</v>
      </c>
      <c r="F150" s="23" t="str">
        <f t="shared" si="4"/>
        <v>Suma</v>
      </c>
      <c r="G150" s="52">
        <v>0</v>
      </c>
      <c r="H150" s="52">
        <v>0</v>
      </c>
      <c r="I150" s="52">
        <v>0</v>
      </c>
      <c r="J150" s="52">
        <v>0</v>
      </c>
      <c r="K150" s="52">
        <v>0</v>
      </c>
      <c r="L150" s="52">
        <v>0</v>
      </c>
      <c r="M150" s="52">
        <v>0</v>
      </c>
      <c r="N150" s="52">
        <v>0</v>
      </c>
      <c r="O150" s="52">
        <v>0</v>
      </c>
      <c r="P150" s="52"/>
      <c r="Q150" s="52"/>
      <c r="R150" s="52"/>
      <c r="S150" s="29">
        <f t="shared" si="5"/>
        <v>0</v>
      </c>
    </row>
    <row r="151" spans="1:19" ht="30">
      <c r="A151" s="23">
        <v>150</v>
      </c>
      <c r="B151" s="30" t="s">
        <v>349</v>
      </c>
      <c r="C151" s="30" t="s">
        <v>333</v>
      </c>
      <c r="D151" s="30" t="s">
        <v>334</v>
      </c>
      <c r="E151" s="23" t="s">
        <v>98</v>
      </c>
      <c r="F151" s="23" t="str">
        <f t="shared" si="4"/>
        <v>Acumulativo</v>
      </c>
      <c r="G151" s="53">
        <v>0</v>
      </c>
      <c r="H151" s="53">
        <v>0</v>
      </c>
      <c r="I151" s="53">
        <v>0</v>
      </c>
      <c r="J151" s="53">
        <v>0</v>
      </c>
      <c r="K151" s="53">
        <v>1</v>
      </c>
      <c r="L151" s="53">
        <v>1</v>
      </c>
      <c r="M151" s="53">
        <v>1</v>
      </c>
      <c r="N151" s="53">
        <v>1</v>
      </c>
      <c r="O151" s="53">
        <v>1</v>
      </c>
      <c r="P151" s="53"/>
      <c r="Q151" s="53"/>
      <c r="R151" s="53"/>
      <c r="S151" s="27">
        <f t="shared" si="5"/>
        <v>1</v>
      </c>
    </row>
    <row r="152" spans="1:19">
      <c r="A152" s="23">
        <v>151</v>
      </c>
      <c r="B152" s="30" t="s">
        <v>349</v>
      </c>
      <c r="C152" s="30" t="s">
        <v>335</v>
      </c>
      <c r="D152" s="30" t="s">
        <v>336</v>
      </c>
      <c r="E152" s="23" t="s">
        <v>97</v>
      </c>
      <c r="F152" s="23" t="str">
        <f t="shared" si="4"/>
        <v>Suma</v>
      </c>
      <c r="G152" s="52">
        <v>0</v>
      </c>
      <c r="H152" s="52">
        <v>0</v>
      </c>
      <c r="I152" s="52">
        <v>1</v>
      </c>
      <c r="J152" s="52">
        <v>0</v>
      </c>
      <c r="K152" s="52">
        <v>0</v>
      </c>
      <c r="L152" s="52">
        <v>0</v>
      </c>
      <c r="M152" s="52">
        <v>1</v>
      </c>
      <c r="N152" s="52">
        <v>0</v>
      </c>
      <c r="O152" s="52">
        <v>0</v>
      </c>
      <c r="P152" s="52"/>
      <c r="Q152" s="52"/>
      <c r="R152" s="52"/>
      <c r="S152" s="29">
        <f t="shared" si="5"/>
        <v>2</v>
      </c>
    </row>
    <row r="153" spans="1:19" ht="30">
      <c r="A153" s="23">
        <v>152</v>
      </c>
      <c r="B153" s="30" t="s">
        <v>349</v>
      </c>
      <c r="C153" s="30" t="s">
        <v>337</v>
      </c>
      <c r="D153" s="30" t="s">
        <v>338</v>
      </c>
      <c r="E153" s="23" t="s">
        <v>97</v>
      </c>
      <c r="F153" s="23" t="str">
        <f t="shared" si="4"/>
        <v>Suma</v>
      </c>
      <c r="G153" s="52">
        <v>1</v>
      </c>
      <c r="H153" s="52">
        <v>1</v>
      </c>
      <c r="I153" s="52">
        <v>1</v>
      </c>
      <c r="J153" s="52">
        <v>1</v>
      </c>
      <c r="K153" s="52">
        <v>1</v>
      </c>
      <c r="L153" s="52">
        <v>1</v>
      </c>
      <c r="M153" s="52">
        <v>1</v>
      </c>
      <c r="N153" s="52">
        <v>1</v>
      </c>
      <c r="O153" s="52">
        <v>1</v>
      </c>
      <c r="P153" s="52"/>
      <c r="Q153" s="52"/>
      <c r="R153" s="52"/>
      <c r="S153" s="29">
        <f t="shared" si="5"/>
        <v>9</v>
      </c>
    </row>
    <row r="154" spans="1:19" ht="60">
      <c r="A154" s="23">
        <v>153</v>
      </c>
      <c r="B154" s="30" t="s">
        <v>349</v>
      </c>
      <c r="C154" s="30" t="s">
        <v>339</v>
      </c>
      <c r="D154" s="30" t="s">
        <v>340</v>
      </c>
      <c r="E154" s="23" t="s">
        <v>98</v>
      </c>
      <c r="F154" s="23" t="str">
        <f t="shared" si="4"/>
        <v>Acumulativo</v>
      </c>
      <c r="G154" s="53">
        <v>0</v>
      </c>
      <c r="H154" s="53">
        <v>0</v>
      </c>
      <c r="I154" s="53">
        <v>0</v>
      </c>
      <c r="J154" s="53">
        <v>0</v>
      </c>
      <c r="K154" s="53">
        <v>0</v>
      </c>
      <c r="L154" s="53">
        <v>0</v>
      </c>
      <c r="M154" s="53">
        <v>0.25</v>
      </c>
      <c r="N154" s="53">
        <v>0.25</v>
      </c>
      <c r="O154" s="53">
        <v>0.25</v>
      </c>
      <c r="P154" s="53"/>
      <c r="Q154" s="53"/>
      <c r="R154" s="53"/>
      <c r="S154" s="27">
        <f t="shared" si="5"/>
        <v>0.25</v>
      </c>
    </row>
    <row r="155" spans="1:19">
      <c r="A155" s="23">
        <v>154</v>
      </c>
      <c r="B155" s="30" t="s">
        <v>349</v>
      </c>
      <c r="C155" s="30" t="s">
        <v>341</v>
      </c>
      <c r="D155" s="30" t="s">
        <v>342</v>
      </c>
      <c r="E155" s="23" t="s">
        <v>97</v>
      </c>
      <c r="F155" s="23" t="str">
        <f t="shared" si="4"/>
        <v>Suma</v>
      </c>
      <c r="G155" s="52">
        <v>0</v>
      </c>
      <c r="H155" s="52">
        <v>0</v>
      </c>
      <c r="I155" s="52">
        <v>0</v>
      </c>
      <c r="J155" s="52">
        <v>1</v>
      </c>
      <c r="K155" s="52">
        <v>0</v>
      </c>
      <c r="L155" s="52">
        <v>1</v>
      </c>
      <c r="M155" s="52">
        <v>2</v>
      </c>
      <c r="N155" s="52">
        <v>2</v>
      </c>
      <c r="O155" s="52">
        <v>2</v>
      </c>
      <c r="P155" s="52"/>
      <c r="Q155" s="52"/>
      <c r="R155" s="52"/>
      <c r="S155" s="29">
        <f t="shared" si="5"/>
        <v>8</v>
      </c>
    </row>
    <row r="156" spans="1:19" ht="30">
      <c r="A156" s="23">
        <v>155</v>
      </c>
      <c r="B156" s="30" t="s">
        <v>349</v>
      </c>
      <c r="C156" s="30" t="s">
        <v>343</v>
      </c>
      <c r="D156" s="30" t="s">
        <v>344</v>
      </c>
      <c r="E156" s="23" t="s">
        <v>97</v>
      </c>
      <c r="F156" s="23" t="str">
        <f t="shared" si="4"/>
        <v>Suma</v>
      </c>
      <c r="G156" s="52">
        <v>0</v>
      </c>
      <c r="H156" s="52">
        <v>0</v>
      </c>
      <c r="I156" s="52">
        <v>0</v>
      </c>
      <c r="J156" s="52">
        <v>1</v>
      </c>
      <c r="K156" s="52">
        <v>1</v>
      </c>
      <c r="L156" s="52">
        <v>1</v>
      </c>
      <c r="M156" s="52">
        <v>1</v>
      </c>
      <c r="N156" s="52">
        <v>1</v>
      </c>
      <c r="O156" s="52">
        <v>1</v>
      </c>
      <c r="P156" s="52"/>
      <c r="Q156" s="52"/>
      <c r="R156" s="52"/>
      <c r="S156" s="29">
        <f t="shared" si="5"/>
        <v>6</v>
      </c>
    </row>
    <row r="157" spans="1:19" ht="30">
      <c r="A157" s="23">
        <v>156</v>
      </c>
      <c r="B157" s="30" t="s">
        <v>349</v>
      </c>
      <c r="C157" s="30" t="s">
        <v>345</v>
      </c>
      <c r="D157" s="30" t="s">
        <v>346</v>
      </c>
      <c r="E157" s="23" t="s">
        <v>98</v>
      </c>
      <c r="F157" s="23" t="str">
        <f t="shared" si="4"/>
        <v>Acumulativo</v>
      </c>
      <c r="G157" s="53">
        <v>0</v>
      </c>
      <c r="H157" s="53">
        <v>0</v>
      </c>
      <c r="I157" s="53">
        <v>0</v>
      </c>
      <c r="J157" s="53">
        <v>0.5</v>
      </c>
      <c r="K157" s="53">
        <v>1</v>
      </c>
      <c r="L157" s="53">
        <v>1</v>
      </c>
      <c r="M157" s="53">
        <v>1</v>
      </c>
      <c r="N157" s="53">
        <v>1</v>
      </c>
      <c r="O157" s="53">
        <v>1</v>
      </c>
      <c r="P157" s="53"/>
      <c r="Q157" s="53"/>
      <c r="R157" s="53"/>
      <c r="S157" s="27">
        <f t="shared" si="5"/>
        <v>1</v>
      </c>
    </row>
    <row r="158" spans="1:19" ht="30">
      <c r="A158" s="23">
        <v>157</v>
      </c>
      <c r="B158" s="30" t="s">
        <v>349</v>
      </c>
      <c r="C158" s="30" t="s">
        <v>347</v>
      </c>
      <c r="D158" s="30" t="s">
        <v>348</v>
      </c>
      <c r="E158" s="23" t="s">
        <v>97</v>
      </c>
      <c r="F158" s="23" t="str">
        <f t="shared" si="4"/>
        <v>Suma</v>
      </c>
      <c r="G158" s="52">
        <v>1</v>
      </c>
      <c r="H158" s="52">
        <v>0</v>
      </c>
      <c r="I158" s="52">
        <v>1</v>
      </c>
      <c r="J158" s="52">
        <v>0</v>
      </c>
      <c r="K158" s="52">
        <v>0</v>
      </c>
      <c r="L158" s="52">
        <v>1</v>
      </c>
      <c r="M158" s="52">
        <v>1</v>
      </c>
      <c r="N158" s="52">
        <v>0</v>
      </c>
      <c r="O158" s="52">
        <v>0</v>
      </c>
      <c r="P158" s="52"/>
      <c r="Q158" s="52"/>
      <c r="R158" s="52"/>
      <c r="S158" s="29">
        <f t="shared" si="5"/>
        <v>4</v>
      </c>
    </row>
    <row r="159" spans="1:19">
      <c r="A159" s="23">
        <v>158</v>
      </c>
      <c r="B159" s="30" t="s">
        <v>358</v>
      </c>
      <c r="C159" s="30" t="s">
        <v>350</v>
      </c>
      <c r="D159" s="30" t="s">
        <v>351</v>
      </c>
      <c r="E159" s="23" t="s">
        <v>97</v>
      </c>
      <c r="F159" s="23" t="str">
        <f t="shared" si="4"/>
        <v>Suma</v>
      </c>
      <c r="G159" s="52">
        <v>1</v>
      </c>
      <c r="H159" s="52">
        <v>0</v>
      </c>
      <c r="I159" s="52">
        <v>0</v>
      </c>
      <c r="J159" s="52">
        <v>0</v>
      </c>
      <c r="K159" s="52">
        <v>0</v>
      </c>
      <c r="L159" s="52">
        <v>0</v>
      </c>
      <c r="M159" s="52">
        <v>0</v>
      </c>
      <c r="N159" s="52">
        <v>0</v>
      </c>
      <c r="O159" s="52">
        <v>0</v>
      </c>
      <c r="P159" s="52"/>
      <c r="Q159" s="52"/>
      <c r="R159" s="52"/>
      <c r="S159" s="29">
        <f t="shared" si="5"/>
        <v>1</v>
      </c>
    </row>
    <row r="160" spans="1:19">
      <c r="A160" s="23">
        <v>159</v>
      </c>
      <c r="B160" s="30" t="s">
        <v>358</v>
      </c>
      <c r="C160" s="30" t="s">
        <v>352</v>
      </c>
      <c r="D160" s="30" t="s">
        <v>353</v>
      </c>
      <c r="E160" s="23" t="s">
        <v>97</v>
      </c>
      <c r="F160" s="23" t="str">
        <f t="shared" si="4"/>
        <v>Suma</v>
      </c>
      <c r="G160" s="52">
        <v>1</v>
      </c>
      <c r="H160" s="52">
        <v>1</v>
      </c>
      <c r="I160" s="52">
        <v>1</v>
      </c>
      <c r="J160" s="52">
        <v>1</v>
      </c>
      <c r="K160" s="52">
        <v>2</v>
      </c>
      <c r="L160" s="52">
        <v>1</v>
      </c>
      <c r="M160" s="52">
        <v>1</v>
      </c>
      <c r="N160" s="52">
        <v>1</v>
      </c>
      <c r="O160" s="52">
        <v>1</v>
      </c>
      <c r="P160" s="52"/>
      <c r="Q160" s="52"/>
      <c r="R160" s="52"/>
      <c r="S160" s="29">
        <f t="shared" si="5"/>
        <v>10</v>
      </c>
    </row>
    <row r="161" spans="1:19">
      <c r="A161" s="23">
        <v>160</v>
      </c>
      <c r="B161" s="30" t="s">
        <v>358</v>
      </c>
      <c r="C161" s="30" t="s">
        <v>354</v>
      </c>
      <c r="D161" s="30" t="s">
        <v>355</v>
      </c>
      <c r="E161" s="23" t="s">
        <v>97</v>
      </c>
      <c r="F161" s="23" t="str">
        <f t="shared" si="4"/>
        <v>Suma</v>
      </c>
      <c r="G161" s="52">
        <v>4</v>
      </c>
      <c r="H161" s="52">
        <v>4</v>
      </c>
      <c r="I161" s="52">
        <v>4</v>
      </c>
      <c r="J161" s="52">
        <v>4</v>
      </c>
      <c r="K161" s="52">
        <v>4</v>
      </c>
      <c r="L161" s="52">
        <v>3</v>
      </c>
      <c r="M161" s="52">
        <v>4</v>
      </c>
      <c r="N161" s="52">
        <v>3</v>
      </c>
      <c r="O161" s="52">
        <v>4</v>
      </c>
      <c r="P161" s="52"/>
      <c r="Q161" s="52"/>
      <c r="R161" s="52"/>
      <c r="S161" s="29">
        <f t="shared" si="5"/>
        <v>34</v>
      </c>
    </row>
    <row r="162" spans="1:19">
      <c r="A162" s="23">
        <v>161</v>
      </c>
      <c r="B162" s="30" t="s">
        <v>358</v>
      </c>
      <c r="C162" s="30" t="s">
        <v>356</v>
      </c>
      <c r="D162" s="30" t="s">
        <v>357</v>
      </c>
      <c r="E162" s="23" t="s">
        <v>97</v>
      </c>
      <c r="F162" s="23" t="str">
        <f t="shared" si="4"/>
        <v>Suma</v>
      </c>
      <c r="G162" s="52">
        <v>4</v>
      </c>
      <c r="H162" s="52">
        <v>1</v>
      </c>
      <c r="I162" s="52">
        <v>3</v>
      </c>
      <c r="J162" s="52">
        <v>1</v>
      </c>
      <c r="K162" s="52">
        <v>1</v>
      </c>
      <c r="L162" s="52">
        <v>2</v>
      </c>
      <c r="M162" s="52">
        <v>3</v>
      </c>
      <c r="N162" s="52">
        <v>2</v>
      </c>
      <c r="O162" s="52">
        <v>1</v>
      </c>
      <c r="P162" s="52"/>
      <c r="Q162" s="52"/>
      <c r="R162" s="52"/>
      <c r="S162" s="29">
        <f t="shared" si="5"/>
        <v>18</v>
      </c>
    </row>
    <row r="163" spans="1:19" ht="30">
      <c r="A163" s="23">
        <v>162</v>
      </c>
      <c r="B163" s="30" t="s">
        <v>363</v>
      </c>
      <c r="C163" s="30" t="s">
        <v>359</v>
      </c>
      <c r="D163" s="30" t="s">
        <v>360</v>
      </c>
      <c r="E163" s="23" t="s">
        <v>97</v>
      </c>
      <c r="F163" s="23" t="str">
        <f t="shared" si="4"/>
        <v>Suma</v>
      </c>
      <c r="G163" s="52">
        <v>0</v>
      </c>
      <c r="H163" s="52">
        <v>0</v>
      </c>
      <c r="I163" s="52">
        <v>3</v>
      </c>
      <c r="J163" s="52">
        <v>2</v>
      </c>
      <c r="K163" s="52">
        <v>1</v>
      </c>
      <c r="L163" s="52">
        <v>1</v>
      </c>
      <c r="M163" s="52">
        <v>2</v>
      </c>
      <c r="N163" s="52">
        <v>2</v>
      </c>
      <c r="O163" s="52">
        <v>2</v>
      </c>
      <c r="P163" s="52"/>
      <c r="Q163" s="52"/>
      <c r="R163" s="52"/>
      <c r="S163" s="29">
        <f t="shared" si="5"/>
        <v>13</v>
      </c>
    </row>
    <row r="164" spans="1:19" ht="30">
      <c r="A164" s="23">
        <v>163</v>
      </c>
      <c r="B164" s="30" t="s">
        <v>363</v>
      </c>
      <c r="C164" s="30" t="s">
        <v>361</v>
      </c>
      <c r="D164" s="30" t="s">
        <v>362</v>
      </c>
      <c r="E164" s="23" t="s">
        <v>97</v>
      </c>
      <c r="F164" s="23" t="str">
        <f t="shared" si="4"/>
        <v>Suma</v>
      </c>
      <c r="G164" s="52">
        <v>1</v>
      </c>
      <c r="H164" s="52">
        <v>1</v>
      </c>
      <c r="I164" s="52">
        <v>1</v>
      </c>
      <c r="J164" s="52">
        <v>1</v>
      </c>
      <c r="K164" s="52">
        <v>1</v>
      </c>
      <c r="L164" s="52">
        <v>1</v>
      </c>
      <c r="M164" s="52">
        <v>1</v>
      </c>
      <c r="N164" s="52">
        <v>1</v>
      </c>
      <c r="O164" s="52">
        <v>1</v>
      </c>
      <c r="P164" s="52"/>
      <c r="Q164" s="52"/>
      <c r="R164" s="52"/>
      <c r="S164" s="29">
        <f t="shared" si="5"/>
        <v>9</v>
      </c>
    </row>
    <row r="165" spans="1:19">
      <c r="A165" s="23">
        <v>164</v>
      </c>
      <c r="B165" s="30" t="s">
        <v>374</v>
      </c>
      <c r="C165" s="30" t="s">
        <v>364</v>
      </c>
      <c r="D165" s="30" t="s">
        <v>365</v>
      </c>
      <c r="E165" s="23" t="s">
        <v>97</v>
      </c>
      <c r="F165" s="23" t="str">
        <f t="shared" si="4"/>
        <v>Suma</v>
      </c>
      <c r="G165" s="52">
        <v>1</v>
      </c>
      <c r="H165" s="52">
        <v>1</v>
      </c>
      <c r="I165" s="52">
        <v>1</v>
      </c>
      <c r="J165" s="52">
        <v>1</v>
      </c>
      <c r="K165" s="52">
        <v>1</v>
      </c>
      <c r="L165" s="52">
        <v>1</v>
      </c>
      <c r="M165" s="52">
        <v>1</v>
      </c>
      <c r="N165" s="52">
        <v>1</v>
      </c>
      <c r="O165" s="52">
        <v>1</v>
      </c>
      <c r="P165" s="52"/>
      <c r="Q165" s="52"/>
      <c r="R165" s="52"/>
      <c r="S165" s="29">
        <f t="shared" si="5"/>
        <v>9</v>
      </c>
    </row>
    <row r="166" spans="1:19">
      <c r="A166" s="23">
        <v>165</v>
      </c>
      <c r="B166" s="30" t="s">
        <v>374</v>
      </c>
      <c r="C166" s="30" t="s">
        <v>366</v>
      </c>
      <c r="D166" s="30" t="s">
        <v>367</v>
      </c>
      <c r="E166" s="23" t="s">
        <v>97</v>
      </c>
      <c r="F166" s="23" t="str">
        <f t="shared" si="4"/>
        <v>Suma</v>
      </c>
      <c r="G166" s="52">
        <v>1</v>
      </c>
      <c r="H166" s="52">
        <v>1</v>
      </c>
      <c r="I166" s="52">
        <v>1</v>
      </c>
      <c r="J166" s="52">
        <v>1</v>
      </c>
      <c r="K166" s="52">
        <v>1</v>
      </c>
      <c r="L166" s="52">
        <v>1</v>
      </c>
      <c r="M166" s="52">
        <v>1</v>
      </c>
      <c r="N166" s="52">
        <v>1</v>
      </c>
      <c r="O166" s="52">
        <v>1</v>
      </c>
      <c r="P166" s="52"/>
      <c r="Q166" s="52"/>
      <c r="R166" s="52"/>
      <c r="S166" s="29">
        <f t="shared" si="5"/>
        <v>9</v>
      </c>
    </row>
    <row r="167" spans="1:19">
      <c r="A167" s="23">
        <v>166</v>
      </c>
      <c r="B167" s="30" t="s">
        <v>374</v>
      </c>
      <c r="C167" s="30" t="s">
        <v>368</v>
      </c>
      <c r="D167" s="30" t="s">
        <v>369</v>
      </c>
      <c r="E167" s="23" t="s">
        <v>97</v>
      </c>
      <c r="F167" s="23" t="str">
        <f t="shared" si="4"/>
        <v>Suma</v>
      </c>
      <c r="G167" s="52">
        <v>1</v>
      </c>
      <c r="H167" s="52">
        <v>0</v>
      </c>
      <c r="I167" s="52">
        <v>1</v>
      </c>
      <c r="J167" s="52">
        <v>0</v>
      </c>
      <c r="K167" s="52">
        <v>0</v>
      </c>
      <c r="L167" s="52">
        <v>1</v>
      </c>
      <c r="M167" s="52">
        <v>0</v>
      </c>
      <c r="N167" s="52">
        <v>0</v>
      </c>
      <c r="O167" s="52">
        <v>1</v>
      </c>
      <c r="P167" s="52"/>
      <c r="Q167" s="52"/>
      <c r="R167" s="52"/>
      <c r="S167" s="29">
        <f t="shared" si="5"/>
        <v>4</v>
      </c>
    </row>
    <row r="168" spans="1:19" ht="30">
      <c r="A168" s="23">
        <v>167</v>
      </c>
      <c r="B168" s="30" t="s">
        <v>374</v>
      </c>
      <c r="C168" s="30" t="s">
        <v>370</v>
      </c>
      <c r="D168" s="30" t="s">
        <v>371</v>
      </c>
      <c r="E168" s="23" t="s">
        <v>97</v>
      </c>
      <c r="F168" s="23" t="str">
        <f t="shared" si="4"/>
        <v>Suma</v>
      </c>
      <c r="G168" s="52">
        <v>1</v>
      </c>
      <c r="H168" s="52">
        <v>1</v>
      </c>
      <c r="I168" s="52">
        <v>1</v>
      </c>
      <c r="J168" s="52">
        <v>1</v>
      </c>
      <c r="K168" s="52">
        <v>1</v>
      </c>
      <c r="L168" s="52">
        <v>1</v>
      </c>
      <c r="M168" s="52">
        <v>1</v>
      </c>
      <c r="N168" s="52">
        <v>1</v>
      </c>
      <c r="O168" s="52">
        <v>1</v>
      </c>
      <c r="P168" s="52"/>
      <c r="Q168" s="52"/>
      <c r="R168" s="52"/>
      <c r="S168" s="29">
        <f t="shared" si="5"/>
        <v>9</v>
      </c>
    </row>
    <row r="169" spans="1:19" ht="30">
      <c r="A169" s="23">
        <v>168</v>
      </c>
      <c r="B169" s="30" t="s">
        <v>374</v>
      </c>
      <c r="C169" s="30" t="s">
        <v>372</v>
      </c>
      <c r="D169" s="30" t="s">
        <v>373</v>
      </c>
      <c r="E169" s="23" t="s">
        <v>97</v>
      </c>
      <c r="F169" s="23" t="str">
        <f t="shared" si="4"/>
        <v>Suma</v>
      </c>
      <c r="G169" s="52">
        <v>1</v>
      </c>
      <c r="H169" s="52">
        <v>0</v>
      </c>
      <c r="I169" s="52">
        <v>0</v>
      </c>
      <c r="J169" s="52">
        <v>0</v>
      </c>
      <c r="K169" s="52">
        <v>0</v>
      </c>
      <c r="L169" s="52">
        <v>1</v>
      </c>
      <c r="M169" s="52">
        <v>0</v>
      </c>
      <c r="N169" s="52">
        <v>0</v>
      </c>
      <c r="O169" s="52">
        <v>0</v>
      </c>
      <c r="P169" s="52"/>
      <c r="Q169" s="52"/>
      <c r="R169" s="52"/>
      <c r="S169" s="29">
        <f t="shared" si="5"/>
        <v>2</v>
      </c>
    </row>
  </sheetData>
  <sheetProtection password="CCC5" sheet="1" objects="1" scenarios="1"/>
  <autoFilter ref="A1:S169">
    <filterColumn colId="1"/>
  </autoFilter>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sheetPr codeName="Hoja2">
    <pageSetUpPr fitToPage="1"/>
  </sheetPr>
  <dimension ref="A1:O46"/>
  <sheetViews>
    <sheetView showGridLines="0" zoomScale="60" zoomScaleNormal="60" zoomScaleSheetLayoutView="40" workbookViewId="0"/>
  </sheetViews>
  <sheetFormatPr baseColWidth="10" defaultColWidth="10.7109375" defaultRowHeight="15"/>
  <cols>
    <col min="1" max="9" width="20.85546875" style="4" customWidth="1"/>
    <col min="10" max="256" width="10.7109375" style="4"/>
    <col min="257" max="265" width="20.85546875" style="4" customWidth="1"/>
    <col min="266" max="512" width="10.7109375" style="4"/>
    <col min="513" max="521" width="20.85546875" style="4" customWidth="1"/>
    <col min="522" max="768" width="10.7109375" style="4"/>
    <col min="769" max="777" width="20.85546875" style="4" customWidth="1"/>
    <col min="778" max="1024" width="10.7109375" style="4"/>
    <col min="1025" max="1033" width="20.85546875" style="4" customWidth="1"/>
    <col min="1034" max="1280" width="10.7109375" style="4"/>
    <col min="1281" max="1289" width="20.85546875" style="4" customWidth="1"/>
    <col min="1290" max="1536" width="10.7109375" style="4"/>
    <col min="1537" max="1545" width="20.85546875" style="4" customWidth="1"/>
    <col min="1546" max="1792" width="10.7109375" style="4"/>
    <col min="1793" max="1801" width="20.85546875" style="4" customWidth="1"/>
    <col min="1802" max="2048" width="10.7109375" style="4"/>
    <col min="2049" max="2057" width="20.85546875" style="4" customWidth="1"/>
    <col min="2058" max="2304" width="10.7109375" style="4"/>
    <col min="2305" max="2313" width="20.85546875" style="4" customWidth="1"/>
    <col min="2314" max="2560" width="10.7109375" style="4"/>
    <col min="2561" max="2569" width="20.85546875" style="4" customWidth="1"/>
    <col min="2570" max="2816" width="10.7109375" style="4"/>
    <col min="2817" max="2825" width="20.85546875" style="4" customWidth="1"/>
    <col min="2826" max="3072" width="10.7109375" style="4"/>
    <col min="3073" max="3081" width="20.85546875" style="4" customWidth="1"/>
    <col min="3082" max="3328" width="10.7109375" style="4"/>
    <col min="3329" max="3337" width="20.85546875" style="4" customWidth="1"/>
    <col min="3338" max="3584" width="10.7109375" style="4"/>
    <col min="3585" max="3593" width="20.85546875" style="4" customWidth="1"/>
    <col min="3594" max="3840" width="10.7109375" style="4"/>
    <col min="3841" max="3849" width="20.85546875" style="4" customWidth="1"/>
    <col min="3850" max="4096" width="10.7109375" style="4"/>
    <col min="4097" max="4105" width="20.85546875" style="4" customWidth="1"/>
    <col min="4106" max="4352" width="10.7109375" style="4"/>
    <col min="4353" max="4361" width="20.85546875" style="4" customWidth="1"/>
    <col min="4362" max="4608" width="10.7109375" style="4"/>
    <col min="4609" max="4617" width="20.85546875" style="4" customWidth="1"/>
    <col min="4618" max="4864" width="10.7109375" style="4"/>
    <col min="4865" max="4873" width="20.85546875" style="4" customWidth="1"/>
    <col min="4874" max="5120" width="10.7109375" style="4"/>
    <col min="5121" max="5129" width="20.85546875" style="4" customWidth="1"/>
    <col min="5130" max="5376" width="10.7109375" style="4"/>
    <col min="5377" max="5385" width="20.85546875" style="4" customWidth="1"/>
    <col min="5386" max="5632" width="10.7109375" style="4"/>
    <col min="5633" max="5641" width="20.85546875" style="4" customWidth="1"/>
    <col min="5642" max="5888" width="10.7109375" style="4"/>
    <col min="5889" max="5897" width="20.85546875" style="4" customWidth="1"/>
    <col min="5898" max="6144" width="10.7109375" style="4"/>
    <col min="6145" max="6153" width="20.85546875" style="4" customWidth="1"/>
    <col min="6154" max="6400" width="10.7109375" style="4"/>
    <col min="6401" max="6409" width="20.85546875" style="4" customWidth="1"/>
    <col min="6410" max="6656" width="10.7109375" style="4"/>
    <col min="6657" max="6665" width="20.85546875" style="4" customWidth="1"/>
    <col min="6666" max="6912" width="10.7109375" style="4"/>
    <col min="6913" max="6921" width="20.85546875" style="4" customWidth="1"/>
    <col min="6922" max="7168" width="10.7109375" style="4"/>
    <col min="7169" max="7177" width="20.85546875" style="4" customWidth="1"/>
    <col min="7178" max="7424" width="10.7109375" style="4"/>
    <col min="7425" max="7433" width="20.85546875" style="4" customWidth="1"/>
    <col min="7434" max="7680" width="10.7109375" style="4"/>
    <col min="7681" max="7689" width="20.85546875" style="4" customWidth="1"/>
    <col min="7690" max="7936" width="10.7109375" style="4"/>
    <col min="7937" max="7945" width="20.85546875" style="4" customWidth="1"/>
    <col min="7946" max="8192" width="10.7109375" style="4"/>
    <col min="8193" max="8201" width="20.85546875" style="4" customWidth="1"/>
    <col min="8202" max="8448" width="10.7109375" style="4"/>
    <col min="8449" max="8457" width="20.85546875" style="4" customWidth="1"/>
    <col min="8458" max="8704" width="10.7109375" style="4"/>
    <col min="8705" max="8713" width="20.85546875" style="4" customWidth="1"/>
    <col min="8714" max="8960" width="10.7109375" style="4"/>
    <col min="8961" max="8969" width="20.85546875" style="4" customWidth="1"/>
    <col min="8970" max="9216" width="10.7109375" style="4"/>
    <col min="9217" max="9225" width="20.85546875" style="4" customWidth="1"/>
    <col min="9226" max="9472" width="10.7109375" style="4"/>
    <col min="9473" max="9481" width="20.85546875" style="4" customWidth="1"/>
    <col min="9482" max="9728" width="10.7109375" style="4"/>
    <col min="9729" max="9737" width="20.85546875" style="4" customWidth="1"/>
    <col min="9738" max="9984" width="10.7109375" style="4"/>
    <col min="9985" max="9993" width="20.85546875" style="4" customWidth="1"/>
    <col min="9994" max="10240" width="10.7109375" style="4"/>
    <col min="10241" max="10249" width="20.85546875" style="4" customWidth="1"/>
    <col min="10250" max="10496" width="10.7109375" style="4"/>
    <col min="10497" max="10505" width="20.85546875" style="4" customWidth="1"/>
    <col min="10506" max="10752" width="10.7109375" style="4"/>
    <col min="10753" max="10761" width="20.85546875" style="4" customWidth="1"/>
    <col min="10762" max="11008" width="10.7109375" style="4"/>
    <col min="11009" max="11017" width="20.85546875" style="4" customWidth="1"/>
    <col min="11018" max="11264" width="10.7109375" style="4"/>
    <col min="11265" max="11273" width="20.85546875" style="4" customWidth="1"/>
    <col min="11274" max="11520" width="10.7109375" style="4"/>
    <col min="11521" max="11529" width="20.85546875" style="4" customWidth="1"/>
    <col min="11530" max="11776" width="10.7109375" style="4"/>
    <col min="11777" max="11785" width="20.85546875" style="4" customWidth="1"/>
    <col min="11786" max="12032" width="10.7109375" style="4"/>
    <col min="12033" max="12041" width="20.85546875" style="4" customWidth="1"/>
    <col min="12042" max="12288" width="10.7109375" style="4"/>
    <col min="12289" max="12297" width="20.85546875" style="4" customWidth="1"/>
    <col min="12298" max="12544" width="10.7109375" style="4"/>
    <col min="12545" max="12553" width="20.85546875" style="4" customWidth="1"/>
    <col min="12554" max="12800" width="10.7109375" style="4"/>
    <col min="12801" max="12809" width="20.85546875" style="4" customWidth="1"/>
    <col min="12810" max="13056" width="10.7109375" style="4"/>
    <col min="13057" max="13065" width="20.85546875" style="4" customWidth="1"/>
    <col min="13066" max="13312" width="10.7109375" style="4"/>
    <col min="13313" max="13321" width="20.85546875" style="4" customWidth="1"/>
    <col min="13322" max="13568" width="10.7109375" style="4"/>
    <col min="13569" max="13577" width="20.85546875" style="4" customWidth="1"/>
    <col min="13578" max="13824" width="10.7109375" style="4"/>
    <col min="13825" max="13833" width="20.85546875" style="4" customWidth="1"/>
    <col min="13834" max="14080" width="10.7109375" style="4"/>
    <col min="14081" max="14089" width="20.85546875" style="4" customWidth="1"/>
    <col min="14090" max="14336" width="10.7109375" style="4"/>
    <col min="14337" max="14345" width="20.85546875" style="4" customWidth="1"/>
    <col min="14346" max="14592" width="10.7109375" style="4"/>
    <col min="14593" max="14601" width="20.85546875" style="4" customWidth="1"/>
    <col min="14602" max="14848" width="10.7109375" style="4"/>
    <col min="14849" max="14857" width="20.85546875" style="4" customWidth="1"/>
    <col min="14858" max="15104" width="10.7109375" style="4"/>
    <col min="15105" max="15113" width="20.85546875" style="4" customWidth="1"/>
    <col min="15114" max="15360" width="10.7109375" style="4"/>
    <col min="15361" max="15369" width="20.85546875" style="4" customWidth="1"/>
    <col min="15370" max="15616" width="10.7109375" style="4"/>
    <col min="15617" max="15625" width="20.85546875" style="4" customWidth="1"/>
    <col min="15626" max="15872" width="10.7109375" style="4"/>
    <col min="15873" max="15881" width="20.85546875" style="4" customWidth="1"/>
    <col min="15882" max="16128" width="10.7109375" style="4"/>
    <col min="16129" max="16137" width="20.85546875" style="4" customWidth="1"/>
    <col min="16138" max="16384" width="10.7109375" style="4"/>
  </cols>
  <sheetData>
    <row r="1" spans="1:12">
      <c r="A1" s="3"/>
      <c r="B1" s="3"/>
      <c r="C1" s="3"/>
      <c r="D1" s="3"/>
      <c r="E1" s="3"/>
      <c r="F1" s="3"/>
      <c r="G1" s="3"/>
      <c r="H1" s="3"/>
      <c r="I1" s="3"/>
    </row>
    <row r="2" spans="1:12">
      <c r="A2" s="3"/>
      <c r="B2" s="3"/>
      <c r="C2" s="3"/>
      <c r="D2" s="3"/>
      <c r="E2" s="3"/>
      <c r="F2" s="3"/>
      <c r="G2" s="3"/>
      <c r="H2" s="3"/>
      <c r="I2" s="3"/>
    </row>
    <row r="3" spans="1:12">
      <c r="A3" s="3"/>
      <c r="B3" s="3"/>
      <c r="C3" s="3"/>
      <c r="D3" s="3"/>
      <c r="E3" s="3"/>
      <c r="F3" s="3"/>
      <c r="G3" s="3"/>
      <c r="H3" s="3"/>
      <c r="I3" s="3"/>
    </row>
    <row r="4" spans="1:12">
      <c r="A4" s="3"/>
      <c r="B4" s="3"/>
      <c r="C4" s="3"/>
      <c r="D4" s="3"/>
      <c r="E4" s="3"/>
      <c r="F4" s="3"/>
      <c r="G4" s="3"/>
      <c r="H4" s="3"/>
      <c r="I4" s="3"/>
      <c r="J4" s="8"/>
      <c r="K4" s="8"/>
      <c r="L4" s="8"/>
    </row>
    <row r="5" spans="1:12">
      <c r="A5" s="3"/>
      <c r="B5" s="3"/>
      <c r="C5" s="3"/>
      <c r="D5" s="3"/>
      <c r="E5" s="3"/>
      <c r="F5" s="3"/>
      <c r="G5" s="3"/>
      <c r="H5" s="3"/>
      <c r="I5" s="3"/>
      <c r="J5" s="178"/>
      <c r="K5" s="178"/>
      <c r="L5" s="178"/>
    </row>
    <row r="6" spans="1:12">
      <c r="A6" s="3"/>
      <c r="B6" s="3"/>
      <c r="C6" s="3"/>
      <c r="D6" s="3"/>
      <c r="E6" s="3"/>
      <c r="F6" s="3"/>
      <c r="G6" s="3"/>
      <c r="H6" s="3"/>
      <c r="I6" s="3"/>
      <c r="J6" s="178"/>
      <c r="K6" s="178"/>
      <c r="L6" s="178"/>
    </row>
    <row r="7" spans="1:12" ht="20.25">
      <c r="A7" s="179" t="s">
        <v>2</v>
      </c>
      <c r="B7" s="179"/>
      <c r="C7" s="179"/>
      <c r="D7" s="179"/>
      <c r="E7" s="179"/>
      <c r="F7" s="179"/>
      <c r="G7" s="179"/>
      <c r="H7" s="179"/>
      <c r="I7" s="179"/>
    </row>
    <row r="8" spans="1:12" ht="20.25">
      <c r="A8" s="180" t="s">
        <v>3</v>
      </c>
      <c r="B8" s="180"/>
      <c r="C8" s="180"/>
      <c r="D8" s="180"/>
      <c r="E8" s="180"/>
      <c r="F8" s="180"/>
      <c r="G8" s="180"/>
      <c r="H8" s="180"/>
      <c r="I8" s="180"/>
    </row>
    <row r="9" spans="1:12" ht="21" thickBot="1">
      <c r="A9" s="181" t="str">
        <f>+IF(OR(Presentación!$B$1="",Presentación!$B$2=""),"Verificar los períodos",IF(MATCH(Presentación!$B$1,Importante!$A$2:$A$13,0)&gt;MATCH(Presentación!$B$2,Importante!$A$2:$A$13,0),"Verificar los períodos","Informe de Ejecución del período "&amp;Presentación!$B$1&amp;" - "&amp;Presentación!$B$2&amp;" del POA 2022"))</f>
        <v>Informe de Ejecución del período Julio - Septiembre del POA 2022</v>
      </c>
      <c r="B9" s="181"/>
      <c r="C9" s="181"/>
      <c r="D9" s="181"/>
      <c r="E9" s="181"/>
      <c r="F9" s="181"/>
      <c r="G9" s="181"/>
      <c r="H9" s="181"/>
      <c r="I9" s="181"/>
    </row>
    <row r="10" spans="1:12" ht="12.95" customHeight="1" thickBot="1">
      <c r="A10" s="182" t="s">
        <v>4</v>
      </c>
      <c r="B10" s="182"/>
      <c r="C10" s="182"/>
      <c r="D10" s="182"/>
      <c r="E10" s="182"/>
      <c r="F10" s="182"/>
      <c r="G10" s="182"/>
      <c r="H10" s="182"/>
      <c r="I10" s="182"/>
    </row>
    <row r="11" spans="1:12" ht="12.95" customHeight="1" thickBot="1">
      <c r="A11" s="182"/>
      <c r="B11" s="182"/>
      <c r="C11" s="182"/>
      <c r="D11" s="182"/>
      <c r="E11" s="182"/>
      <c r="F11" s="182"/>
      <c r="G11" s="182"/>
      <c r="H11" s="182"/>
      <c r="I11" s="182"/>
    </row>
    <row r="12" spans="1:12" ht="12.95" customHeight="1" thickBot="1">
      <c r="A12" s="182"/>
      <c r="B12" s="182"/>
      <c r="C12" s="182"/>
      <c r="D12" s="182"/>
      <c r="E12" s="182"/>
      <c r="F12" s="182"/>
      <c r="G12" s="182"/>
      <c r="H12" s="182"/>
      <c r="I12" s="182"/>
    </row>
    <row r="13" spans="1:12" ht="20.100000000000001" customHeight="1" thickTop="1" thickBot="1">
      <c r="A13" s="177" t="s">
        <v>5</v>
      </c>
      <c r="B13" s="177"/>
      <c r="C13" s="177"/>
      <c r="D13" s="177"/>
      <c r="E13" s="177"/>
      <c r="F13" s="177"/>
      <c r="G13" s="177"/>
      <c r="H13" s="177"/>
      <c r="I13" s="177"/>
    </row>
    <row r="14" spans="1:12" ht="20.100000000000001" customHeight="1" thickTop="1" thickBot="1">
      <c r="A14" s="177"/>
      <c r="B14" s="177"/>
      <c r="C14" s="177"/>
      <c r="D14" s="177"/>
      <c r="E14" s="177"/>
      <c r="F14" s="177"/>
      <c r="G14" s="177"/>
      <c r="H14" s="177"/>
      <c r="I14" s="177"/>
    </row>
    <row r="15" spans="1:12" ht="20.100000000000001" customHeight="1" thickTop="1" thickBot="1">
      <c r="A15" s="183" t="s">
        <v>6</v>
      </c>
      <c r="B15" s="183"/>
      <c r="C15" s="183"/>
      <c r="D15" s="184" t="s">
        <v>7</v>
      </c>
      <c r="E15" s="185"/>
      <c r="F15" s="186"/>
      <c r="G15" s="190" t="s">
        <v>27</v>
      </c>
      <c r="H15" s="190"/>
      <c r="I15" s="190"/>
    </row>
    <row r="16" spans="1:12" ht="16.5" thickTop="1" thickBot="1">
      <c r="A16" s="183"/>
      <c r="B16" s="183"/>
      <c r="C16" s="183"/>
      <c r="D16" s="187"/>
      <c r="E16" s="188"/>
      <c r="F16" s="189"/>
      <c r="G16" s="190"/>
      <c r="H16" s="190"/>
      <c r="I16" s="190"/>
    </row>
    <row r="17" spans="1:11" ht="20.100000000000001" customHeight="1" thickTop="1" thickBot="1">
      <c r="A17" s="183" t="s">
        <v>37</v>
      </c>
      <c r="B17" s="183"/>
      <c r="C17" s="183"/>
      <c r="D17" s="184" t="s">
        <v>9</v>
      </c>
      <c r="E17" s="185"/>
      <c r="F17" s="186"/>
      <c r="G17" s="191" t="s">
        <v>28</v>
      </c>
      <c r="H17" s="191"/>
      <c r="I17" s="191"/>
    </row>
    <row r="18" spans="1:11" ht="20.100000000000001" customHeight="1" thickTop="1" thickBot="1">
      <c r="A18" s="183"/>
      <c r="B18" s="183"/>
      <c r="C18" s="183"/>
      <c r="D18" s="187"/>
      <c r="E18" s="188"/>
      <c r="F18" s="189"/>
      <c r="G18" s="191"/>
      <c r="H18" s="191"/>
      <c r="I18" s="191"/>
    </row>
    <row r="19" spans="1:11" ht="20.100000000000001" customHeight="1" thickTop="1" thickBot="1">
      <c r="A19" s="183" t="s">
        <v>8</v>
      </c>
      <c r="B19" s="183"/>
      <c r="C19" s="183"/>
      <c r="D19" s="192" t="s">
        <v>29</v>
      </c>
      <c r="E19" s="192"/>
      <c r="F19" s="192"/>
      <c r="G19" s="191" t="s">
        <v>30</v>
      </c>
      <c r="H19" s="191"/>
      <c r="I19" s="191"/>
    </row>
    <row r="20" spans="1:11" ht="20.100000000000001" customHeight="1" thickTop="1" thickBot="1">
      <c r="A20" s="183"/>
      <c r="B20" s="183"/>
      <c r="C20" s="183"/>
      <c r="D20" s="192"/>
      <c r="E20" s="192"/>
      <c r="F20" s="192"/>
      <c r="G20" s="191"/>
      <c r="H20" s="191"/>
      <c r="I20" s="191"/>
    </row>
    <row r="21" spans="1:11" ht="20.100000000000001" customHeight="1" thickTop="1" thickBot="1">
      <c r="A21" s="183" t="s">
        <v>26</v>
      </c>
      <c r="B21" s="183"/>
      <c r="C21" s="183"/>
      <c r="D21" s="192" t="s">
        <v>31</v>
      </c>
      <c r="E21" s="192"/>
      <c r="F21" s="192"/>
      <c r="G21" s="193"/>
      <c r="H21" s="193"/>
      <c r="I21" s="193"/>
    </row>
    <row r="22" spans="1:11" ht="20.100000000000001" customHeight="1" thickTop="1" thickBot="1">
      <c r="A22" s="183"/>
      <c r="B22" s="183"/>
      <c r="C22" s="183"/>
      <c r="D22" s="192"/>
      <c r="E22" s="192"/>
      <c r="F22" s="192"/>
      <c r="G22" s="193"/>
      <c r="H22" s="193"/>
      <c r="I22" s="193"/>
    </row>
    <row r="23" spans="1:11" ht="20.100000000000001" customHeight="1" thickTop="1" thickBot="1">
      <c r="A23" s="183" t="s">
        <v>10</v>
      </c>
      <c r="B23" s="183"/>
      <c r="C23" s="183"/>
      <c r="D23" s="192" t="s">
        <v>11</v>
      </c>
      <c r="E23" s="192"/>
      <c r="F23" s="192"/>
      <c r="G23" s="194"/>
      <c r="H23" s="195"/>
      <c r="I23" s="196"/>
    </row>
    <row r="24" spans="1:11" ht="20.100000000000001" customHeight="1" thickTop="1" thickBot="1">
      <c r="A24" s="183"/>
      <c r="B24" s="183"/>
      <c r="C24" s="183"/>
      <c r="D24" s="192"/>
      <c r="E24" s="192"/>
      <c r="F24" s="192"/>
      <c r="G24" s="197"/>
      <c r="H24" s="198"/>
      <c r="I24" s="199"/>
    </row>
    <row r="25" spans="1:11" ht="20.100000000000001" customHeight="1" thickTop="1" thickBot="1">
      <c r="A25" s="183" t="s">
        <v>32</v>
      </c>
      <c r="B25" s="183"/>
      <c r="C25" s="183"/>
      <c r="D25" s="192" t="s">
        <v>33</v>
      </c>
      <c r="E25" s="192"/>
      <c r="F25" s="192"/>
      <c r="G25" s="192"/>
      <c r="H25" s="183"/>
      <c r="I25" s="200"/>
      <c r="K25" s="5"/>
    </row>
    <row r="26" spans="1:11" ht="20.100000000000001" customHeight="1" thickTop="1" thickBot="1">
      <c r="A26" s="183"/>
      <c r="B26" s="183"/>
      <c r="C26" s="183"/>
      <c r="D26" s="192"/>
      <c r="E26" s="192"/>
      <c r="F26" s="192"/>
      <c r="G26" s="192"/>
      <c r="H26" s="183"/>
      <c r="I26" s="200"/>
    </row>
    <row r="27" spans="1:11" ht="20.100000000000001" customHeight="1" thickTop="1" thickBot="1">
      <c r="A27" s="201" t="s">
        <v>34</v>
      </c>
      <c r="B27" s="201"/>
      <c r="C27" s="201"/>
      <c r="D27" s="202" t="s">
        <v>35</v>
      </c>
      <c r="E27" s="202"/>
      <c r="F27" s="202"/>
      <c r="G27" s="203"/>
      <c r="H27" s="203"/>
      <c r="I27" s="203"/>
    </row>
    <row r="28" spans="1:11" ht="20.100000000000001" customHeight="1" thickTop="1">
      <c r="A28" s="201"/>
      <c r="B28" s="201"/>
      <c r="C28" s="201"/>
      <c r="D28" s="202"/>
      <c r="E28" s="202"/>
      <c r="F28" s="202"/>
      <c r="G28" s="203"/>
      <c r="H28" s="203"/>
      <c r="I28" s="203"/>
    </row>
    <row r="29" spans="1:11" ht="18" customHeight="1">
      <c r="A29" s="204" t="s">
        <v>12</v>
      </c>
      <c r="B29" s="204"/>
      <c r="C29" s="204"/>
      <c r="D29" s="204"/>
      <c r="E29" s="204"/>
      <c r="F29" s="204"/>
      <c r="G29" s="204"/>
      <c r="H29" s="204"/>
      <c r="I29" s="204"/>
    </row>
    <row r="30" spans="1:11" ht="18" customHeight="1" thickBot="1">
      <c r="A30" s="204"/>
      <c r="B30" s="204"/>
      <c r="C30" s="204"/>
      <c r="D30" s="204"/>
      <c r="E30" s="204"/>
      <c r="F30" s="204"/>
      <c r="G30" s="204"/>
      <c r="H30" s="204"/>
      <c r="I30" s="204"/>
    </row>
    <row r="31" spans="1:11" ht="15" customHeight="1" thickBot="1">
      <c r="A31" s="205" t="s">
        <v>36</v>
      </c>
      <c r="B31" s="205"/>
      <c r="C31" s="205"/>
      <c r="D31" s="206"/>
      <c r="E31" s="6"/>
      <c r="F31" s="211" t="s">
        <v>13</v>
      </c>
      <c r="G31" s="205"/>
      <c r="H31" s="205"/>
      <c r="I31" s="212"/>
    </row>
    <row r="32" spans="1:11" ht="15" customHeight="1" thickBot="1">
      <c r="A32" s="207"/>
      <c r="B32" s="207"/>
      <c r="C32" s="207"/>
      <c r="D32" s="208"/>
      <c r="E32" s="6"/>
      <c r="F32" s="213"/>
      <c r="G32" s="207"/>
      <c r="H32" s="207"/>
      <c r="I32" s="214"/>
    </row>
    <row r="33" spans="1:15" ht="15" customHeight="1" thickBot="1">
      <c r="A33" s="207"/>
      <c r="B33" s="207"/>
      <c r="C33" s="207"/>
      <c r="D33" s="208"/>
      <c r="E33" s="6"/>
      <c r="F33" s="213"/>
      <c r="G33" s="207"/>
      <c r="H33" s="207"/>
      <c r="I33" s="214"/>
    </row>
    <row r="34" spans="1:15" ht="15" customHeight="1" thickBot="1">
      <c r="A34" s="207"/>
      <c r="B34" s="207"/>
      <c r="C34" s="207"/>
      <c r="D34" s="208"/>
      <c r="E34" s="6"/>
      <c r="F34" s="213"/>
      <c r="G34" s="207"/>
      <c r="H34" s="207"/>
      <c r="I34" s="214"/>
      <c r="L34"/>
      <c r="M34"/>
      <c r="N34"/>
      <c r="O34"/>
    </row>
    <row r="35" spans="1:15" ht="15" customHeight="1" thickBot="1">
      <c r="A35" s="207"/>
      <c r="B35" s="207"/>
      <c r="C35" s="207"/>
      <c r="D35" s="208"/>
      <c r="E35" s="6"/>
      <c r="F35" s="213" t="s">
        <v>38</v>
      </c>
      <c r="G35" s="207"/>
      <c r="H35" s="207"/>
      <c r="I35" s="214"/>
      <c r="L35"/>
      <c r="M35"/>
      <c r="N35"/>
      <c r="O35"/>
    </row>
    <row r="36" spans="1:15" ht="15" customHeight="1" thickBot="1">
      <c r="A36" s="209"/>
      <c r="B36" s="209"/>
      <c r="C36" s="209"/>
      <c r="D36" s="210"/>
      <c r="E36" s="6"/>
      <c r="F36" s="213"/>
      <c r="G36" s="207"/>
      <c r="H36" s="207"/>
      <c r="I36" s="214"/>
      <c r="L36"/>
      <c r="M36"/>
      <c r="N36"/>
      <c r="O36"/>
    </row>
    <row r="37" spans="1:15" ht="15" customHeight="1" thickBot="1">
      <c r="A37" s="215" t="s">
        <v>870</v>
      </c>
      <c r="B37" s="216"/>
      <c r="C37" s="216"/>
      <c r="D37" s="217"/>
      <c r="E37" s="6"/>
      <c r="F37" s="213"/>
      <c r="G37" s="207"/>
      <c r="H37" s="207"/>
      <c r="I37" s="214"/>
      <c r="L37"/>
      <c r="M37"/>
      <c r="N37"/>
      <c r="O37"/>
    </row>
    <row r="38" spans="1:15" ht="15" customHeight="1" thickBot="1">
      <c r="A38" s="218"/>
      <c r="B38" s="219"/>
      <c r="C38" s="219"/>
      <c r="D38" s="220"/>
      <c r="E38" s="6"/>
      <c r="F38" s="213"/>
      <c r="G38" s="207"/>
      <c r="H38" s="207"/>
      <c r="I38" s="214"/>
      <c r="L38"/>
      <c r="M38"/>
      <c r="N38"/>
      <c r="O38"/>
    </row>
    <row r="39" spans="1:15" ht="15" customHeight="1" thickBot="1">
      <c r="A39" s="218"/>
      <c r="B39" s="219"/>
      <c r="C39" s="219"/>
      <c r="D39" s="220"/>
      <c r="E39" s="6"/>
      <c r="F39" s="213" t="s">
        <v>41</v>
      </c>
      <c r="G39" s="207"/>
      <c r="H39" s="207"/>
      <c r="I39" s="214"/>
      <c r="L39"/>
      <c r="M39"/>
      <c r="N39"/>
      <c r="O39"/>
    </row>
    <row r="40" spans="1:15" ht="15" customHeight="1" thickBot="1">
      <c r="A40" s="218"/>
      <c r="B40" s="219"/>
      <c r="C40" s="219"/>
      <c r="D40" s="220"/>
      <c r="E40" s="6"/>
      <c r="F40" s="213"/>
      <c r="G40" s="207"/>
      <c r="H40" s="207"/>
      <c r="I40" s="214"/>
      <c r="L40"/>
      <c r="M40"/>
      <c r="N40"/>
      <c r="O40"/>
    </row>
    <row r="41" spans="1:15" ht="15" customHeight="1" thickBot="1">
      <c r="A41" s="218"/>
      <c r="B41" s="219"/>
      <c r="C41" s="219"/>
      <c r="D41" s="220"/>
      <c r="E41" s="6"/>
      <c r="F41" s="213"/>
      <c r="G41" s="207"/>
      <c r="H41" s="207"/>
      <c r="I41" s="214"/>
      <c r="L41"/>
      <c r="M41"/>
      <c r="N41"/>
      <c r="O41"/>
    </row>
    <row r="42" spans="1:15" ht="15.75" customHeight="1" thickBot="1">
      <c r="A42" s="221"/>
      <c r="B42" s="222"/>
      <c r="C42" s="222"/>
      <c r="D42" s="223"/>
      <c r="E42" s="7"/>
      <c r="F42" s="224"/>
      <c r="G42" s="225"/>
      <c r="H42" s="225"/>
      <c r="I42" s="226"/>
      <c r="L42"/>
      <c r="M42"/>
      <c r="N42"/>
      <c r="O42"/>
    </row>
    <row r="43" spans="1:15" ht="21.75" customHeight="1" thickBot="1">
      <c r="A43" s="227" t="s">
        <v>14</v>
      </c>
      <c r="B43" s="227"/>
      <c r="C43" s="227"/>
      <c r="D43" s="227"/>
      <c r="E43" s="227"/>
      <c r="F43" s="227"/>
      <c r="G43" s="227"/>
      <c r="H43" s="227"/>
      <c r="I43" s="227"/>
    </row>
    <row r="44" spans="1:15" ht="155.1" customHeight="1" thickBot="1">
      <c r="A44" s="228" t="s">
        <v>39</v>
      </c>
      <c r="B44" s="228"/>
      <c r="C44" s="228"/>
      <c r="D44" s="228"/>
      <c r="E44" s="229" t="s">
        <v>40</v>
      </c>
      <c r="F44" s="229"/>
      <c r="G44" s="229"/>
      <c r="H44" s="229"/>
      <c r="I44" s="229"/>
    </row>
    <row r="45" spans="1:15" ht="155.1" customHeight="1" thickBot="1">
      <c r="A45" s="228" t="s">
        <v>15</v>
      </c>
      <c r="B45" s="228"/>
      <c r="C45" s="228"/>
      <c r="D45" s="228"/>
      <c r="E45" s="229"/>
      <c r="F45" s="229"/>
      <c r="G45" s="229"/>
      <c r="H45" s="229"/>
      <c r="I45" s="229"/>
    </row>
    <row r="46" spans="1:15" ht="155.1" customHeight="1" thickBot="1">
      <c r="A46" s="228" t="s">
        <v>16</v>
      </c>
      <c r="B46" s="228"/>
      <c r="C46" s="228"/>
      <c r="D46" s="228"/>
      <c r="E46" s="229"/>
      <c r="F46" s="229"/>
      <c r="G46" s="229"/>
      <c r="H46" s="229"/>
      <c r="I46" s="229"/>
    </row>
  </sheetData>
  <sheetProtection selectLockedCells="1" selectUnlockedCells="1"/>
  <mergeCells count="38">
    <mergeCell ref="A43:I43"/>
    <mergeCell ref="A44:D44"/>
    <mergeCell ref="E44:I46"/>
    <mergeCell ref="A45:D45"/>
    <mergeCell ref="A46:D46"/>
    <mergeCell ref="A27:C28"/>
    <mergeCell ref="D27:F28"/>
    <mergeCell ref="G27:I28"/>
    <mergeCell ref="A29:I30"/>
    <mergeCell ref="A31:D36"/>
    <mergeCell ref="F31:I34"/>
    <mergeCell ref="F35:I38"/>
    <mergeCell ref="A37:D42"/>
    <mergeCell ref="F39:I42"/>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codeName="Hoja3"/>
  <dimension ref="A1:AMJ17"/>
  <sheetViews>
    <sheetView showGridLines="0" zoomScale="80" zoomScaleNormal="80" workbookViewId="0"/>
  </sheetViews>
  <sheetFormatPr baseColWidth="10" defaultRowHeight="15"/>
  <cols>
    <col min="1" max="1" width="66" style="10" customWidth="1"/>
    <col min="2" max="1024" width="12.28515625" style="10" customWidth="1"/>
    <col min="1025" max="1025" width="12.5703125" style="11" customWidth="1"/>
    <col min="1026" max="16384" width="11.42578125" style="11"/>
  </cols>
  <sheetData>
    <row r="1" spans="1:1024" ht="26.25">
      <c r="A1" s="9" t="s">
        <v>17</v>
      </c>
    </row>
    <row r="2" spans="1:1024" ht="15" customHeight="1">
      <c r="A2" s="9"/>
    </row>
    <row r="3" spans="1:1024" ht="18.75">
      <c r="A3" s="12" t="s">
        <v>868</v>
      </c>
    </row>
    <row r="4" spans="1:1024">
      <c r="A4" s="13"/>
      <c r="AMJ4" s="11"/>
    </row>
    <row r="5" spans="1:1024">
      <c r="A5" s="14"/>
      <c r="AMJ5" s="11"/>
    </row>
    <row r="6" spans="1:1024">
      <c r="A6" s="14"/>
      <c r="AMJ6" s="11"/>
    </row>
    <row r="7" spans="1:1024">
      <c r="A7" s="14"/>
      <c r="AMJ7" s="11"/>
    </row>
    <row r="8" spans="1:1024">
      <c r="A8" s="14"/>
      <c r="AMJ8" s="11"/>
    </row>
    <row r="9" spans="1:1024">
      <c r="A9" s="13"/>
      <c r="AMJ9" s="11"/>
    </row>
    <row r="10" spans="1:1024">
      <c r="A10" s="14"/>
      <c r="AMJ10" s="11"/>
    </row>
    <row r="11" spans="1:1024">
      <c r="A11" s="14"/>
      <c r="AMJ11" s="11"/>
    </row>
    <row r="12" spans="1:1024">
      <c r="A12" s="14"/>
      <c r="AMJ12" s="11"/>
    </row>
    <row r="13" spans="1:1024">
      <c r="A13" s="14"/>
      <c r="AMJ13" s="11"/>
    </row>
    <row r="14" spans="1:1024">
      <c r="A14" s="14"/>
      <c r="AMJ14" s="11"/>
    </row>
    <row r="15" spans="1:1024">
      <c r="A15" s="14"/>
      <c r="AMJ15" s="11"/>
    </row>
    <row r="16" spans="1:1024">
      <c r="A16" s="14"/>
      <c r="AMJ16" s="11"/>
    </row>
    <row r="17" spans="1:1024" ht="18.75">
      <c r="A17" s="12" t="s">
        <v>869</v>
      </c>
      <c r="AMJ17" s="11"/>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Hoja5"/>
  <dimension ref="A1:ALZ29"/>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395</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396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162" customHeight="1" thickBot="1">
      <c r="A15" s="48">
        <v>67</v>
      </c>
      <c r="B15" s="230" t="s">
        <v>377</v>
      </c>
      <c r="C15" s="32" t="s">
        <v>199</v>
      </c>
      <c r="D15" s="33" t="s">
        <v>200</v>
      </c>
      <c r="E15" s="33"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4188</v>
      </c>
      <c r="G15" s="36" t="s">
        <v>378</v>
      </c>
      <c r="H15" s="37" t="s">
        <v>379</v>
      </c>
      <c r="I15" s="87">
        <f ca="1">+IF(OFFSET(Ejecución!$A$1,MATCH($A15,Ejecución!$A$2:$A$169,0),MATCH(I$14,$I$14:$T$14,0)+5)="","",OFFSET(Ejecución!$A$1,MATCH($A15,Ejecución!$A$2:$A$169,0),MATCH(I$14,$I$14:$T$14,0)+5))</f>
        <v>1231</v>
      </c>
      <c r="J15" s="87">
        <f ca="1">+IF(OFFSET(Ejecución!$A$1,MATCH($A15,Ejecución!$A$2:$A$169,0),MATCH(J$14,$I$14:$T$14,0)+5)="","",OFFSET(Ejecución!$A$1,MATCH($A15,Ejecución!$A$2:$A$169,0),MATCH(J$14,$I$14:$T$14,0)+5))</f>
        <v>1341</v>
      </c>
      <c r="K15" s="87">
        <f ca="1">+IF(OFFSET(Ejecución!$A$1,MATCH($A15,Ejecución!$A$2:$A$169,0),MATCH(K$14,$I$14:$T$14,0)+5)="","",OFFSET(Ejecución!$A$1,MATCH($A15,Ejecución!$A$2:$A$169,0),MATCH(K$14,$I$14:$T$14,0)+5))</f>
        <v>1451</v>
      </c>
      <c r="L15" s="87">
        <f ca="1">+IF(OFFSET(Ejecución!$A$1,MATCH($A15,Ejecución!$A$2:$A$169,0),MATCH(L$14,$I$14:$T$14,0)+5)="","",OFFSET(Ejecución!$A$1,MATCH($A15,Ejecución!$A$2:$A$169,0),MATCH(L$14,$I$14:$T$14,0)+5))</f>
        <v>1429</v>
      </c>
      <c r="M15" s="87">
        <f ca="1">+IF(OFFSET(Ejecución!$A$1,MATCH($A15,Ejecución!$A$2:$A$169,0),MATCH(M$14,$I$14:$T$14,0)+5)="","",OFFSET(Ejecución!$A$1,MATCH($A15,Ejecución!$A$2:$A$169,0),MATCH(M$14,$I$14:$T$14,0)+5))</f>
        <v>1241</v>
      </c>
      <c r="N15" s="87">
        <f ca="1">+IF(OFFSET(Ejecución!$A$1,MATCH($A15,Ejecución!$A$2:$A$169,0),MATCH(N$14,$I$14:$T$14,0)+5)="","",OFFSET(Ejecución!$A$1,MATCH($A15,Ejecución!$A$2:$A$169,0),MATCH(N$14,$I$14:$T$14,0)+5))</f>
        <v>1326</v>
      </c>
      <c r="O15" s="87">
        <f ca="1">+IF(OFFSET(Ejecución!$A$1,MATCH($A15,Ejecución!$A$2:$A$169,0),MATCH(O$14,$I$14:$T$14,0)+5)="","",OFFSET(Ejecución!$A$1,MATCH($A15,Ejecución!$A$2:$A$169,0),MATCH(O$14,$I$14:$T$14,0)+5))</f>
        <v>1387</v>
      </c>
      <c r="P15" s="87">
        <f ca="1">+IF(OFFSET(Ejecución!$A$1,MATCH($A15,Ejecución!$A$2:$A$169,0),MATCH(P$14,$I$14:$T$14,0)+5)="","",OFFSET(Ejecución!$A$1,MATCH($A15,Ejecución!$A$2:$A$169,0),MATCH(P$14,$I$14:$T$14,0)+5))</f>
        <v>1447</v>
      </c>
      <c r="Q15" s="87">
        <f ca="1">+IF(OFFSET(Ejecución!$A$1,MATCH($A15,Ejecución!$A$2:$A$169,0),MATCH(Q$14,$I$14:$T$14,0)+5)="","",OFFSET(Ejecución!$A$1,MATCH($A15,Ejecución!$A$2:$A$169,0),MATCH(Q$14,$I$14:$T$14,0)+5))</f>
        <v>1358</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4192</v>
      </c>
      <c r="V15" s="20">
        <f ca="1">+IFERROR(IF(VLOOKUP(A15,General!$A$2:$F$169,5,0)="Porcentaje",U15,IF(AND(F15=0,VLOOKUP(A15,General!$A$2:$F$169,5,0)&lt;&gt;"Porcentaje"),U15/VLOOKUP(A15,General!$A$2:$S$169,19,0),U15/F15)),0)</f>
        <v>1.0009551098376313</v>
      </c>
      <c r="W15" s="233" t="s">
        <v>384</v>
      </c>
      <c r="X15" s="41" t="s">
        <v>385</v>
      </c>
      <c r="Y15" s="42" t="s">
        <v>386</v>
      </c>
      <c r="Z15" s="43"/>
    </row>
    <row r="16" spans="1:1014" s="18" customFormat="1" ht="174.75" customHeight="1" thickBot="1">
      <c r="A16" s="48">
        <v>68</v>
      </c>
      <c r="B16" s="231"/>
      <c r="C16" s="32" t="s">
        <v>201</v>
      </c>
      <c r="D16" s="33" t="s">
        <v>200</v>
      </c>
      <c r="E16" s="33"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550</v>
      </c>
      <c r="G16" s="36" t="s">
        <v>378</v>
      </c>
      <c r="H16" s="38" t="s">
        <v>380</v>
      </c>
      <c r="I16" s="87">
        <f ca="1">+IF(OFFSET(Ejecución!$A$1,MATCH($A16,Ejecución!$A$2:$A$169,0),MATCH(I$14,$I$14:$T$14,0)+5)="","",OFFSET(Ejecución!$A$1,MATCH($A16,Ejecución!$A$2:$A$169,0),MATCH(I$14,$I$14:$T$14,0)+5))</f>
        <v>108</v>
      </c>
      <c r="J16" s="87">
        <f ca="1">+IF(OFFSET(Ejecución!$A$1,MATCH($A16,Ejecución!$A$2:$A$169,0),MATCH(J$14,$I$14:$T$14,0)+5)="","",OFFSET(Ejecución!$A$1,MATCH($A16,Ejecución!$A$2:$A$169,0),MATCH(J$14,$I$14:$T$14,0)+5))</f>
        <v>104</v>
      </c>
      <c r="K16" s="87">
        <f ca="1">+IF(OFFSET(Ejecución!$A$1,MATCH($A16,Ejecución!$A$2:$A$169,0),MATCH(K$14,$I$14:$T$14,0)+5)="","",OFFSET(Ejecución!$A$1,MATCH($A16,Ejecución!$A$2:$A$169,0),MATCH(K$14,$I$14:$T$14,0)+5))</f>
        <v>498</v>
      </c>
      <c r="L16" s="87">
        <f ca="1">+IF(OFFSET(Ejecución!$A$1,MATCH($A16,Ejecución!$A$2:$A$169,0),MATCH(L$14,$I$14:$T$14,0)+5)="","",OFFSET(Ejecución!$A$1,MATCH($A16,Ejecución!$A$2:$A$169,0),MATCH(L$14,$I$14:$T$14,0)+5))</f>
        <v>306</v>
      </c>
      <c r="M16" s="87">
        <f ca="1">+IF(OFFSET(Ejecución!$A$1,MATCH($A16,Ejecución!$A$2:$A$169,0),MATCH(M$14,$I$14:$T$14,0)+5)="","",OFFSET(Ejecución!$A$1,MATCH($A16,Ejecución!$A$2:$A$169,0),MATCH(M$14,$I$14:$T$14,0)+5))</f>
        <v>294</v>
      </c>
      <c r="N16" s="87">
        <f ca="1">+IF(OFFSET(Ejecución!$A$1,MATCH($A16,Ejecución!$A$2:$A$169,0),MATCH(N$14,$I$14:$T$14,0)+5)="","",OFFSET(Ejecución!$A$1,MATCH($A16,Ejecución!$A$2:$A$169,0),MATCH(N$14,$I$14:$T$14,0)+5))</f>
        <v>506</v>
      </c>
      <c r="O16" s="87">
        <f ca="1">+IF(OFFSET(Ejecución!$A$1,MATCH($A16,Ejecución!$A$2:$A$169,0),MATCH(O$14,$I$14:$T$14,0)+5)="","",OFFSET(Ejecución!$A$1,MATCH($A16,Ejecución!$A$2:$A$169,0),MATCH(O$14,$I$14:$T$14,0)+5))</f>
        <v>563</v>
      </c>
      <c r="P16" s="87">
        <f ca="1">+IF(OFFSET(Ejecución!$A$1,MATCH($A16,Ejecución!$A$2:$A$169,0),MATCH(P$14,$I$14:$T$14,0)+5)="","",OFFSET(Ejecución!$A$1,MATCH($A16,Ejecución!$A$2:$A$169,0),MATCH(P$14,$I$14:$T$14,0)+5))</f>
        <v>424</v>
      </c>
      <c r="Q16" s="87">
        <f ca="1">+IF(OFFSET(Ejecución!$A$1,MATCH($A16,Ejecución!$A$2:$A$169,0),MATCH(Q$14,$I$14:$T$14,0)+5)="","",OFFSET(Ejecución!$A$1,MATCH($A16,Ejecución!$A$2:$A$169,0),MATCH(Q$14,$I$14:$T$14,0)+5))</f>
        <v>382</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1369</v>
      </c>
      <c r="V16" s="20">
        <f ca="1">+IFERROR(IF(VLOOKUP(A16,General!$A$2:$F$169,5,0)="Porcentaje",U16,IF(AND(F16=0,VLOOKUP(A16,General!$A$2:$F$169,5,0)&lt;&gt;"Porcentaje"),U16/VLOOKUP(A16,General!$A$2:$S$169,19,0),U16/F16)),0)</f>
        <v>2.4890909090909092</v>
      </c>
      <c r="W16" s="234"/>
      <c r="X16" s="233" t="s">
        <v>387</v>
      </c>
      <c r="Y16" s="38" t="s">
        <v>388</v>
      </c>
      <c r="Z16" s="44"/>
    </row>
    <row r="17" spans="1:26" s="18" customFormat="1" ht="189" customHeight="1" thickBot="1">
      <c r="A17" s="48">
        <v>69</v>
      </c>
      <c r="B17" s="231"/>
      <c r="C17" s="32" t="s">
        <v>202</v>
      </c>
      <c r="D17" s="33" t="s">
        <v>200</v>
      </c>
      <c r="E17" s="33"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700</v>
      </c>
      <c r="G17" s="36" t="s">
        <v>378</v>
      </c>
      <c r="H17" s="39" t="s">
        <v>381</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f ca="1">+IF(OFFSET(Ejecución!$A$1,MATCH($A17,Ejecución!$A$2:$A$169,0),MATCH(O$14,$I$14:$T$14,0)+5)="","",OFFSET(Ejecución!$A$1,MATCH($A17,Ejecución!$A$2:$A$169,0),MATCH(O$14,$I$14:$T$14,0)+5))</f>
        <v>382</v>
      </c>
      <c r="P17" s="87">
        <f ca="1">+IF(OFFSET(Ejecución!$A$1,MATCH($A17,Ejecución!$A$2:$A$169,0),MATCH(P$14,$I$14:$T$14,0)+5)="","",OFFSET(Ejecución!$A$1,MATCH($A17,Ejecución!$A$2:$A$169,0),MATCH(P$14,$I$14:$T$14,0)+5))</f>
        <v>379</v>
      </c>
      <c r="Q17" s="87">
        <f ca="1">+IF(OFFSET(Ejecución!$A$1,MATCH($A17,Ejecución!$A$2:$A$169,0),MATCH(Q$14,$I$14:$T$14,0)+5)="","",OFFSET(Ejecución!$A$1,MATCH($A17,Ejecución!$A$2:$A$169,0),MATCH(Q$14,$I$14:$T$14,0)+5))</f>
        <v>328</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1089</v>
      </c>
      <c r="V17" s="20">
        <f ca="1">+IFERROR(IF(VLOOKUP(A17,General!$A$2:$F$169,5,0)="Porcentaje",U17,IF(AND(F17=0,VLOOKUP(A17,General!$A$2:$F$169,5,0)&lt;&gt;"Porcentaje"),U17/VLOOKUP(A17,General!$A$2:$S$169,19,0),U17/F17)),0)</f>
        <v>1.5557142857142856</v>
      </c>
      <c r="W17" s="234"/>
      <c r="X17" s="236"/>
      <c r="Y17" s="39" t="s">
        <v>389</v>
      </c>
      <c r="Z17" s="43"/>
    </row>
    <row r="18" spans="1:26" s="18" customFormat="1" ht="153" customHeight="1" thickBot="1">
      <c r="A18" s="48">
        <v>70</v>
      </c>
      <c r="B18" s="231"/>
      <c r="C18" s="34" t="s">
        <v>203</v>
      </c>
      <c r="D18" s="33" t="s">
        <v>200</v>
      </c>
      <c r="E18" s="33"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18</v>
      </c>
      <c r="G18" s="40" t="s">
        <v>378</v>
      </c>
      <c r="H18" s="38" t="s">
        <v>382</v>
      </c>
      <c r="I18" s="87">
        <f ca="1">+IF(OFFSET(Ejecución!$A$1,MATCH($A18,Ejecución!$A$2:$A$169,0),MATCH(I$14,$I$14:$T$14,0)+5)="","",OFFSET(Ejecución!$A$1,MATCH($A18,Ejecución!$A$2:$A$169,0),MATCH(I$14,$I$14:$T$14,0)+5))</f>
        <v>6</v>
      </c>
      <c r="J18" s="87">
        <f ca="1">+IF(OFFSET(Ejecución!$A$1,MATCH($A18,Ejecución!$A$2:$A$169,0),MATCH(J$14,$I$14:$T$14,0)+5)="","",OFFSET(Ejecución!$A$1,MATCH($A18,Ejecución!$A$2:$A$169,0),MATCH(J$14,$I$14:$T$14,0)+5))</f>
        <v>6</v>
      </c>
      <c r="K18" s="87">
        <f ca="1">+IF(OFFSET(Ejecución!$A$1,MATCH($A18,Ejecución!$A$2:$A$169,0),MATCH(K$14,$I$14:$T$14,0)+5)="","",OFFSET(Ejecución!$A$1,MATCH($A18,Ejecución!$A$2:$A$169,0),MATCH(K$14,$I$14:$T$14,0)+5))</f>
        <v>2</v>
      </c>
      <c r="L18" s="87">
        <f ca="1">+IF(OFFSET(Ejecución!$A$1,MATCH($A18,Ejecución!$A$2:$A$169,0),MATCH(L$14,$I$14:$T$14,0)+5)="","",OFFSET(Ejecución!$A$1,MATCH($A18,Ejecución!$A$2:$A$169,0),MATCH(L$14,$I$14:$T$14,0)+5))</f>
        <v>6</v>
      </c>
      <c r="M18" s="87">
        <f ca="1">+IF(OFFSET(Ejecución!$A$1,MATCH($A18,Ejecución!$A$2:$A$169,0),MATCH(M$14,$I$14:$T$14,0)+5)="","",OFFSET(Ejecución!$A$1,MATCH($A18,Ejecución!$A$2:$A$169,0),MATCH(M$14,$I$14:$T$14,0)+5))</f>
        <v>6</v>
      </c>
      <c r="N18" s="87">
        <f ca="1">+IF(OFFSET(Ejecución!$A$1,MATCH($A18,Ejecución!$A$2:$A$169,0),MATCH(N$14,$I$14:$T$14,0)+5)="","",OFFSET(Ejecución!$A$1,MATCH($A18,Ejecución!$A$2:$A$169,0),MATCH(N$14,$I$14:$T$14,0)+5))</f>
        <v>6</v>
      </c>
      <c r="O18" s="87">
        <f ca="1">+IF(OFFSET(Ejecución!$A$1,MATCH($A18,Ejecución!$A$2:$A$169,0),MATCH(O$14,$I$14:$T$14,0)+5)="","",OFFSET(Ejecución!$A$1,MATCH($A18,Ejecución!$A$2:$A$169,0),MATCH(O$14,$I$14:$T$14,0)+5))</f>
        <v>6</v>
      </c>
      <c r="P18" s="87">
        <f ca="1">+IF(OFFSET(Ejecución!$A$1,MATCH($A18,Ejecución!$A$2:$A$169,0),MATCH(P$14,$I$14:$T$14,0)+5)="","",OFFSET(Ejecución!$A$1,MATCH($A18,Ejecución!$A$2:$A$169,0),MATCH(P$14,$I$14:$T$14,0)+5))</f>
        <v>6</v>
      </c>
      <c r="Q18" s="87">
        <f ca="1">+IF(OFFSET(Ejecución!$A$1,MATCH($A18,Ejecución!$A$2:$A$169,0),MATCH(Q$14,$I$14:$T$14,0)+5)="","",OFFSET(Ejecución!$A$1,MATCH($A18,Ejecución!$A$2:$A$169,0),MATCH(Q$14,$I$14:$T$14,0)+5))</f>
        <v>6</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18</v>
      </c>
      <c r="V18" s="20">
        <f ca="1">+IFERROR(IF(VLOOKUP(A18,General!$A$2:$F$169,5,0)="Porcentaje",U18,IF(AND(F18=0,VLOOKUP(A18,General!$A$2:$F$169,5,0)&lt;&gt;"Porcentaje"),U18/VLOOKUP(A18,General!$A$2:$S$169,19,0),U18/F18)),0)</f>
        <v>1</v>
      </c>
      <c r="W18" s="234"/>
      <c r="X18" s="45" t="s">
        <v>390</v>
      </c>
      <c r="Y18" s="38" t="s">
        <v>391</v>
      </c>
      <c r="Z18" s="46"/>
    </row>
    <row r="19" spans="1:26" s="18" customFormat="1" ht="165" customHeight="1" thickBot="1">
      <c r="A19" s="48">
        <v>71</v>
      </c>
      <c r="B19" s="232"/>
      <c r="C19" s="35" t="s">
        <v>204</v>
      </c>
      <c r="D19" s="33" t="s">
        <v>200</v>
      </c>
      <c r="E19" s="33"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130</v>
      </c>
      <c r="G19" s="40" t="s">
        <v>378</v>
      </c>
      <c r="H19" s="38" t="s">
        <v>383</v>
      </c>
      <c r="I19" s="87">
        <f ca="1">+IF(OFFSET(Ejecución!$A$1,MATCH($A19,Ejecución!$A$2:$A$169,0),MATCH(I$14,$I$14:$T$14,0)+5)="","",OFFSET(Ejecución!$A$1,MATCH($A19,Ejecución!$A$2:$A$169,0),MATCH(I$14,$I$14:$T$14,0)+5))</f>
        <v>56</v>
      </c>
      <c r="J19" s="87">
        <f ca="1">+IF(OFFSET(Ejecución!$A$1,MATCH($A19,Ejecución!$A$2:$A$169,0),MATCH(J$14,$I$14:$T$14,0)+5)="","",OFFSET(Ejecución!$A$1,MATCH($A19,Ejecución!$A$2:$A$169,0),MATCH(J$14,$I$14:$T$14,0)+5))</f>
        <v>33</v>
      </c>
      <c r="K19" s="87">
        <f ca="1">+IF(OFFSET(Ejecución!$A$1,MATCH($A19,Ejecución!$A$2:$A$169,0),MATCH(K$14,$I$14:$T$14,0)+5)="","",OFFSET(Ejecución!$A$1,MATCH($A19,Ejecución!$A$2:$A$169,0),MATCH(K$14,$I$14:$T$14,0)+5))</f>
        <v>74</v>
      </c>
      <c r="L19" s="87">
        <f ca="1">+IF(OFFSET(Ejecución!$A$1,MATCH($A19,Ejecución!$A$2:$A$169,0),MATCH(L$14,$I$14:$T$14,0)+5)="","",OFFSET(Ejecución!$A$1,MATCH($A19,Ejecución!$A$2:$A$169,0),MATCH(L$14,$I$14:$T$14,0)+5))</f>
        <v>43</v>
      </c>
      <c r="M19" s="87">
        <f ca="1">+IF(OFFSET(Ejecución!$A$1,MATCH($A19,Ejecución!$A$2:$A$169,0),MATCH(M$14,$I$14:$T$14,0)+5)="","",OFFSET(Ejecución!$A$1,MATCH($A19,Ejecución!$A$2:$A$169,0),MATCH(M$14,$I$14:$T$14,0)+5))</f>
        <v>42</v>
      </c>
      <c r="N19" s="87">
        <f ca="1">+IF(OFFSET(Ejecución!$A$1,MATCH($A19,Ejecución!$A$2:$A$169,0),MATCH(N$14,$I$14:$T$14,0)+5)="","",OFFSET(Ejecución!$A$1,MATCH($A19,Ejecución!$A$2:$A$169,0),MATCH(N$14,$I$14:$T$14,0)+5))</f>
        <v>82</v>
      </c>
      <c r="O19" s="87">
        <f ca="1">+IF(OFFSET(Ejecución!$A$1,MATCH($A19,Ejecución!$A$2:$A$169,0),MATCH(O$14,$I$14:$T$14,0)+5)="","",OFFSET(Ejecución!$A$1,MATCH($A19,Ejecución!$A$2:$A$169,0),MATCH(O$14,$I$14:$T$14,0)+5))</f>
        <v>96</v>
      </c>
      <c r="P19" s="87">
        <f ca="1">+IF(OFFSET(Ejecución!$A$1,MATCH($A19,Ejecución!$A$2:$A$169,0),MATCH(P$14,$I$14:$T$14,0)+5)="","",OFFSET(Ejecución!$A$1,MATCH($A19,Ejecución!$A$2:$A$169,0),MATCH(P$14,$I$14:$T$14,0)+5))</f>
        <v>71</v>
      </c>
      <c r="Q19" s="87">
        <f ca="1">+IF(OFFSET(Ejecución!$A$1,MATCH($A19,Ejecución!$A$2:$A$169,0),MATCH(Q$14,$I$14:$T$14,0)+5)="","",OFFSET(Ejecución!$A$1,MATCH($A19,Ejecución!$A$2:$A$169,0),MATCH(Q$14,$I$14:$T$14,0)+5))</f>
        <v>43</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210</v>
      </c>
      <c r="V19" s="20">
        <f ca="1">+IFERROR(IF(VLOOKUP(A19,General!$A$2:$F$169,5,0)="Porcentaje",U19,IF(AND(F19=0,VLOOKUP(A19,General!$A$2:$F$169,5,0)&lt;&gt;"Porcentaje"),U19/VLOOKUP(A19,General!$A$2:$S$169,19,0),U19/F19)),0)</f>
        <v>1.6153846153846154</v>
      </c>
      <c r="W19" s="235"/>
      <c r="X19" s="41" t="s">
        <v>385</v>
      </c>
      <c r="Y19" s="38" t="s">
        <v>392</v>
      </c>
      <c r="Z19" s="43"/>
    </row>
    <row r="20" spans="1:26" s="16" customFormat="1" ht="270" customHeight="1"/>
    <row r="21" spans="1:26" s="16" customFormat="1" ht="166.5" customHeight="1"/>
    <row r="22" spans="1:26" s="16" customFormat="1" ht="182.25" customHeight="1"/>
    <row r="23" spans="1:26" s="16" customFormat="1" ht="63" customHeight="1"/>
    <row r="24" spans="1:26" s="16" customFormat="1" ht="99" customHeight="1"/>
    <row r="25" spans="1:26" s="16" customFormat="1" ht="121.5" customHeight="1"/>
    <row r="26" spans="1:26" s="16" customFormat="1" ht="117.75" customHeight="1"/>
    <row r="27" spans="1:26" s="16" customFormat="1" ht="116.25" customHeight="1"/>
    <row r="28" spans="1:26" s="16" customFormat="1" ht="91.5" customHeight="1"/>
    <row r="29" spans="1:26" s="16" customFormat="1" ht="91.5" customHeight="1"/>
  </sheetData>
  <sheetProtection password="CCC5" sheet="1" objects="1" scenarios="1"/>
  <mergeCells count="19">
    <mergeCell ref="B8:Z8"/>
    <mergeCell ref="B5:Z5"/>
    <mergeCell ref="B6:G6"/>
    <mergeCell ref="H6:V6"/>
    <mergeCell ref="W6:Z6"/>
    <mergeCell ref="B7:Z7"/>
    <mergeCell ref="B15:B19"/>
    <mergeCell ref="W15:W19"/>
    <mergeCell ref="X16:X17"/>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G15:G19">
      <formula1>"A,B,C"</formula1>
    </dataValidation>
    <dataValidation type="list" allowBlank="1" showInputMessage="1" showErrorMessage="1" sqref="E15:E19">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codeName="Hoja8"/>
  <dimension ref="A1:ALZ35"/>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434</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396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99.95" customHeight="1" thickBot="1">
      <c r="A15" s="48">
        <v>103</v>
      </c>
      <c r="B15" s="260" t="s">
        <v>397</v>
      </c>
      <c r="C15" s="262" t="s">
        <v>258</v>
      </c>
      <c r="D15" s="55" t="s">
        <v>259</v>
      </c>
      <c r="E15" s="56"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2</v>
      </c>
      <c r="G15" s="263" t="s">
        <v>378</v>
      </c>
      <c r="H15" s="264" t="s">
        <v>402</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1</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2</v>
      </c>
      <c r="V15" s="20">
        <f ca="1">+IFERROR(IF(VLOOKUP(A15,General!$A$2:$F$169,5,0)="Porcentaje",U15,IF(AND(F15=0,VLOOKUP(A15,General!$A$2:$F$169,5,0)&lt;&gt;"Porcentaje"),U15/VLOOKUP(A15,General!$A$2:$S$169,19,0),U15/F15)),0)</f>
        <v>1</v>
      </c>
      <c r="W15" s="269" t="s">
        <v>410</v>
      </c>
      <c r="X15" s="269" t="s">
        <v>411</v>
      </c>
      <c r="Y15" s="264" t="s">
        <v>412</v>
      </c>
      <c r="Z15" s="265" t="s">
        <v>413</v>
      </c>
    </row>
    <row r="16" spans="1:1014" s="18" customFormat="1" ht="99.95" customHeight="1" thickBot="1">
      <c r="A16" s="48">
        <v>104</v>
      </c>
      <c r="B16" s="261"/>
      <c r="C16" s="262"/>
      <c r="D16" s="55" t="s">
        <v>260</v>
      </c>
      <c r="E16" s="56"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60</v>
      </c>
      <c r="G16" s="263"/>
      <c r="H16" s="264"/>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35</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38</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35</v>
      </c>
      <c r="O16" s="87">
        <f ca="1">+IF(OFFSET(Ejecución!$A$1,MATCH($A16,Ejecución!$A$2:$A$169,0),MATCH(O$14,$I$14:$T$14,0)+5)="","",OFFSET(Ejecución!$A$1,MATCH($A16,Ejecución!$A$2:$A$169,0),MATCH(O$14,$I$14:$T$14,0)+5))</f>
        <v>28</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41</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69</v>
      </c>
      <c r="V16" s="20">
        <f ca="1">+IFERROR(IF(VLOOKUP(A16,General!$A$2:$F$169,5,0)="Porcentaje",U16,IF(AND(F16=0,VLOOKUP(A16,General!$A$2:$F$169,5,0)&lt;&gt;"Porcentaje"),U16/VLOOKUP(A16,General!$A$2:$S$169,19,0),U16/F16)),0)</f>
        <v>1.1499999999999999</v>
      </c>
      <c r="W16" s="264"/>
      <c r="X16" s="264"/>
      <c r="Y16" s="264"/>
      <c r="Z16" s="265"/>
    </row>
    <row r="17" spans="1:26" s="18" customFormat="1" ht="99.95" customHeight="1" thickBot="1">
      <c r="A17" s="48">
        <v>105</v>
      </c>
      <c r="B17" s="261"/>
      <c r="C17" s="262" t="s">
        <v>261</v>
      </c>
      <c r="D17" s="55" t="s">
        <v>259</v>
      </c>
      <c r="E17" s="56" t="s">
        <v>97</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2</v>
      </c>
      <c r="G17" s="263" t="s">
        <v>378</v>
      </c>
      <c r="H17" s="264" t="s">
        <v>402</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0</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0</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1</v>
      </c>
      <c r="R17" s="87" t="str">
        <f ca="1">+IF(OFFSET(Ejecución!$A$1,MATCH($A17,Ejecución!$A$2:$A$169,0),MATCH(R$14,$I$14:$T$14,0)+5)="","",OFFSET(Ejecución!$A$1,MATCH($A17,Ejecución!$A$2:$A$169,0),MATCH(R$14,$I$14:$T$14,0)+5))</f>
        <v/>
      </c>
      <c r="S17" s="87" t="str">
        <f ca="1">+IF(OFFSET(Ejecución!$A$1,MATCH($A17,Ejecución!$A$2:$A$169,0),MATCH(S$14,$I$14:$T$14,0)+5)="","",OFFSET(Ejecución!$A$1,MATCH($A17,Ejecución!$A$2:$A$169,0),MATCH(S$14,$I$14:$T$14,0)+5))</f>
        <v/>
      </c>
      <c r="T17" s="87" t="str">
        <f ca="1">+IF(OFFSET(Ejecución!$A$1,MATCH($A17,Ejecución!$A$2:$A$169,0),MATCH(T$14,$I$14:$T$14,0)+5)="","",OFFSET(Ejecución!$A$1,MATCH($A17,Ejecución!$A$2:$A$169,0),MATCH(T$14,$I$14:$T$14,0)+5))</f>
        <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20">
        <f ca="1">+IFERROR(IF(VLOOKUP(A17,General!$A$2:$F$169,5,0)="Porcentaje",U17,IF(AND(F17=0,VLOOKUP(A17,General!$A$2:$F$169,5,0)&lt;&gt;"Porcentaje"),U17/VLOOKUP(A17,General!$A$2:$S$169,19,0),U17/F17)),0)</f>
        <v>0.5</v>
      </c>
      <c r="W17" s="269" t="s">
        <v>414</v>
      </c>
      <c r="X17" s="269" t="s">
        <v>411</v>
      </c>
      <c r="Y17" s="264" t="s">
        <v>412</v>
      </c>
      <c r="Z17" s="265"/>
    </row>
    <row r="18" spans="1:26" s="18" customFormat="1" ht="99.95" customHeight="1" thickBot="1">
      <c r="A18" s="48">
        <v>106</v>
      </c>
      <c r="B18" s="261"/>
      <c r="C18" s="262"/>
      <c r="D18" s="55" t="s">
        <v>260</v>
      </c>
      <c r="E18" s="56" t="s">
        <v>97</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60</v>
      </c>
      <c r="G18" s="263"/>
      <c r="H18" s="264"/>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14</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44</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50</v>
      </c>
      <c r="R18" s="87" t="str">
        <f ca="1">+IF(OFFSET(Ejecución!$A$1,MATCH($A18,Ejecución!$A$2:$A$169,0),MATCH(R$14,$I$14:$T$14,0)+5)="","",OFFSET(Ejecución!$A$1,MATCH($A18,Ejecución!$A$2:$A$169,0),MATCH(R$14,$I$14:$T$14,0)+5))</f>
        <v/>
      </c>
      <c r="S18" s="87" t="str">
        <f ca="1">+IF(OFFSET(Ejecución!$A$1,MATCH($A18,Ejecución!$A$2:$A$169,0),MATCH(S$14,$I$14:$T$14,0)+5)="","",OFFSET(Ejecución!$A$1,MATCH($A18,Ejecución!$A$2:$A$169,0),MATCH(S$14,$I$14:$T$14,0)+5))</f>
        <v/>
      </c>
      <c r="T18" s="87" t="str">
        <f ca="1">+IF(OFFSET(Ejecución!$A$1,MATCH($A18,Ejecución!$A$2:$A$169,0),MATCH(T$14,$I$14:$T$14,0)+5)="","",OFFSET(Ejecución!$A$1,MATCH($A18,Ejecución!$A$2:$A$169,0),MATCH(T$14,$I$14:$T$14,0)+5))</f>
        <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50</v>
      </c>
      <c r="V18" s="20">
        <f ca="1">+IFERROR(IF(VLOOKUP(A18,General!$A$2:$F$169,5,0)="Porcentaje",U18,IF(AND(F18=0,VLOOKUP(A18,General!$A$2:$F$169,5,0)&lt;&gt;"Porcentaje"),U18/VLOOKUP(A18,General!$A$2:$S$169,19,0),U18/F18)),0)</f>
        <v>0.83333333333333337</v>
      </c>
      <c r="W18" s="264"/>
      <c r="X18" s="264"/>
      <c r="Y18" s="264"/>
      <c r="Z18" s="265"/>
    </row>
    <row r="19" spans="1:26" s="18" customFormat="1" ht="99.95" customHeight="1" thickBot="1">
      <c r="A19" s="48">
        <v>107</v>
      </c>
      <c r="B19" s="261"/>
      <c r="C19" s="259" t="s">
        <v>262</v>
      </c>
      <c r="D19" s="55" t="s">
        <v>259</v>
      </c>
      <c r="E19" s="56" t="s">
        <v>97</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4</v>
      </c>
      <c r="G19" s="263" t="s">
        <v>378</v>
      </c>
      <c r="H19" s="264" t="s">
        <v>403</v>
      </c>
      <c r="I19" s="87">
        <f ca="1">+IF(OFFSET(Ejecución!$A$1,MATCH($A19,Ejecución!$A$2:$A$169,0),MATCH(I$14,$I$14:$T$14,0)+5)="","",OFFSET(Ejecución!$A$1,MATCH($A19,Ejecución!$A$2:$A$169,0),MATCH(I$14,$I$14:$T$14,0)+5))</f>
        <v>0</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2</v>
      </c>
      <c r="L19" s="87">
        <f ca="1">+IF(OFFSET(Ejecución!$A$1,MATCH($A19,Ejecución!$A$2:$A$169,0),MATCH(L$14,$I$14:$T$14,0)+5)="","",OFFSET(Ejecución!$A$1,MATCH($A19,Ejecución!$A$2:$A$169,0),MATCH(L$14,$I$14:$T$14,0)+5))</f>
        <v>2</v>
      </c>
      <c r="M19" s="87">
        <f ca="1">+IF(OFFSET(Ejecución!$A$1,MATCH($A19,Ejecución!$A$2:$A$169,0),MATCH(M$14,$I$14:$T$14,0)+5)="","",OFFSET(Ejecución!$A$1,MATCH($A19,Ejecución!$A$2:$A$169,0),MATCH(M$14,$I$14:$T$14,0)+5))</f>
        <v>2</v>
      </c>
      <c r="N19" s="87">
        <f ca="1">+IF(OFFSET(Ejecución!$A$1,MATCH($A19,Ejecución!$A$2:$A$169,0),MATCH(N$14,$I$14:$T$14,0)+5)="","",OFFSET(Ejecución!$A$1,MATCH($A19,Ejecución!$A$2:$A$169,0),MATCH(N$14,$I$14:$T$14,0)+5))</f>
        <v>0</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2</v>
      </c>
      <c r="Q19" s="87">
        <f ca="1">+IF(OFFSET(Ejecución!$A$1,MATCH($A19,Ejecución!$A$2:$A$169,0),MATCH(Q$14,$I$14:$T$14,0)+5)="","",OFFSET(Ejecución!$A$1,MATCH($A19,Ejecución!$A$2:$A$169,0),MATCH(Q$14,$I$14:$T$14,0)+5))</f>
        <v>1</v>
      </c>
      <c r="R19" s="87" t="str">
        <f ca="1">+IF(OFFSET(Ejecución!$A$1,MATCH($A19,Ejecución!$A$2:$A$169,0),MATCH(R$14,$I$14:$T$14,0)+5)="","",OFFSET(Ejecución!$A$1,MATCH($A19,Ejecución!$A$2:$A$169,0),MATCH(R$14,$I$14:$T$14,0)+5))</f>
        <v/>
      </c>
      <c r="S19" s="87" t="str">
        <f ca="1">+IF(OFFSET(Ejecución!$A$1,MATCH($A19,Ejecución!$A$2:$A$169,0),MATCH(S$14,$I$14:$T$14,0)+5)="","",OFFSET(Ejecución!$A$1,MATCH($A19,Ejecución!$A$2:$A$169,0),MATCH(S$14,$I$14:$T$14,0)+5))</f>
        <v/>
      </c>
      <c r="T19" s="87" t="str">
        <f ca="1">+IF(OFFSET(Ejecución!$A$1,MATCH($A19,Ejecución!$A$2:$A$169,0),MATCH(T$14,$I$14:$T$14,0)+5)="","",OFFSET(Ejecución!$A$1,MATCH($A19,Ejecución!$A$2:$A$169,0),MATCH(T$14,$I$14:$T$14,0)+5))</f>
        <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4</v>
      </c>
      <c r="V19" s="20">
        <f ca="1">+IFERROR(IF(VLOOKUP(A19,General!$A$2:$F$169,5,0)="Porcentaje",U19,IF(AND(F19=0,VLOOKUP(A19,General!$A$2:$F$169,5,0)&lt;&gt;"Porcentaje"),U19/VLOOKUP(A19,General!$A$2:$S$169,19,0),U19/F19)),0)</f>
        <v>1</v>
      </c>
      <c r="W19" s="269" t="s">
        <v>415</v>
      </c>
      <c r="X19" s="269" t="s">
        <v>411</v>
      </c>
      <c r="Y19" s="264" t="s">
        <v>416</v>
      </c>
      <c r="Z19" s="265"/>
    </row>
    <row r="20" spans="1:26" s="16" customFormat="1" ht="99.95" customHeight="1" thickBot="1">
      <c r="A20" s="65">
        <v>108</v>
      </c>
      <c r="B20" s="261"/>
      <c r="C20" s="259"/>
      <c r="D20" s="55" t="s">
        <v>260</v>
      </c>
      <c r="E20" s="56" t="s">
        <v>97</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120</v>
      </c>
      <c r="G20" s="263"/>
      <c r="H20" s="264"/>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24</v>
      </c>
      <c r="K20" s="87">
        <f ca="1">+IF(OFFSET(Ejecución!$A$1,MATCH($A20,Ejecución!$A$2:$A$169,0),MATCH(K$14,$I$14:$T$14,0)+5)="","",OFFSET(Ejecución!$A$1,MATCH($A20,Ejecución!$A$2:$A$169,0),MATCH(K$14,$I$14:$T$14,0)+5))</f>
        <v>99</v>
      </c>
      <c r="L20" s="87">
        <f ca="1">+IF(OFFSET(Ejecución!$A$1,MATCH($A20,Ejecución!$A$2:$A$169,0),MATCH(L$14,$I$14:$T$14,0)+5)="","",OFFSET(Ejecución!$A$1,MATCH($A20,Ejecución!$A$2:$A$169,0),MATCH(L$14,$I$14:$T$14,0)+5))</f>
        <v>90</v>
      </c>
      <c r="M20" s="87">
        <f ca="1">+IF(OFFSET(Ejecución!$A$1,MATCH($A20,Ejecución!$A$2:$A$169,0),MATCH(M$14,$I$14:$T$14,0)+5)="","",OFFSET(Ejecución!$A$1,MATCH($A20,Ejecución!$A$2:$A$169,0),MATCH(M$14,$I$14:$T$14,0)+5))</f>
        <v>58</v>
      </c>
      <c r="N20" s="87">
        <f ca="1">+IF(OFFSET(Ejecución!$A$1,MATCH($A20,Ejecución!$A$2:$A$169,0),MATCH(N$14,$I$14:$T$14,0)+5)="","",OFFSET(Ejecución!$A$1,MATCH($A20,Ejecución!$A$2:$A$169,0),MATCH(N$14,$I$14:$T$14,0)+5))</f>
        <v>0</v>
      </c>
      <c r="O20" s="87">
        <f ca="1">+IF(OFFSET(Ejecución!$A$1,MATCH($A20,Ejecución!$A$2:$A$169,0),MATCH(O$14,$I$14:$T$14,0)+5)="","",OFFSET(Ejecución!$A$1,MATCH($A20,Ejecución!$A$2:$A$169,0),MATCH(O$14,$I$14:$T$14,0)+5))</f>
        <v>56</v>
      </c>
      <c r="P20" s="87">
        <f ca="1">+IF(OFFSET(Ejecución!$A$1,MATCH($A20,Ejecución!$A$2:$A$169,0),MATCH(P$14,$I$14:$T$14,0)+5)="","",OFFSET(Ejecución!$A$1,MATCH($A20,Ejecución!$A$2:$A$169,0),MATCH(P$14,$I$14:$T$14,0)+5))</f>
        <v>76</v>
      </c>
      <c r="Q20" s="87">
        <f ca="1">+IF(OFFSET(Ejecución!$A$1,MATCH($A20,Ejecución!$A$2:$A$169,0),MATCH(Q$14,$I$14:$T$14,0)+5)="","",OFFSET(Ejecución!$A$1,MATCH($A20,Ejecución!$A$2:$A$169,0),MATCH(Q$14,$I$14:$T$14,0)+5))</f>
        <v>60</v>
      </c>
      <c r="R20" s="87" t="str">
        <f ca="1">+IF(OFFSET(Ejecución!$A$1,MATCH($A20,Ejecución!$A$2:$A$169,0),MATCH(R$14,$I$14:$T$14,0)+5)="","",OFFSET(Ejecución!$A$1,MATCH($A20,Ejecución!$A$2:$A$169,0),MATCH(R$14,$I$14:$T$14,0)+5))</f>
        <v/>
      </c>
      <c r="S20" s="87" t="str">
        <f ca="1">+IF(OFFSET(Ejecución!$A$1,MATCH($A20,Ejecución!$A$2:$A$169,0),MATCH(S$14,$I$14:$T$14,0)+5)="","",OFFSET(Ejecución!$A$1,MATCH($A20,Ejecución!$A$2:$A$169,0),MATCH(S$14,$I$14:$T$14,0)+5))</f>
        <v/>
      </c>
      <c r="T20" s="87" t="str">
        <f ca="1">+IF(OFFSET(Ejecución!$A$1,MATCH($A20,Ejecución!$A$2:$A$169,0),MATCH(T$14,$I$14:$T$14,0)+5)="","",OFFSET(Ejecución!$A$1,MATCH($A20,Ejecución!$A$2:$A$169,0),MATCH(T$14,$I$14:$T$14,0)+5))</f>
        <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192</v>
      </c>
      <c r="V20" s="20">
        <f ca="1">+IFERROR(IF(VLOOKUP(A20,General!$A$2:$F$169,5,0)="Porcentaje",U20,IF(AND(F20=0,VLOOKUP(A20,General!$A$2:$F$169,5,0)&lt;&gt;"Porcentaje"),U20/VLOOKUP(A20,General!$A$2:$S$169,19,0),U20/F20)),0)</f>
        <v>1.6</v>
      </c>
      <c r="W20" s="264"/>
      <c r="X20" s="264"/>
      <c r="Y20" s="264"/>
      <c r="Z20" s="265"/>
    </row>
    <row r="21" spans="1:26" s="16" customFormat="1" ht="99.95" customHeight="1" thickBot="1">
      <c r="A21" s="65">
        <v>109</v>
      </c>
      <c r="B21" s="261"/>
      <c r="C21" s="259" t="s">
        <v>263</v>
      </c>
      <c r="D21" s="55" t="s">
        <v>259</v>
      </c>
      <c r="E21" s="56" t="s">
        <v>97</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1</v>
      </c>
      <c r="G21" s="263" t="s">
        <v>378</v>
      </c>
      <c r="H21" s="264" t="s">
        <v>404</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2</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0</v>
      </c>
      <c r="M21" s="87">
        <f ca="1">+IF(OFFSET(Ejecución!$A$1,MATCH($A21,Ejecución!$A$2:$A$169,0),MATCH(M$14,$I$14:$T$14,0)+5)="","",OFFSET(Ejecución!$A$1,MATCH($A21,Ejecución!$A$2:$A$169,0),MATCH(M$14,$I$14:$T$14,0)+5))</f>
        <v>0</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0</v>
      </c>
      <c r="P21" s="87">
        <f ca="1">+IF(OFFSET(Ejecución!$A$1,MATCH($A21,Ejecución!$A$2:$A$169,0),MATCH(P$14,$I$14:$T$14,0)+5)="","",OFFSET(Ejecución!$A$1,MATCH($A21,Ejecución!$A$2:$A$169,0),MATCH(P$14,$I$14:$T$14,0)+5))</f>
        <v>0</v>
      </c>
      <c r="Q21" s="87">
        <f ca="1">+IF(OFFSET(Ejecución!$A$1,MATCH($A21,Ejecución!$A$2:$A$169,0),MATCH(Q$14,$I$14:$T$14,0)+5)="","",OFFSET(Ejecución!$A$1,MATCH($A21,Ejecución!$A$2:$A$169,0),MATCH(Q$14,$I$14:$T$14,0)+5))</f>
        <v>0</v>
      </c>
      <c r="R21" s="87" t="str">
        <f ca="1">+IF(OFFSET(Ejecución!$A$1,MATCH($A21,Ejecución!$A$2:$A$169,0),MATCH(R$14,$I$14:$T$14,0)+5)="","",OFFSET(Ejecución!$A$1,MATCH($A21,Ejecución!$A$2:$A$169,0),MATCH(R$14,$I$14:$T$14,0)+5))</f>
        <v/>
      </c>
      <c r="S21" s="87" t="str">
        <f ca="1">+IF(OFFSET(Ejecución!$A$1,MATCH($A21,Ejecución!$A$2:$A$169,0),MATCH(S$14,$I$14:$T$14,0)+5)="","",OFFSET(Ejecución!$A$1,MATCH($A21,Ejecución!$A$2:$A$169,0),MATCH(S$14,$I$14:$T$14,0)+5))</f>
        <v/>
      </c>
      <c r="T21" s="87" t="str">
        <f ca="1">+IF(OFFSET(Ejecución!$A$1,MATCH($A21,Ejecución!$A$2:$A$169,0),MATCH(T$14,$I$14:$T$14,0)+5)="","",OFFSET(Ejecución!$A$1,MATCH($A21,Ejecución!$A$2:$A$169,0),MATCH(T$14,$I$14:$T$14,0)+5))</f>
        <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0</v>
      </c>
      <c r="V21" s="20">
        <f ca="1">+IFERROR(IF(VLOOKUP(A21,General!$A$2:$F$169,5,0)="Porcentaje",U21,IF(AND(F21=0,VLOOKUP(A21,General!$A$2:$F$169,5,0)&lt;&gt;"Porcentaje"),U21/VLOOKUP(A21,General!$A$2:$S$169,19,0),U21/F21)),0)</f>
        <v>0</v>
      </c>
      <c r="W21" s="269" t="s">
        <v>415</v>
      </c>
      <c r="X21" s="270" t="s">
        <v>417</v>
      </c>
      <c r="Y21" s="264" t="s">
        <v>412</v>
      </c>
      <c r="Z21" s="265"/>
    </row>
    <row r="22" spans="1:26" s="16" customFormat="1" ht="99.95" customHeight="1" thickBot="1">
      <c r="A22" s="65">
        <v>110</v>
      </c>
      <c r="B22" s="261"/>
      <c r="C22" s="259"/>
      <c r="D22" s="55" t="s">
        <v>260</v>
      </c>
      <c r="E22" s="56" t="s">
        <v>97</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30</v>
      </c>
      <c r="G22" s="263"/>
      <c r="H22" s="264"/>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24</v>
      </c>
      <c r="K22" s="87">
        <f ca="1">+IF(OFFSET(Ejecución!$A$1,MATCH($A22,Ejecución!$A$2:$A$169,0),MATCH(K$14,$I$14:$T$14,0)+5)="","",OFFSET(Ejecución!$A$1,MATCH($A22,Ejecución!$A$2:$A$169,0),MATCH(K$14,$I$14:$T$14,0)+5))</f>
        <v>44</v>
      </c>
      <c r="L22" s="87">
        <f ca="1">+IF(OFFSET(Ejecución!$A$1,MATCH($A22,Ejecución!$A$2:$A$169,0),MATCH(L$14,$I$14:$T$14,0)+5)="","",OFFSET(Ejecución!$A$1,MATCH($A22,Ejecución!$A$2:$A$169,0),MATCH(L$14,$I$14:$T$14,0)+5))</f>
        <v>0</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50</v>
      </c>
      <c r="O22" s="87">
        <f ca="1">+IF(OFFSET(Ejecución!$A$1,MATCH($A22,Ejecución!$A$2:$A$169,0),MATCH(O$14,$I$14:$T$14,0)+5)="","",OFFSET(Ejecución!$A$1,MATCH($A22,Ejecución!$A$2:$A$169,0),MATCH(O$14,$I$14:$T$14,0)+5))</f>
        <v>0</v>
      </c>
      <c r="P22" s="87">
        <f ca="1">+IF(OFFSET(Ejecución!$A$1,MATCH($A22,Ejecución!$A$2:$A$169,0),MATCH(P$14,$I$14:$T$14,0)+5)="","",OFFSET(Ejecución!$A$1,MATCH($A22,Ejecución!$A$2:$A$169,0),MATCH(P$14,$I$14:$T$14,0)+5))</f>
        <v>0</v>
      </c>
      <c r="Q22" s="87">
        <f ca="1">+IF(OFFSET(Ejecución!$A$1,MATCH($A22,Ejecución!$A$2:$A$169,0),MATCH(Q$14,$I$14:$T$14,0)+5)="","",OFFSET(Ejecución!$A$1,MATCH($A22,Ejecución!$A$2:$A$169,0),MATCH(Q$14,$I$14:$T$14,0)+5))</f>
        <v>0</v>
      </c>
      <c r="R22" s="87" t="str">
        <f ca="1">+IF(OFFSET(Ejecución!$A$1,MATCH($A22,Ejecución!$A$2:$A$169,0),MATCH(R$14,$I$14:$T$14,0)+5)="","",OFFSET(Ejecución!$A$1,MATCH($A22,Ejecución!$A$2:$A$169,0),MATCH(R$14,$I$14:$T$14,0)+5))</f>
        <v/>
      </c>
      <c r="S22" s="87" t="str">
        <f ca="1">+IF(OFFSET(Ejecución!$A$1,MATCH($A22,Ejecución!$A$2:$A$169,0),MATCH(S$14,$I$14:$T$14,0)+5)="","",OFFSET(Ejecución!$A$1,MATCH($A22,Ejecución!$A$2:$A$169,0),MATCH(S$14,$I$14:$T$14,0)+5))</f>
        <v/>
      </c>
      <c r="T22" s="87" t="str">
        <f ca="1">+IF(OFFSET(Ejecución!$A$1,MATCH($A22,Ejecución!$A$2:$A$169,0),MATCH(T$14,$I$14:$T$14,0)+5)="","",OFFSET(Ejecución!$A$1,MATCH($A22,Ejecución!$A$2:$A$169,0),MATCH(T$14,$I$14:$T$14,0)+5))</f>
        <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0</v>
      </c>
      <c r="V22" s="20">
        <f ca="1">+IFERROR(IF(VLOOKUP(A22,General!$A$2:$F$169,5,0)="Porcentaje",U22,IF(AND(F22=0,VLOOKUP(A22,General!$A$2:$F$169,5,0)&lt;&gt;"Porcentaje"),U22/VLOOKUP(A22,General!$A$2:$S$169,19,0),U22/F22)),0)</f>
        <v>0</v>
      </c>
      <c r="W22" s="264"/>
      <c r="X22" s="271"/>
      <c r="Y22" s="264"/>
      <c r="Z22" s="265"/>
    </row>
    <row r="23" spans="1:26" s="16" customFormat="1" ht="99.95" customHeight="1" thickBot="1">
      <c r="A23" s="65">
        <v>111</v>
      </c>
      <c r="B23" s="261" t="s">
        <v>397</v>
      </c>
      <c r="C23" s="259" t="s">
        <v>264</v>
      </c>
      <c r="D23" s="55" t="s">
        <v>259</v>
      </c>
      <c r="E23" s="56" t="s">
        <v>97</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2</v>
      </c>
      <c r="G23" s="263" t="s">
        <v>378</v>
      </c>
      <c r="H23" s="264" t="s">
        <v>404</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0</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0</v>
      </c>
      <c r="N23" s="87">
        <f ca="1">+IF(OFFSET(Ejecución!$A$1,MATCH($A23,Ejecución!$A$2:$A$169,0),MATCH(N$14,$I$14:$T$14,0)+5)="","",OFFSET(Ejecución!$A$1,MATCH($A23,Ejecución!$A$2:$A$169,0),MATCH(N$14,$I$14:$T$14,0)+5))</f>
        <v>0</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0</v>
      </c>
      <c r="R23" s="87" t="str">
        <f ca="1">+IF(OFFSET(Ejecución!$A$1,MATCH($A23,Ejecución!$A$2:$A$169,0),MATCH(R$14,$I$14:$T$14,0)+5)="","",OFFSET(Ejecución!$A$1,MATCH($A23,Ejecución!$A$2:$A$169,0),MATCH(R$14,$I$14:$T$14,0)+5))</f>
        <v/>
      </c>
      <c r="S23" s="87" t="str">
        <f ca="1">+IF(OFFSET(Ejecución!$A$1,MATCH($A23,Ejecución!$A$2:$A$169,0),MATCH(S$14,$I$14:$T$14,0)+5)="","",OFFSET(Ejecución!$A$1,MATCH($A23,Ejecución!$A$2:$A$169,0),MATCH(S$14,$I$14:$T$14,0)+5))</f>
        <v/>
      </c>
      <c r="T23" s="87" t="str">
        <f ca="1">+IF(OFFSET(Ejecución!$A$1,MATCH($A23,Ejecución!$A$2:$A$169,0),MATCH(T$14,$I$14:$T$14,0)+5)="","",OFFSET(Ejecución!$A$1,MATCH($A23,Ejecución!$A$2:$A$169,0),MATCH(T$14,$I$14:$T$14,0)+5))</f>
        <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2</v>
      </c>
      <c r="V23" s="20">
        <f ca="1">+IFERROR(IF(VLOOKUP(A23,General!$A$2:$F$169,5,0)="Porcentaje",U23,IF(AND(F23=0,VLOOKUP(A23,General!$A$2:$F$169,5,0)&lt;&gt;"Porcentaje"),U23/VLOOKUP(A23,General!$A$2:$S$169,19,0),U23/F23)),0)</f>
        <v>1</v>
      </c>
      <c r="W23" s="269" t="s">
        <v>418</v>
      </c>
      <c r="X23" s="269" t="s">
        <v>411</v>
      </c>
      <c r="Y23" s="264" t="s">
        <v>412</v>
      </c>
      <c r="Z23" s="265" t="s">
        <v>413</v>
      </c>
    </row>
    <row r="24" spans="1:26" s="16" customFormat="1" ht="99.95" customHeight="1" thickBot="1">
      <c r="A24" s="65">
        <v>112</v>
      </c>
      <c r="B24" s="261"/>
      <c r="C24" s="259"/>
      <c r="D24" s="55" t="s">
        <v>260</v>
      </c>
      <c r="E24" s="56" t="s">
        <v>97</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60</v>
      </c>
      <c r="G24" s="263"/>
      <c r="H24" s="264"/>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55</v>
      </c>
      <c r="L24" s="87">
        <f ca="1">+IF(OFFSET(Ejecución!$A$1,MATCH($A24,Ejecución!$A$2:$A$169,0),MATCH(L$14,$I$14:$T$14,0)+5)="","",OFFSET(Ejecución!$A$1,MATCH($A24,Ejecución!$A$2:$A$169,0),MATCH(L$14,$I$14:$T$14,0)+5))</f>
        <v>50</v>
      </c>
      <c r="M24" s="87">
        <f ca="1">+IF(OFFSET(Ejecución!$A$1,MATCH($A24,Ejecución!$A$2:$A$169,0),MATCH(M$14,$I$14:$T$14,0)+5)="","",OFFSET(Ejecución!$A$1,MATCH($A24,Ejecución!$A$2:$A$169,0),MATCH(M$14,$I$14:$T$14,0)+5))</f>
        <v>0</v>
      </c>
      <c r="N24" s="87">
        <f ca="1">+IF(OFFSET(Ejecución!$A$1,MATCH($A24,Ejecución!$A$2:$A$169,0),MATCH(N$14,$I$14:$T$14,0)+5)="","",OFFSET(Ejecución!$A$1,MATCH($A24,Ejecución!$A$2:$A$169,0),MATCH(N$14,$I$14:$T$14,0)+5))</f>
        <v>0</v>
      </c>
      <c r="O24" s="87">
        <f ca="1">+IF(OFFSET(Ejecución!$A$1,MATCH($A24,Ejecución!$A$2:$A$169,0),MATCH(O$14,$I$14:$T$14,0)+5)="","",OFFSET(Ejecución!$A$1,MATCH($A24,Ejecución!$A$2:$A$169,0),MATCH(O$14,$I$14:$T$14,0)+5))</f>
        <v>45</v>
      </c>
      <c r="P24" s="87">
        <f ca="1">+IF(OFFSET(Ejecución!$A$1,MATCH($A24,Ejecución!$A$2:$A$169,0),MATCH(P$14,$I$14:$T$14,0)+5)="","",OFFSET(Ejecución!$A$1,MATCH($A24,Ejecución!$A$2:$A$169,0),MATCH(P$14,$I$14:$T$14,0)+5))</f>
        <v>52</v>
      </c>
      <c r="Q24" s="87">
        <f ca="1">+IF(OFFSET(Ejecución!$A$1,MATCH($A24,Ejecución!$A$2:$A$169,0),MATCH(Q$14,$I$14:$T$14,0)+5)="","",OFFSET(Ejecución!$A$1,MATCH($A24,Ejecución!$A$2:$A$169,0),MATCH(Q$14,$I$14:$T$14,0)+5))</f>
        <v>0</v>
      </c>
      <c r="R24" s="87" t="str">
        <f ca="1">+IF(OFFSET(Ejecución!$A$1,MATCH($A24,Ejecución!$A$2:$A$169,0),MATCH(R$14,$I$14:$T$14,0)+5)="","",OFFSET(Ejecución!$A$1,MATCH($A24,Ejecución!$A$2:$A$169,0),MATCH(R$14,$I$14:$T$14,0)+5))</f>
        <v/>
      </c>
      <c r="S24" s="87" t="str">
        <f ca="1">+IF(OFFSET(Ejecución!$A$1,MATCH($A24,Ejecución!$A$2:$A$169,0),MATCH(S$14,$I$14:$T$14,0)+5)="","",OFFSET(Ejecución!$A$1,MATCH($A24,Ejecución!$A$2:$A$169,0),MATCH(S$14,$I$14:$T$14,0)+5))</f>
        <v/>
      </c>
      <c r="T24" s="87" t="str">
        <f ca="1">+IF(OFFSET(Ejecución!$A$1,MATCH($A24,Ejecución!$A$2:$A$169,0),MATCH(T$14,$I$14:$T$14,0)+5)="","",OFFSET(Ejecución!$A$1,MATCH($A24,Ejecución!$A$2:$A$169,0),MATCH(T$14,$I$14:$T$14,0)+5))</f>
        <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97</v>
      </c>
      <c r="V24" s="20">
        <f ca="1">+IFERROR(IF(VLOOKUP(A24,General!$A$2:$F$169,5,0)="Porcentaje",U24,IF(AND(F24=0,VLOOKUP(A24,General!$A$2:$F$169,5,0)&lt;&gt;"Porcentaje"),U24/VLOOKUP(A24,General!$A$2:$S$169,19,0),U24/F24)),0)</f>
        <v>1.6166666666666667</v>
      </c>
      <c r="W24" s="264"/>
      <c r="X24" s="264"/>
      <c r="Y24" s="264"/>
      <c r="Z24" s="265"/>
    </row>
    <row r="25" spans="1:26" s="16" customFormat="1" ht="99.95" customHeight="1" thickBot="1">
      <c r="A25" s="65">
        <v>113</v>
      </c>
      <c r="B25" s="261"/>
      <c r="C25" s="259" t="s">
        <v>265</v>
      </c>
      <c r="D25" s="55" t="s">
        <v>259</v>
      </c>
      <c r="E25" s="56" t="s">
        <v>97</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263" t="s">
        <v>378</v>
      </c>
      <c r="H25" s="264" t="s">
        <v>404</v>
      </c>
      <c r="I25" s="87">
        <f ca="1">+IF(OFFSET(Ejecución!$A$1,MATCH($A25,Ejecución!$A$2:$A$169,0),MATCH(I$14,$I$14:$T$14,0)+5)="","",OFFSET(Ejecución!$A$1,MATCH($A25,Ejecución!$A$2:$A$169,0),MATCH(I$14,$I$14:$T$14,0)+5))</f>
        <v>1</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1</v>
      </c>
      <c r="N25" s="87">
        <f ca="1">+IF(OFFSET(Ejecución!$A$1,MATCH($A25,Ejecución!$A$2:$A$169,0),MATCH(N$14,$I$14:$T$14,0)+5)="","",OFFSET(Ejecución!$A$1,MATCH($A25,Ejecución!$A$2:$A$169,0),MATCH(N$14,$I$14:$T$14,0)+5))</f>
        <v>0</v>
      </c>
      <c r="O25" s="87">
        <f ca="1">+IF(OFFSET(Ejecución!$A$1,MATCH($A25,Ejecución!$A$2:$A$169,0),MATCH(O$14,$I$14:$T$14,0)+5)="","",OFFSET(Ejecución!$A$1,MATCH($A25,Ejecución!$A$2:$A$169,0),MATCH(O$14,$I$14:$T$14,0)+5))</f>
        <v>0</v>
      </c>
      <c r="P25" s="87">
        <f ca="1">+IF(OFFSET(Ejecución!$A$1,MATCH($A25,Ejecución!$A$2:$A$169,0),MATCH(P$14,$I$14:$T$14,0)+5)="","",OFFSET(Ejecución!$A$1,MATCH($A25,Ejecución!$A$2:$A$169,0),MATCH(P$14,$I$14:$T$14,0)+5))</f>
        <v>1</v>
      </c>
      <c r="Q25" s="87">
        <f ca="1">+IF(OFFSET(Ejecución!$A$1,MATCH($A25,Ejecución!$A$2:$A$169,0),MATCH(Q$14,$I$14:$T$14,0)+5)="","",OFFSET(Ejecución!$A$1,MATCH($A25,Ejecución!$A$2:$A$169,0),MATCH(Q$14,$I$14:$T$14,0)+5))</f>
        <v>0</v>
      </c>
      <c r="R25" s="87" t="str">
        <f ca="1">+IF(OFFSET(Ejecución!$A$1,MATCH($A25,Ejecución!$A$2:$A$169,0),MATCH(R$14,$I$14:$T$14,0)+5)="","",OFFSET(Ejecución!$A$1,MATCH($A25,Ejecución!$A$2:$A$169,0),MATCH(R$14,$I$14:$T$14,0)+5))</f>
        <v/>
      </c>
      <c r="S25" s="87" t="str">
        <f ca="1">+IF(OFFSET(Ejecución!$A$1,MATCH($A25,Ejecución!$A$2:$A$169,0),MATCH(S$14,$I$14:$T$14,0)+5)="","",OFFSET(Ejecución!$A$1,MATCH($A25,Ejecución!$A$2:$A$169,0),MATCH(S$14,$I$14:$T$14,0)+5))</f>
        <v/>
      </c>
      <c r="T25" s="87" t="str">
        <f ca="1">+IF(OFFSET(Ejecución!$A$1,MATCH($A25,Ejecución!$A$2:$A$169,0),MATCH(T$14,$I$14:$T$14,0)+5)="","",OFFSET(Ejecución!$A$1,MATCH($A25,Ejecución!$A$2:$A$169,0),MATCH(T$14,$I$14:$T$14,0)+5))</f>
        <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20">
        <f ca="1">+IFERROR(IF(VLOOKUP(A25,General!$A$2:$F$169,5,0)="Porcentaje",U25,IF(AND(F25=0,VLOOKUP(A25,General!$A$2:$F$169,5,0)&lt;&gt;"Porcentaje"),U25/VLOOKUP(A25,General!$A$2:$S$169,19,0),U25/F25)),0)</f>
        <v>1</v>
      </c>
      <c r="W25" s="269" t="s">
        <v>419</v>
      </c>
      <c r="X25" s="269" t="s">
        <v>411</v>
      </c>
      <c r="Y25" s="264" t="s">
        <v>412</v>
      </c>
      <c r="Z25" s="265" t="s">
        <v>413</v>
      </c>
    </row>
    <row r="26" spans="1:26" s="16" customFormat="1" ht="99.95" customHeight="1" thickBot="1">
      <c r="A26" s="65">
        <v>114</v>
      </c>
      <c r="B26" s="261"/>
      <c r="C26" s="259"/>
      <c r="D26" s="55" t="s">
        <v>266</v>
      </c>
      <c r="E26" s="56" t="s">
        <v>97</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30</v>
      </c>
      <c r="G26" s="263"/>
      <c r="H26" s="264"/>
      <c r="I26" s="87">
        <f ca="1">+IF(OFFSET(Ejecución!$A$1,MATCH($A26,Ejecución!$A$2:$A$169,0),MATCH(I$14,$I$14:$T$14,0)+5)="","",OFFSET(Ejecución!$A$1,MATCH($A26,Ejecución!$A$2:$A$169,0),MATCH(I$14,$I$14:$T$14,0)+5))</f>
        <v>25</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0</v>
      </c>
      <c r="M26" s="87">
        <f ca="1">+IF(OFFSET(Ejecución!$A$1,MATCH($A26,Ejecución!$A$2:$A$169,0),MATCH(M$14,$I$14:$T$14,0)+5)="","",OFFSET(Ejecución!$A$1,MATCH($A26,Ejecución!$A$2:$A$169,0),MATCH(M$14,$I$14:$T$14,0)+5))</f>
        <v>25</v>
      </c>
      <c r="N26" s="87">
        <f ca="1">+IF(OFFSET(Ejecución!$A$1,MATCH($A26,Ejecución!$A$2:$A$169,0),MATCH(N$14,$I$14:$T$14,0)+5)="","",OFFSET(Ejecución!$A$1,MATCH($A26,Ejecución!$A$2:$A$169,0),MATCH(N$14,$I$14:$T$14,0)+5))</f>
        <v>0</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38</v>
      </c>
      <c r="Q26" s="87">
        <f ca="1">+IF(OFFSET(Ejecución!$A$1,MATCH($A26,Ejecución!$A$2:$A$169,0),MATCH(Q$14,$I$14:$T$14,0)+5)="","",OFFSET(Ejecución!$A$1,MATCH($A26,Ejecución!$A$2:$A$169,0),MATCH(Q$14,$I$14:$T$14,0)+5))</f>
        <v>0</v>
      </c>
      <c r="R26" s="87" t="str">
        <f ca="1">+IF(OFFSET(Ejecución!$A$1,MATCH($A26,Ejecución!$A$2:$A$169,0),MATCH(R$14,$I$14:$T$14,0)+5)="","",OFFSET(Ejecución!$A$1,MATCH($A26,Ejecución!$A$2:$A$169,0),MATCH(R$14,$I$14:$T$14,0)+5))</f>
        <v/>
      </c>
      <c r="S26" s="87" t="str">
        <f ca="1">+IF(OFFSET(Ejecución!$A$1,MATCH($A26,Ejecución!$A$2:$A$169,0),MATCH(S$14,$I$14:$T$14,0)+5)="","",OFFSET(Ejecución!$A$1,MATCH($A26,Ejecución!$A$2:$A$169,0),MATCH(S$14,$I$14:$T$14,0)+5))</f>
        <v/>
      </c>
      <c r="T26" s="87" t="str">
        <f ca="1">+IF(OFFSET(Ejecución!$A$1,MATCH($A26,Ejecución!$A$2:$A$169,0),MATCH(T$14,$I$14:$T$14,0)+5)="","",OFFSET(Ejecución!$A$1,MATCH($A26,Ejecución!$A$2:$A$169,0),MATCH(T$14,$I$14:$T$14,0)+5))</f>
        <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38</v>
      </c>
      <c r="V26" s="20">
        <f ca="1">+IFERROR(IF(VLOOKUP(A26,General!$A$2:$F$169,5,0)="Porcentaje",U26,IF(AND(F26=0,VLOOKUP(A26,General!$A$2:$F$169,5,0)&lt;&gt;"Porcentaje"),U26/VLOOKUP(A26,General!$A$2:$S$169,19,0),U26/F26)),0)</f>
        <v>1.2666666666666666</v>
      </c>
      <c r="W26" s="264"/>
      <c r="X26" s="264"/>
      <c r="Y26" s="264"/>
      <c r="Z26" s="265"/>
    </row>
    <row r="27" spans="1:26" s="16" customFormat="1" ht="242.25" customHeight="1" thickBot="1">
      <c r="A27" s="65">
        <v>115</v>
      </c>
      <c r="B27" s="57" t="s">
        <v>398</v>
      </c>
      <c r="C27" s="58" t="s">
        <v>267</v>
      </c>
      <c r="D27" s="55" t="s">
        <v>268</v>
      </c>
      <c r="E27" s="56" t="s">
        <v>97</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12</v>
      </c>
      <c r="G27" s="60" t="s">
        <v>378</v>
      </c>
      <c r="H27" s="61" t="s">
        <v>405</v>
      </c>
      <c r="I27" s="87">
        <f ca="1">+IF(OFFSET(Ejecución!$A$1,MATCH($A27,Ejecución!$A$2:$A$169,0),MATCH(I$14,$I$14:$T$14,0)+5)="","",OFFSET(Ejecución!$A$1,MATCH($A27,Ejecución!$A$2:$A$169,0),MATCH(I$14,$I$14:$T$14,0)+5))</f>
        <v>4</v>
      </c>
      <c r="J27" s="87">
        <f ca="1">+IF(OFFSET(Ejecución!$A$1,MATCH($A27,Ejecución!$A$2:$A$169,0),MATCH(J$14,$I$14:$T$14,0)+5)="","",OFFSET(Ejecución!$A$1,MATCH($A27,Ejecución!$A$2:$A$169,0),MATCH(J$14,$I$14:$T$14,0)+5))</f>
        <v>3</v>
      </c>
      <c r="K27" s="87">
        <f ca="1">+IF(OFFSET(Ejecución!$A$1,MATCH($A27,Ejecución!$A$2:$A$169,0),MATCH(K$14,$I$14:$T$14,0)+5)="","",OFFSET(Ejecución!$A$1,MATCH($A27,Ejecución!$A$2:$A$169,0),MATCH(K$14,$I$14:$T$14,0)+5))</f>
        <v>3</v>
      </c>
      <c r="L27" s="87">
        <f ca="1">+IF(OFFSET(Ejecución!$A$1,MATCH($A27,Ejecución!$A$2:$A$169,0),MATCH(L$14,$I$14:$T$14,0)+5)="","",OFFSET(Ejecución!$A$1,MATCH($A27,Ejecución!$A$2:$A$169,0),MATCH(L$14,$I$14:$T$14,0)+5))</f>
        <v>4</v>
      </c>
      <c r="M27" s="87">
        <f ca="1">+IF(OFFSET(Ejecución!$A$1,MATCH($A27,Ejecución!$A$2:$A$169,0),MATCH(M$14,$I$14:$T$14,0)+5)="","",OFFSET(Ejecución!$A$1,MATCH($A27,Ejecución!$A$2:$A$169,0),MATCH(M$14,$I$14:$T$14,0)+5))</f>
        <v>5</v>
      </c>
      <c r="N27" s="87">
        <f ca="1">+IF(OFFSET(Ejecución!$A$1,MATCH($A27,Ejecución!$A$2:$A$169,0),MATCH(N$14,$I$14:$T$14,0)+5)="","",OFFSET(Ejecución!$A$1,MATCH($A27,Ejecución!$A$2:$A$169,0),MATCH(N$14,$I$14:$T$14,0)+5))</f>
        <v>8</v>
      </c>
      <c r="O27" s="87">
        <f ca="1">+IF(OFFSET(Ejecución!$A$1,MATCH($A27,Ejecución!$A$2:$A$169,0),MATCH(O$14,$I$14:$T$14,0)+5)="","",OFFSET(Ejecución!$A$1,MATCH($A27,Ejecución!$A$2:$A$169,0),MATCH(O$14,$I$14:$T$14,0)+5))</f>
        <v>4</v>
      </c>
      <c r="P27" s="87">
        <f ca="1">+IF(OFFSET(Ejecución!$A$1,MATCH($A27,Ejecución!$A$2:$A$169,0),MATCH(P$14,$I$14:$T$14,0)+5)="","",OFFSET(Ejecución!$A$1,MATCH($A27,Ejecución!$A$2:$A$169,0),MATCH(P$14,$I$14:$T$14,0)+5))</f>
        <v>4</v>
      </c>
      <c r="Q27" s="87">
        <f ca="1">+IF(OFFSET(Ejecución!$A$1,MATCH($A27,Ejecución!$A$2:$A$169,0),MATCH(Q$14,$I$14:$T$14,0)+5)="","",OFFSET(Ejecución!$A$1,MATCH($A27,Ejecución!$A$2:$A$169,0),MATCH(Q$14,$I$14:$T$14,0)+5))</f>
        <v>4</v>
      </c>
      <c r="R27" s="87" t="str">
        <f ca="1">+IF(OFFSET(Ejecución!$A$1,MATCH($A27,Ejecución!$A$2:$A$169,0),MATCH(R$14,$I$14:$T$14,0)+5)="","",OFFSET(Ejecución!$A$1,MATCH($A27,Ejecución!$A$2:$A$169,0),MATCH(R$14,$I$14:$T$14,0)+5))</f>
        <v/>
      </c>
      <c r="S27" s="87" t="str">
        <f ca="1">+IF(OFFSET(Ejecución!$A$1,MATCH($A27,Ejecución!$A$2:$A$169,0),MATCH(S$14,$I$14:$T$14,0)+5)="","",OFFSET(Ejecución!$A$1,MATCH($A27,Ejecución!$A$2:$A$169,0),MATCH(S$14,$I$14:$T$14,0)+5))</f>
        <v/>
      </c>
      <c r="T27" s="87" t="str">
        <f ca="1">+IF(OFFSET(Ejecución!$A$1,MATCH($A27,Ejecución!$A$2:$A$169,0),MATCH(T$14,$I$14:$T$14,0)+5)="","",OFFSET(Ejecución!$A$1,MATCH($A27,Ejecución!$A$2:$A$169,0),MATCH(T$14,$I$14:$T$14,0)+5))</f>
        <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12</v>
      </c>
      <c r="V27" s="20">
        <f ca="1">+IFERROR(IF(VLOOKUP(A27,General!$A$2:$F$169,5,0)="Porcentaje",U27,IF(AND(F27=0,VLOOKUP(A27,General!$A$2:$F$169,5,0)&lt;&gt;"Porcentaje"),U27/VLOOKUP(A27,General!$A$2:$S$169,19,0),U27/F27)),0)</f>
        <v>1</v>
      </c>
      <c r="W27" s="63" t="s">
        <v>420</v>
      </c>
      <c r="X27" s="63" t="s">
        <v>421</v>
      </c>
      <c r="Y27" s="64" t="s">
        <v>422</v>
      </c>
      <c r="Z27" s="56"/>
    </row>
    <row r="28" spans="1:26" s="16" customFormat="1" ht="60" customHeight="1" thickBot="1">
      <c r="A28" s="65">
        <v>116</v>
      </c>
      <c r="B28" s="267" t="s">
        <v>399</v>
      </c>
      <c r="C28" s="259" t="s">
        <v>269</v>
      </c>
      <c r="D28" s="55" t="s">
        <v>270</v>
      </c>
      <c r="E28" s="56" t="s">
        <v>97</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8</v>
      </c>
      <c r="G28" s="62"/>
      <c r="H28" s="265" t="s">
        <v>406</v>
      </c>
      <c r="I28" s="87">
        <f ca="1">+IF(OFFSET(Ejecución!$A$1,MATCH($A28,Ejecución!$A$2:$A$169,0),MATCH(I$14,$I$14:$T$14,0)+5)="","",OFFSET(Ejecución!$A$1,MATCH($A28,Ejecución!$A$2:$A$169,0),MATCH(I$14,$I$14:$T$14,0)+5))</f>
        <v>0</v>
      </c>
      <c r="J28" s="87">
        <f ca="1">+IF(OFFSET(Ejecución!$A$1,MATCH($A28,Ejecución!$A$2:$A$169,0),MATCH(J$14,$I$14:$T$14,0)+5)="","",OFFSET(Ejecución!$A$1,MATCH($A28,Ejecución!$A$2:$A$169,0),MATCH(J$14,$I$14:$T$14,0)+5))</f>
        <v>3</v>
      </c>
      <c r="K28" s="87">
        <f ca="1">+IF(OFFSET(Ejecución!$A$1,MATCH($A28,Ejecución!$A$2:$A$169,0),MATCH(K$14,$I$14:$T$14,0)+5)="","",OFFSET(Ejecución!$A$1,MATCH($A28,Ejecución!$A$2:$A$169,0),MATCH(K$14,$I$14:$T$14,0)+5))</f>
        <v>3</v>
      </c>
      <c r="L28" s="87">
        <f ca="1">+IF(OFFSET(Ejecución!$A$1,MATCH($A28,Ejecución!$A$2:$A$169,0),MATCH(L$14,$I$14:$T$14,0)+5)="","",OFFSET(Ejecución!$A$1,MATCH($A28,Ejecución!$A$2:$A$169,0),MATCH(L$14,$I$14:$T$14,0)+5))</f>
        <v>2</v>
      </c>
      <c r="M28" s="87">
        <f ca="1">+IF(OFFSET(Ejecución!$A$1,MATCH($A28,Ejecución!$A$2:$A$169,0),MATCH(M$14,$I$14:$T$14,0)+5)="","",OFFSET(Ejecución!$A$1,MATCH($A28,Ejecución!$A$2:$A$169,0),MATCH(M$14,$I$14:$T$14,0)+5))</f>
        <v>2</v>
      </c>
      <c r="N28" s="87">
        <f ca="1">+IF(OFFSET(Ejecución!$A$1,MATCH($A28,Ejecución!$A$2:$A$169,0),MATCH(N$14,$I$14:$T$14,0)+5)="","",OFFSET(Ejecución!$A$1,MATCH($A28,Ejecución!$A$2:$A$169,0),MATCH(N$14,$I$14:$T$14,0)+5))</f>
        <v>3</v>
      </c>
      <c r="O28" s="87">
        <f ca="1">+IF(OFFSET(Ejecución!$A$1,MATCH($A28,Ejecución!$A$2:$A$169,0),MATCH(O$14,$I$14:$T$14,0)+5)="","",OFFSET(Ejecución!$A$1,MATCH($A28,Ejecución!$A$2:$A$169,0),MATCH(O$14,$I$14:$T$14,0)+5))</f>
        <v>2</v>
      </c>
      <c r="P28" s="87">
        <f ca="1">+IF(OFFSET(Ejecución!$A$1,MATCH($A28,Ejecución!$A$2:$A$169,0),MATCH(P$14,$I$14:$T$14,0)+5)="","",OFFSET(Ejecución!$A$1,MATCH($A28,Ejecución!$A$2:$A$169,0),MATCH(P$14,$I$14:$T$14,0)+5))</f>
        <v>3</v>
      </c>
      <c r="Q28" s="87">
        <f ca="1">+IF(OFFSET(Ejecución!$A$1,MATCH($A28,Ejecución!$A$2:$A$169,0),MATCH(Q$14,$I$14:$T$14,0)+5)="","",OFFSET(Ejecución!$A$1,MATCH($A28,Ejecución!$A$2:$A$169,0),MATCH(Q$14,$I$14:$T$14,0)+5))</f>
        <v>3</v>
      </c>
      <c r="R28" s="87" t="str">
        <f ca="1">+IF(OFFSET(Ejecución!$A$1,MATCH($A28,Ejecución!$A$2:$A$169,0),MATCH(R$14,$I$14:$T$14,0)+5)="","",OFFSET(Ejecución!$A$1,MATCH($A28,Ejecución!$A$2:$A$169,0),MATCH(R$14,$I$14:$T$14,0)+5))</f>
        <v/>
      </c>
      <c r="S28" s="87" t="str">
        <f ca="1">+IF(OFFSET(Ejecución!$A$1,MATCH($A28,Ejecución!$A$2:$A$169,0),MATCH(S$14,$I$14:$T$14,0)+5)="","",OFFSET(Ejecución!$A$1,MATCH($A28,Ejecución!$A$2:$A$169,0),MATCH(S$14,$I$14:$T$14,0)+5))</f>
        <v/>
      </c>
      <c r="T28" s="87" t="str">
        <f ca="1">+IF(OFFSET(Ejecución!$A$1,MATCH($A28,Ejecución!$A$2:$A$169,0),MATCH(T$14,$I$14:$T$14,0)+5)="","",OFFSET(Ejecución!$A$1,MATCH($A28,Ejecución!$A$2:$A$169,0),MATCH(T$14,$I$14:$T$14,0)+5))</f>
        <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8</v>
      </c>
      <c r="V28" s="20">
        <f ca="1">+IFERROR(IF(VLOOKUP(A28,General!$A$2:$F$169,5,0)="Porcentaje",U28,IF(AND(F28=0,VLOOKUP(A28,General!$A$2:$F$169,5,0)&lt;&gt;"Porcentaje"),U28/VLOOKUP(A28,General!$A$2:$S$169,19,0),U28/F28)),0)</f>
        <v>1</v>
      </c>
      <c r="W28" s="269" t="s">
        <v>423</v>
      </c>
      <c r="X28" s="269" t="s">
        <v>424</v>
      </c>
      <c r="Y28" s="264" t="s">
        <v>425</v>
      </c>
      <c r="Z28" s="265"/>
    </row>
    <row r="29" spans="1:26" s="16" customFormat="1" ht="60" customHeight="1" thickBot="1">
      <c r="A29" s="65">
        <v>117</v>
      </c>
      <c r="B29" s="267"/>
      <c r="C29" s="259"/>
      <c r="D29" s="55" t="s">
        <v>271</v>
      </c>
      <c r="E29" s="56" t="s">
        <v>97</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24</v>
      </c>
      <c r="G29" s="266" t="s">
        <v>378</v>
      </c>
      <c r="H29" s="265"/>
      <c r="I29" s="87">
        <f ca="1">+IF(OFFSET(Ejecución!$A$1,MATCH($A29,Ejecución!$A$2:$A$169,0),MATCH(I$14,$I$14:$T$14,0)+5)="","",OFFSET(Ejecución!$A$1,MATCH($A29,Ejecución!$A$2:$A$169,0),MATCH(I$14,$I$14:$T$14,0)+5))</f>
        <v>0</v>
      </c>
      <c r="J29" s="87">
        <f ca="1">+IF(OFFSET(Ejecución!$A$1,MATCH($A29,Ejecución!$A$2:$A$169,0),MATCH(J$14,$I$14:$T$14,0)+5)="","",OFFSET(Ejecución!$A$1,MATCH($A29,Ejecución!$A$2:$A$169,0),MATCH(J$14,$I$14:$T$14,0)+5))</f>
        <v>9</v>
      </c>
      <c r="K29" s="87">
        <f ca="1">+IF(OFFSET(Ejecución!$A$1,MATCH($A29,Ejecución!$A$2:$A$169,0),MATCH(K$14,$I$14:$T$14,0)+5)="","",OFFSET(Ejecución!$A$1,MATCH($A29,Ejecución!$A$2:$A$169,0),MATCH(K$14,$I$14:$T$14,0)+5))</f>
        <v>9</v>
      </c>
      <c r="L29" s="87">
        <f ca="1">+IF(OFFSET(Ejecución!$A$1,MATCH($A29,Ejecución!$A$2:$A$169,0),MATCH(L$14,$I$14:$T$14,0)+5)="","",OFFSET(Ejecución!$A$1,MATCH($A29,Ejecución!$A$2:$A$169,0),MATCH(L$14,$I$14:$T$14,0)+5))</f>
        <v>8</v>
      </c>
      <c r="M29" s="87">
        <f ca="1">+IF(OFFSET(Ejecución!$A$1,MATCH($A29,Ejecución!$A$2:$A$169,0),MATCH(M$14,$I$14:$T$14,0)+5)="","",OFFSET(Ejecución!$A$1,MATCH($A29,Ejecución!$A$2:$A$169,0),MATCH(M$14,$I$14:$T$14,0)+5))</f>
        <v>6</v>
      </c>
      <c r="N29" s="87">
        <f ca="1">+IF(OFFSET(Ejecución!$A$1,MATCH($A29,Ejecución!$A$2:$A$169,0),MATCH(N$14,$I$14:$T$14,0)+5)="","",OFFSET(Ejecución!$A$1,MATCH($A29,Ejecución!$A$2:$A$169,0),MATCH(N$14,$I$14:$T$14,0)+5))</f>
        <v>8</v>
      </c>
      <c r="O29" s="87">
        <f ca="1">+IF(OFFSET(Ejecución!$A$1,MATCH($A29,Ejecución!$A$2:$A$169,0),MATCH(O$14,$I$14:$T$14,0)+5)="","",OFFSET(Ejecución!$A$1,MATCH($A29,Ejecución!$A$2:$A$169,0),MATCH(O$14,$I$14:$T$14,0)+5))</f>
        <v>6</v>
      </c>
      <c r="P29" s="87">
        <f ca="1">+IF(OFFSET(Ejecución!$A$1,MATCH($A29,Ejecución!$A$2:$A$169,0),MATCH(P$14,$I$14:$T$14,0)+5)="","",OFFSET(Ejecución!$A$1,MATCH($A29,Ejecución!$A$2:$A$169,0),MATCH(P$14,$I$14:$T$14,0)+5))</f>
        <v>8</v>
      </c>
      <c r="Q29" s="87">
        <f ca="1">+IF(OFFSET(Ejecución!$A$1,MATCH($A29,Ejecución!$A$2:$A$169,0),MATCH(Q$14,$I$14:$T$14,0)+5)="","",OFFSET(Ejecución!$A$1,MATCH($A29,Ejecución!$A$2:$A$169,0),MATCH(Q$14,$I$14:$T$14,0)+5))</f>
        <v>9</v>
      </c>
      <c r="R29" s="87" t="str">
        <f ca="1">+IF(OFFSET(Ejecución!$A$1,MATCH($A29,Ejecución!$A$2:$A$169,0),MATCH(R$14,$I$14:$T$14,0)+5)="","",OFFSET(Ejecución!$A$1,MATCH($A29,Ejecución!$A$2:$A$169,0),MATCH(R$14,$I$14:$T$14,0)+5))</f>
        <v/>
      </c>
      <c r="S29" s="87" t="str">
        <f ca="1">+IF(OFFSET(Ejecución!$A$1,MATCH($A29,Ejecución!$A$2:$A$169,0),MATCH(S$14,$I$14:$T$14,0)+5)="","",OFFSET(Ejecución!$A$1,MATCH($A29,Ejecución!$A$2:$A$169,0),MATCH(S$14,$I$14:$T$14,0)+5))</f>
        <v/>
      </c>
      <c r="T29" s="87" t="str">
        <f ca="1">+IF(OFFSET(Ejecución!$A$1,MATCH($A29,Ejecución!$A$2:$A$169,0),MATCH(T$14,$I$14:$T$14,0)+5)="","",OFFSET(Ejecución!$A$1,MATCH($A29,Ejecución!$A$2:$A$169,0),MATCH(T$14,$I$14:$T$14,0)+5))</f>
        <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23</v>
      </c>
      <c r="V29" s="20">
        <f ca="1">+IFERROR(IF(VLOOKUP(A29,General!$A$2:$F$169,5,0)="Porcentaje",U29,IF(AND(F29=0,VLOOKUP(A29,General!$A$2:$F$169,5,0)&lt;&gt;"Porcentaje"),U29/VLOOKUP(A29,General!$A$2:$S$169,19,0),U29/F29)),0)</f>
        <v>0.95833333333333337</v>
      </c>
      <c r="W29" s="264"/>
      <c r="X29" s="264"/>
      <c r="Y29" s="264"/>
      <c r="Z29" s="265"/>
    </row>
    <row r="30" spans="1:26" ht="60" customHeight="1" thickBot="1">
      <c r="A30" s="66">
        <v>118</v>
      </c>
      <c r="B30" s="267"/>
      <c r="C30" s="259"/>
      <c r="D30" s="55" t="s">
        <v>272</v>
      </c>
      <c r="E30" s="56" t="s">
        <v>97</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496</v>
      </c>
      <c r="G30" s="266"/>
      <c r="H30" s="265"/>
      <c r="I30" s="87">
        <f ca="1">+IF(OFFSET(Ejecución!$A$1,MATCH($A30,Ejecución!$A$2:$A$169,0),MATCH(I$14,$I$14:$T$14,0)+5)="","",OFFSET(Ejecución!$A$1,MATCH($A30,Ejecución!$A$2:$A$169,0),MATCH(I$14,$I$14:$T$14,0)+5))</f>
        <v>0</v>
      </c>
      <c r="J30" s="87">
        <f ca="1">+IF(OFFSET(Ejecución!$A$1,MATCH($A30,Ejecución!$A$2:$A$169,0),MATCH(J$14,$I$14:$T$14,0)+5)="","",OFFSET(Ejecución!$A$1,MATCH($A30,Ejecución!$A$2:$A$169,0),MATCH(J$14,$I$14:$T$14,0)+5))</f>
        <v>170</v>
      </c>
      <c r="K30" s="87">
        <f ca="1">+IF(OFFSET(Ejecución!$A$1,MATCH($A30,Ejecución!$A$2:$A$169,0),MATCH(K$14,$I$14:$T$14,0)+5)="","",OFFSET(Ejecución!$A$1,MATCH($A30,Ejecución!$A$2:$A$169,0),MATCH(K$14,$I$14:$T$14,0)+5))</f>
        <v>170</v>
      </c>
      <c r="L30" s="87">
        <f ca="1">+IF(OFFSET(Ejecución!$A$1,MATCH($A30,Ejecución!$A$2:$A$169,0),MATCH(L$14,$I$14:$T$14,0)+5)="","",OFFSET(Ejecución!$A$1,MATCH($A30,Ejecución!$A$2:$A$169,0),MATCH(L$14,$I$14:$T$14,0)+5))</f>
        <v>110</v>
      </c>
      <c r="M30" s="87">
        <f ca="1">+IF(OFFSET(Ejecución!$A$1,MATCH($A30,Ejecución!$A$2:$A$169,0),MATCH(M$14,$I$14:$T$14,0)+5)="","",OFFSET(Ejecución!$A$1,MATCH($A30,Ejecución!$A$2:$A$169,0),MATCH(M$14,$I$14:$T$14,0)+5))</f>
        <v>65</v>
      </c>
      <c r="N30" s="87">
        <f ca="1">+IF(OFFSET(Ejecución!$A$1,MATCH($A30,Ejecución!$A$2:$A$169,0),MATCH(N$14,$I$14:$T$14,0)+5)="","",OFFSET(Ejecución!$A$1,MATCH($A30,Ejecución!$A$2:$A$169,0),MATCH(N$14,$I$14:$T$14,0)+5))</f>
        <v>180</v>
      </c>
      <c r="O30" s="87">
        <f ca="1">+IF(OFFSET(Ejecución!$A$1,MATCH($A30,Ejecución!$A$2:$A$169,0),MATCH(O$14,$I$14:$T$14,0)+5)="","",OFFSET(Ejecución!$A$1,MATCH($A30,Ejecución!$A$2:$A$169,0),MATCH(O$14,$I$14:$T$14,0)+5))</f>
        <v>120</v>
      </c>
      <c r="P30" s="87">
        <f ca="1">+IF(OFFSET(Ejecución!$A$1,MATCH($A30,Ejecución!$A$2:$A$169,0),MATCH(P$14,$I$14:$T$14,0)+5)="","",OFFSET(Ejecución!$A$1,MATCH($A30,Ejecución!$A$2:$A$169,0),MATCH(P$14,$I$14:$T$14,0)+5))</f>
        <v>168</v>
      </c>
      <c r="Q30" s="87">
        <f ca="1">+IF(OFFSET(Ejecución!$A$1,MATCH($A30,Ejecución!$A$2:$A$169,0),MATCH(Q$14,$I$14:$T$14,0)+5)="","",OFFSET(Ejecución!$A$1,MATCH($A30,Ejecución!$A$2:$A$169,0),MATCH(Q$14,$I$14:$T$14,0)+5))</f>
        <v>180</v>
      </c>
      <c r="R30" s="87" t="str">
        <f ca="1">+IF(OFFSET(Ejecución!$A$1,MATCH($A30,Ejecución!$A$2:$A$169,0),MATCH(R$14,$I$14:$T$14,0)+5)="","",OFFSET(Ejecución!$A$1,MATCH($A30,Ejecución!$A$2:$A$169,0),MATCH(R$14,$I$14:$T$14,0)+5))</f>
        <v/>
      </c>
      <c r="S30" s="87" t="str">
        <f ca="1">+IF(OFFSET(Ejecución!$A$1,MATCH($A30,Ejecución!$A$2:$A$169,0),MATCH(S$14,$I$14:$T$14,0)+5)="","",OFFSET(Ejecución!$A$1,MATCH($A30,Ejecución!$A$2:$A$169,0),MATCH(S$14,$I$14:$T$14,0)+5))</f>
        <v/>
      </c>
      <c r="T30" s="87" t="str">
        <f ca="1">+IF(OFFSET(Ejecución!$A$1,MATCH($A30,Ejecución!$A$2:$A$169,0),MATCH(T$14,$I$14:$T$14,0)+5)="","",OFFSET(Ejecución!$A$1,MATCH($A30,Ejecución!$A$2:$A$169,0),MATCH(T$14,$I$14:$T$14,0)+5))</f>
        <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468</v>
      </c>
      <c r="V30" s="20">
        <f ca="1">+IFERROR(IF(VLOOKUP(A30,General!$A$2:$F$169,5,0)="Porcentaje",U30,IF(AND(F30=0,VLOOKUP(A30,General!$A$2:$F$169,5,0)&lt;&gt;"Porcentaje"),U30/VLOOKUP(A30,General!$A$2:$S$169,19,0),U30/F30)),0)</f>
        <v>0.94354838709677424</v>
      </c>
      <c r="W30" s="264"/>
      <c r="X30" s="264"/>
      <c r="Y30" s="264"/>
      <c r="Z30" s="265"/>
    </row>
    <row r="31" spans="1:26" ht="60" customHeight="1" thickBot="1">
      <c r="A31" s="66">
        <v>119</v>
      </c>
      <c r="B31" s="267"/>
      <c r="C31" s="259"/>
      <c r="D31" s="55" t="s">
        <v>273</v>
      </c>
      <c r="E31" s="56" t="s">
        <v>97</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144</v>
      </c>
      <c r="G31" s="266"/>
      <c r="H31" s="265"/>
      <c r="I31" s="87">
        <f ca="1">+IF(OFFSET(Ejecución!$A$1,MATCH($A31,Ejecución!$A$2:$A$169,0),MATCH(I$14,$I$14:$T$14,0)+5)="","",OFFSET(Ejecución!$A$1,MATCH($A31,Ejecución!$A$2:$A$169,0),MATCH(I$14,$I$14:$T$14,0)+5))</f>
        <v>0</v>
      </c>
      <c r="J31" s="87">
        <f ca="1">+IF(OFFSET(Ejecución!$A$1,MATCH($A31,Ejecución!$A$2:$A$169,0),MATCH(J$14,$I$14:$T$14,0)+5)="","",OFFSET(Ejecución!$A$1,MATCH($A31,Ejecución!$A$2:$A$169,0),MATCH(J$14,$I$14:$T$14,0)+5))</f>
        <v>46</v>
      </c>
      <c r="K31" s="87">
        <f ca="1">+IF(OFFSET(Ejecución!$A$1,MATCH($A31,Ejecución!$A$2:$A$169,0),MATCH(K$14,$I$14:$T$14,0)+5)="","",OFFSET(Ejecución!$A$1,MATCH($A31,Ejecución!$A$2:$A$169,0),MATCH(K$14,$I$14:$T$14,0)+5))</f>
        <v>45</v>
      </c>
      <c r="L31" s="87">
        <f ca="1">+IF(OFFSET(Ejecución!$A$1,MATCH($A31,Ejecución!$A$2:$A$169,0),MATCH(L$14,$I$14:$T$14,0)+5)="","",OFFSET(Ejecución!$A$1,MATCH($A31,Ejecución!$A$2:$A$169,0),MATCH(L$14,$I$14:$T$14,0)+5))</f>
        <v>30</v>
      </c>
      <c r="M31" s="87">
        <f ca="1">+IF(OFFSET(Ejecución!$A$1,MATCH($A31,Ejecución!$A$2:$A$169,0),MATCH(M$14,$I$14:$T$14,0)+5)="","",OFFSET(Ejecución!$A$1,MATCH($A31,Ejecución!$A$2:$A$169,0),MATCH(M$14,$I$14:$T$14,0)+5))</f>
        <v>25</v>
      </c>
      <c r="N31" s="87">
        <f ca="1">+IF(OFFSET(Ejecución!$A$1,MATCH($A31,Ejecución!$A$2:$A$169,0),MATCH(N$14,$I$14:$T$14,0)+5)="","",OFFSET(Ejecución!$A$1,MATCH($A31,Ejecución!$A$2:$A$169,0),MATCH(N$14,$I$14:$T$14,0)+5))</f>
        <v>49</v>
      </c>
      <c r="O31" s="87">
        <f ca="1">+IF(OFFSET(Ejecución!$A$1,MATCH($A31,Ejecución!$A$2:$A$169,0),MATCH(O$14,$I$14:$T$14,0)+5)="","",OFFSET(Ejecución!$A$1,MATCH($A31,Ejecución!$A$2:$A$169,0),MATCH(O$14,$I$14:$T$14,0)+5))</f>
        <v>34</v>
      </c>
      <c r="P31" s="87">
        <f ca="1">+IF(OFFSET(Ejecución!$A$1,MATCH($A31,Ejecución!$A$2:$A$169,0),MATCH(P$14,$I$14:$T$14,0)+5)="","",OFFSET(Ejecución!$A$1,MATCH($A31,Ejecución!$A$2:$A$169,0),MATCH(P$14,$I$14:$T$14,0)+5))</f>
        <v>40</v>
      </c>
      <c r="Q31" s="87">
        <f ca="1">+IF(OFFSET(Ejecución!$A$1,MATCH($A31,Ejecución!$A$2:$A$169,0),MATCH(Q$14,$I$14:$T$14,0)+5)="","",OFFSET(Ejecución!$A$1,MATCH($A31,Ejecución!$A$2:$A$169,0),MATCH(Q$14,$I$14:$T$14,0)+5))</f>
        <v>48</v>
      </c>
      <c r="R31" s="87" t="str">
        <f ca="1">+IF(OFFSET(Ejecución!$A$1,MATCH($A31,Ejecución!$A$2:$A$169,0),MATCH(R$14,$I$14:$T$14,0)+5)="","",OFFSET(Ejecución!$A$1,MATCH($A31,Ejecución!$A$2:$A$169,0),MATCH(R$14,$I$14:$T$14,0)+5))</f>
        <v/>
      </c>
      <c r="S31" s="87" t="str">
        <f ca="1">+IF(OFFSET(Ejecución!$A$1,MATCH($A31,Ejecución!$A$2:$A$169,0),MATCH(S$14,$I$14:$T$14,0)+5)="","",OFFSET(Ejecución!$A$1,MATCH($A31,Ejecución!$A$2:$A$169,0),MATCH(S$14,$I$14:$T$14,0)+5))</f>
        <v/>
      </c>
      <c r="T31" s="87" t="str">
        <f ca="1">+IF(OFFSET(Ejecución!$A$1,MATCH($A31,Ejecución!$A$2:$A$169,0),MATCH(T$14,$I$14:$T$14,0)+5)="","",OFFSET(Ejecución!$A$1,MATCH($A31,Ejecución!$A$2:$A$169,0),MATCH(T$14,$I$14:$T$14,0)+5))</f>
        <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122</v>
      </c>
      <c r="V31" s="20">
        <f ca="1">+IFERROR(IF(VLOOKUP(A31,General!$A$2:$F$169,5,0)="Porcentaje",U31,IF(AND(F31=0,VLOOKUP(A31,General!$A$2:$F$169,5,0)&lt;&gt;"Porcentaje"),U31/VLOOKUP(A31,General!$A$2:$S$169,19,0),U31/F31)),0)</f>
        <v>0.84722222222222221</v>
      </c>
      <c r="W31" s="264"/>
      <c r="X31" s="264"/>
      <c r="Y31" s="264"/>
      <c r="Z31" s="265"/>
    </row>
    <row r="32" spans="1:26" ht="60" customHeight="1" thickBot="1">
      <c r="A32" s="66">
        <v>120</v>
      </c>
      <c r="B32" s="267"/>
      <c r="C32" s="259"/>
      <c r="D32" s="55" t="s">
        <v>274</v>
      </c>
      <c r="E32" s="56" t="s">
        <v>97</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72</v>
      </c>
      <c r="G32" s="266"/>
      <c r="H32" s="265"/>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28</v>
      </c>
      <c r="K32" s="87">
        <f ca="1">+IF(OFFSET(Ejecución!$A$1,MATCH($A32,Ejecución!$A$2:$A$169,0),MATCH(K$14,$I$14:$T$14,0)+5)="","",OFFSET(Ejecución!$A$1,MATCH($A32,Ejecución!$A$2:$A$169,0),MATCH(K$14,$I$14:$T$14,0)+5))</f>
        <v>22</v>
      </c>
      <c r="L32" s="87">
        <f ca="1">+IF(OFFSET(Ejecución!$A$1,MATCH($A32,Ejecución!$A$2:$A$169,0),MATCH(L$14,$I$14:$T$14,0)+5)="","",OFFSET(Ejecución!$A$1,MATCH($A32,Ejecución!$A$2:$A$169,0),MATCH(L$14,$I$14:$T$14,0)+5))</f>
        <v>15</v>
      </c>
      <c r="M32" s="87">
        <f ca="1">+IF(OFFSET(Ejecución!$A$1,MATCH($A32,Ejecución!$A$2:$A$169,0),MATCH(M$14,$I$14:$T$14,0)+5)="","",OFFSET(Ejecución!$A$1,MATCH($A32,Ejecución!$A$2:$A$169,0),MATCH(M$14,$I$14:$T$14,0)+5))</f>
        <v>18</v>
      </c>
      <c r="N32" s="87">
        <f ca="1">+IF(OFFSET(Ejecución!$A$1,MATCH($A32,Ejecución!$A$2:$A$169,0),MATCH(N$14,$I$14:$T$14,0)+5)="","",OFFSET(Ejecución!$A$1,MATCH($A32,Ejecución!$A$2:$A$169,0),MATCH(N$14,$I$14:$T$14,0)+5))</f>
        <v>24</v>
      </c>
      <c r="O32" s="87">
        <f ca="1">+IF(OFFSET(Ejecución!$A$1,MATCH($A32,Ejecución!$A$2:$A$169,0),MATCH(O$14,$I$14:$T$14,0)+5)="","",OFFSET(Ejecución!$A$1,MATCH($A32,Ejecución!$A$2:$A$169,0),MATCH(O$14,$I$14:$T$14,0)+5))</f>
        <v>15</v>
      </c>
      <c r="P32" s="87">
        <f ca="1">+IF(OFFSET(Ejecución!$A$1,MATCH($A32,Ejecución!$A$2:$A$169,0),MATCH(P$14,$I$14:$T$14,0)+5)="","",OFFSET(Ejecución!$A$1,MATCH($A32,Ejecución!$A$2:$A$169,0),MATCH(P$14,$I$14:$T$14,0)+5))</f>
        <v>15</v>
      </c>
      <c r="Q32" s="87">
        <f ca="1">+IF(OFFSET(Ejecución!$A$1,MATCH($A32,Ejecución!$A$2:$A$169,0),MATCH(Q$14,$I$14:$T$14,0)+5)="","",OFFSET(Ejecución!$A$1,MATCH($A32,Ejecución!$A$2:$A$169,0),MATCH(Q$14,$I$14:$T$14,0)+5))</f>
        <v>20</v>
      </c>
      <c r="R32" s="87" t="str">
        <f ca="1">+IF(OFFSET(Ejecución!$A$1,MATCH($A32,Ejecución!$A$2:$A$169,0),MATCH(R$14,$I$14:$T$14,0)+5)="","",OFFSET(Ejecución!$A$1,MATCH($A32,Ejecución!$A$2:$A$169,0),MATCH(R$14,$I$14:$T$14,0)+5))</f>
        <v/>
      </c>
      <c r="S32" s="87" t="str">
        <f ca="1">+IF(OFFSET(Ejecución!$A$1,MATCH($A32,Ejecución!$A$2:$A$169,0),MATCH(S$14,$I$14:$T$14,0)+5)="","",OFFSET(Ejecución!$A$1,MATCH($A32,Ejecución!$A$2:$A$169,0),MATCH(S$14,$I$14:$T$14,0)+5))</f>
        <v/>
      </c>
      <c r="T32" s="87" t="str">
        <f ca="1">+IF(OFFSET(Ejecución!$A$1,MATCH($A32,Ejecución!$A$2:$A$169,0),MATCH(T$14,$I$14:$T$14,0)+5)="","",OFFSET(Ejecución!$A$1,MATCH($A32,Ejecución!$A$2:$A$169,0),MATCH(T$14,$I$14:$T$14,0)+5))</f>
        <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50</v>
      </c>
      <c r="V32" s="20">
        <f ca="1">+IFERROR(IF(VLOOKUP(A32,General!$A$2:$F$169,5,0)="Porcentaje",U32,IF(AND(F32=0,VLOOKUP(A32,General!$A$2:$F$169,5,0)&lt;&gt;"Porcentaje"),U32/VLOOKUP(A32,General!$A$2:$S$169,19,0),U32/F32)),0)</f>
        <v>0.69444444444444442</v>
      </c>
      <c r="W32" s="264"/>
      <c r="X32" s="264"/>
      <c r="Y32" s="264"/>
      <c r="Z32" s="265"/>
    </row>
    <row r="33" spans="1:26" ht="120" customHeight="1" thickBot="1">
      <c r="A33" s="66">
        <v>121</v>
      </c>
      <c r="B33" s="59" t="s">
        <v>400</v>
      </c>
      <c r="C33" s="58" t="s">
        <v>275</v>
      </c>
      <c r="D33" s="55" t="s">
        <v>276</v>
      </c>
      <c r="E33" s="56" t="s">
        <v>97</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45</v>
      </c>
      <c r="G33" s="60" t="s">
        <v>378</v>
      </c>
      <c r="H33" s="61" t="s">
        <v>407</v>
      </c>
      <c r="I33" s="87">
        <f ca="1">+IF(OFFSET(Ejecución!$A$1,MATCH($A33,Ejecución!$A$2:$A$169,0),MATCH(I$14,$I$14:$T$14,0)+5)="","",OFFSET(Ejecución!$A$1,MATCH($A33,Ejecución!$A$2:$A$169,0),MATCH(I$14,$I$14:$T$14,0)+5))</f>
        <v>12</v>
      </c>
      <c r="J33" s="87">
        <f ca="1">+IF(OFFSET(Ejecución!$A$1,MATCH($A33,Ejecución!$A$2:$A$169,0),MATCH(J$14,$I$14:$T$14,0)+5)="","",OFFSET(Ejecución!$A$1,MATCH($A33,Ejecución!$A$2:$A$169,0),MATCH(J$14,$I$14:$T$14,0)+5))</f>
        <v>18</v>
      </c>
      <c r="K33" s="87">
        <f ca="1">+IF(OFFSET(Ejecución!$A$1,MATCH($A33,Ejecución!$A$2:$A$169,0),MATCH(K$14,$I$14:$T$14,0)+5)="","",OFFSET(Ejecución!$A$1,MATCH($A33,Ejecución!$A$2:$A$169,0),MATCH(K$14,$I$14:$T$14,0)+5))</f>
        <v>15</v>
      </c>
      <c r="L33" s="87">
        <f ca="1">+IF(OFFSET(Ejecución!$A$1,MATCH($A33,Ejecución!$A$2:$A$169,0),MATCH(L$14,$I$14:$T$14,0)+5)="","",OFFSET(Ejecución!$A$1,MATCH($A33,Ejecución!$A$2:$A$169,0),MATCH(L$14,$I$14:$T$14,0)+5))</f>
        <v>15</v>
      </c>
      <c r="M33" s="87">
        <f ca="1">+IF(OFFSET(Ejecución!$A$1,MATCH($A33,Ejecución!$A$2:$A$169,0),MATCH(M$14,$I$14:$T$14,0)+5)="","",OFFSET(Ejecución!$A$1,MATCH($A33,Ejecución!$A$2:$A$169,0),MATCH(M$14,$I$14:$T$14,0)+5))</f>
        <v>15</v>
      </c>
      <c r="N33" s="87">
        <f ca="1">+IF(OFFSET(Ejecución!$A$1,MATCH($A33,Ejecución!$A$2:$A$169,0),MATCH(N$14,$I$14:$T$14,0)+5)="","",OFFSET(Ejecución!$A$1,MATCH($A33,Ejecución!$A$2:$A$169,0),MATCH(N$14,$I$14:$T$14,0)+5))</f>
        <v>16</v>
      </c>
      <c r="O33" s="87">
        <f ca="1">+IF(OFFSET(Ejecución!$A$1,MATCH($A33,Ejecución!$A$2:$A$169,0),MATCH(O$14,$I$14:$T$14,0)+5)="","",OFFSET(Ejecución!$A$1,MATCH($A33,Ejecución!$A$2:$A$169,0),MATCH(O$14,$I$14:$T$14,0)+5))</f>
        <v>16</v>
      </c>
      <c r="P33" s="87">
        <f ca="1">+IF(OFFSET(Ejecución!$A$1,MATCH($A33,Ejecución!$A$2:$A$169,0),MATCH(P$14,$I$14:$T$14,0)+5)="","",OFFSET(Ejecución!$A$1,MATCH($A33,Ejecución!$A$2:$A$169,0),MATCH(P$14,$I$14:$T$14,0)+5))</f>
        <v>15</v>
      </c>
      <c r="Q33" s="87">
        <f ca="1">+IF(OFFSET(Ejecución!$A$1,MATCH($A33,Ejecución!$A$2:$A$169,0),MATCH(Q$14,$I$14:$T$14,0)+5)="","",OFFSET(Ejecución!$A$1,MATCH($A33,Ejecución!$A$2:$A$169,0),MATCH(Q$14,$I$14:$T$14,0)+5))</f>
        <v>15</v>
      </c>
      <c r="R33" s="87" t="str">
        <f ca="1">+IF(OFFSET(Ejecución!$A$1,MATCH($A33,Ejecución!$A$2:$A$169,0),MATCH(R$14,$I$14:$T$14,0)+5)="","",OFFSET(Ejecución!$A$1,MATCH($A33,Ejecución!$A$2:$A$169,0),MATCH(R$14,$I$14:$T$14,0)+5))</f>
        <v/>
      </c>
      <c r="S33" s="87" t="str">
        <f ca="1">+IF(OFFSET(Ejecución!$A$1,MATCH($A33,Ejecución!$A$2:$A$169,0),MATCH(S$14,$I$14:$T$14,0)+5)="","",OFFSET(Ejecución!$A$1,MATCH($A33,Ejecución!$A$2:$A$169,0),MATCH(S$14,$I$14:$T$14,0)+5))</f>
        <v/>
      </c>
      <c r="T33" s="87" t="str">
        <f ca="1">+IF(OFFSET(Ejecución!$A$1,MATCH($A33,Ejecución!$A$2:$A$169,0),MATCH(T$14,$I$14:$T$14,0)+5)="","",OFFSET(Ejecución!$A$1,MATCH($A33,Ejecución!$A$2:$A$169,0),MATCH(T$14,$I$14:$T$14,0)+5))</f>
        <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46</v>
      </c>
      <c r="V33" s="20">
        <f ca="1">+IFERROR(IF(VLOOKUP(A33,General!$A$2:$F$169,5,0)="Porcentaje",U33,IF(AND(F33=0,VLOOKUP(A33,General!$A$2:$F$169,5,0)&lt;&gt;"Porcentaje"),U33/VLOOKUP(A33,General!$A$2:$S$169,19,0),U33/F33)),0)</f>
        <v>1.0222222222222221</v>
      </c>
      <c r="W33" s="63" t="s">
        <v>426</v>
      </c>
      <c r="X33" s="63" t="s">
        <v>427</v>
      </c>
      <c r="Y33" s="61" t="s">
        <v>428</v>
      </c>
      <c r="Z33" s="56"/>
    </row>
    <row r="34" spans="1:26" ht="150" customHeight="1" thickBot="1">
      <c r="A34" s="66">
        <v>122</v>
      </c>
      <c r="B34" s="268" t="s">
        <v>401</v>
      </c>
      <c r="C34" s="58" t="s">
        <v>277</v>
      </c>
      <c r="D34" s="55" t="s">
        <v>278</v>
      </c>
      <c r="E34" s="56" t="s">
        <v>97</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1100</v>
      </c>
      <c r="G34" s="60" t="s">
        <v>378</v>
      </c>
      <c r="H34" s="61" t="s">
        <v>408</v>
      </c>
      <c r="I34" s="87">
        <f ca="1">+IF(OFFSET(Ejecución!$A$1,MATCH($A34,Ejecución!$A$2:$A$169,0),MATCH(I$14,$I$14:$T$14,0)+5)="","",OFFSET(Ejecución!$A$1,MATCH($A34,Ejecución!$A$2:$A$169,0),MATCH(I$14,$I$14:$T$14,0)+5))</f>
        <v>504</v>
      </c>
      <c r="J34" s="87">
        <f ca="1">+IF(OFFSET(Ejecución!$A$1,MATCH($A34,Ejecución!$A$2:$A$169,0),MATCH(J$14,$I$14:$T$14,0)+5)="","",OFFSET(Ejecución!$A$1,MATCH($A34,Ejecución!$A$2:$A$169,0),MATCH(J$14,$I$14:$T$14,0)+5))</f>
        <v>605</v>
      </c>
      <c r="K34" s="87">
        <f ca="1">+IF(OFFSET(Ejecución!$A$1,MATCH($A34,Ejecución!$A$2:$A$169,0),MATCH(K$14,$I$14:$T$14,0)+5)="","",OFFSET(Ejecución!$A$1,MATCH($A34,Ejecución!$A$2:$A$169,0),MATCH(K$14,$I$14:$T$14,0)+5))</f>
        <v>870</v>
      </c>
      <c r="L34" s="87">
        <f ca="1">+IF(OFFSET(Ejecución!$A$1,MATCH($A34,Ejecución!$A$2:$A$169,0),MATCH(L$14,$I$14:$T$14,0)+5)="","",OFFSET(Ejecución!$A$1,MATCH($A34,Ejecución!$A$2:$A$169,0),MATCH(L$14,$I$14:$T$14,0)+5))</f>
        <v>768</v>
      </c>
      <c r="M34" s="87">
        <f ca="1">+IF(OFFSET(Ejecución!$A$1,MATCH($A34,Ejecución!$A$2:$A$169,0),MATCH(M$14,$I$14:$T$14,0)+5)="","",OFFSET(Ejecución!$A$1,MATCH($A34,Ejecución!$A$2:$A$169,0),MATCH(M$14,$I$14:$T$14,0)+5))</f>
        <v>774</v>
      </c>
      <c r="N34" s="87">
        <f ca="1">+IF(OFFSET(Ejecución!$A$1,MATCH($A34,Ejecución!$A$2:$A$169,0),MATCH(N$14,$I$14:$T$14,0)+5)="","",OFFSET(Ejecución!$A$1,MATCH($A34,Ejecución!$A$2:$A$169,0),MATCH(N$14,$I$14:$T$14,0)+5))</f>
        <v>1071</v>
      </c>
      <c r="O34" s="87">
        <f ca="1">+IF(OFFSET(Ejecución!$A$1,MATCH($A34,Ejecución!$A$2:$A$169,0),MATCH(O$14,$I$14:$T$14,0)+5)="","",OFFSET(Ejecución!$A$1,MATCH($A34,Ejecución!$A$2:$A$169,0),MATCH(O$14,$I$14:$T$14,0)+5))</f>
        <v>1146</v>
      </c>
      <c r="P34" s="87">
        <f ca="1">+IF(OFFSET(Ejecución!$A$1,MATCH($A34,Ejecución!$A$2:$A$169,0),MATCH(P$14,$I$14:$T$14,0)+5)="","",OFFSET(Ejecución!$A$1,MATCH($A34,Ejecución!$A$2:$A$169,0),MATCH(P$14,$I$14:$T$14,0)+5))</f>
        <v>1895</v>
      </c>
      <c r="Q34" s="87">
        <f ca="1">+IF(OFFSET(Ejecución!$A$1,MATCH($A34,Ejecución!$A$2:$A$169,0),MATCH(Q$14,$I$14:$T$14,0)+5)="","",OFFSET(Ejecución!$A$1,MATCH($A34,Ejecución!$A$2:$A$169,0),MATCH(Q$14,$I$14:$T$14,0)+5))</f>
        <v>984</v>
      </c>
      <c r="R34" s="87" t="str">
        <f ca="1">+IF(OFFSET(Ejecución!$A$1,MATCH($A34,Ejecución!$A$2:$A$169,0),MATCH(R$14,$I$14:$T$14,0)+5)="","",OFFSET(Ejecución!$A$1,MATCH($A34,Ejecución!$A$2:$A$169,0),MATCH(R$14,$I$14:$T$14,0)+5))</f>
        <v/>
      </c>
      <c r="S34" s="87" t="str">
        <f ca="1">+IF(OFFSET(Ejecución!$A$1,MATCH($A34,Ejecución!$A$2:$A$169,0),MATCH(S$14,$I$14:$T$14,0)+5)="","",OFFSET(Ejecución!$A$1,MATCH($A34,Ejecución!$A$2:$A$169,0),MATCH(S$14,$I$14:$T$14,0)+5))</f>
        <v/>
      </c>
      <c r="T34" s="87" t="str">
        <f ca="1">+IF(OFFSET(Ejecución!$A$1,MATCH($A34,Ejecución!$A$2:$A$169,0),MATCH(T$14,$I$14:$T$14,0)+5)="","",OFFSET(Ejecución!$A$1,MATCH($A34,Ejecución!$A$2:$A$169,0),MATCH(T$14,$I$14:$T$14,0)+5))</f>
        <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4025</v>
      </c>
      <c r="V34" s="20">
        <f ca="1">+IFERROR(IF(VLOOKUP(A34,General!$A$2:$F$169,5,0)="Porcentaje",U34,IF(AND(F34=0,VLOOKUP(A34,General!$A$2:$F$169,5,0)&lt;&gt;"Porcentaje"),U34/VLOOKUP(A34,General!$A$2:$S$169,19,0),U34/F34)),0)</f>
        <v>3.6590909090909092</v>
      </c>
      <c r="W34" s="63" t="s">
        <v>429</v>
      </c>
      <c r="X34" s="63" t="s">
        <v>430</v>
      </c>
      <c r="Y34" s="61" t="s">
        <v>431</v>
      </c>
      <c r="Z34" s="56" t="s">
        <v>432</v>
      </c>
    </row>
    <row r="35" spans="1:26" ht="150" customHeight="1" thickBot="1">
      <c r="A35" s="66">
        <v>123</v>
      </c>
      <c r="B35" s="268"/>
      <c r="C35" s="58" t="s">
        <v>279</v>
      </c>
      <c r="D35" s="55" t="s">
        <v>280</v>
      </c>
      <c r="E35" s="56" t="s">
        <v>97</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60" t="s">
        <v>378</v>
      </c>
      <c r="H35" s="61" t="s">
        <v>409</v>
      </c>
      <c r="I35" s="87">
        <f ca="1">+IF(OFFSET(Ejecución!$A$1,MATCH($A35,Ejecución!$A$2:$A$169,0),MATCH(I$14,$I$14:$T$14,0)+5)="","",OFFSET(Ejecución!$A$1,MATCH($A35,Ejecución!$A$2:$A$169,0),MATCH(I$14,$I$14:$T$14,0)+5))</f>
        <v>0</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2</v>
      </c>
      <c r="L35" s="87">
        <f ca="1">+IF(OFFSET(Ejecución!$A$1,MATCH($A35,Ejecución!$A$2:$A$169,0),MATCH(L$14,$I$14:$T$14,0)+5)="","",OFFSET(Ejecución!$A$1,MATCH($A35,Ejecución!$A$2:$A$169,0),MATCH(L$14,$I$14:$T$14,0)+5))</f>
        <v>0</v>
      </c>
      <c r="M35" s="87">
        <f ca="1">+IF(OFFSET(Ejecución!$A$1,MATCH($A35,Ejecución!$A$2:$A$169,0),MATCH(M$14,$I$14:$T$14,0)+5)="","",OFFSET(Ejecución!$A$1,MATCH($A35,Ejecución!$A$2:$A$169,0),MATCH(M$14,$I$14:$T$14,0)+5))</f>
        <v>1</v>
      </c>
      <c r="N35" s="87">
        <f ca="1">+IF(OFFSET(Ejecución!$A$1,MATCH($A35,Ejecución!$A$2:$A$169,0),MATCH(N$14,$I$14:$T$14,0)+5)="","",OFFSET(Ejecución!$A$1,MATCH($A35,Ejecución!$A$2:$A$169,0),MATCH(N$14,$I$14:$T$14,0)+5))</f>
        <v>0</v>
      </c>
      <c r="O35" s="87">
        <f ca="1">+IF(OFFSET(Ejecución!$A$1,MATCH($A35,Ejecución!$A$2:$A$169,0),MATCH(O$14,$I$14:$T$14,0)+5)="","",OFFSET(Ejecución!$A$1,MATCH($A35,Ejecución!$A$2:$A$169,0),MATCH(O$14,$I$14:$T$14,0)+5))</f>
        <v>0</v>
      </c>
      <c r="P35" s="87">
        <f ca="1">+IF(OFFSET(Ejecución!$A$1,MATCH($A35,Ejecución!$A$2:$A$169,0),MATCH(P$14,$I$14:$T$14,0)+5)="","",OFFSET(Ejecución!$A$1,MATCH($A35,Ejecución!$A$2:$A$169,0),MATCH(P$14,$I$14:$T$14,0)+5))</f>
        <v>0</v>
      </c>
      <c r="Q35" s="87">
        <f ca="1">+IF(OFFSET(Ejecución!$A$1,MATCH($A35,Ejecución!$A$2:$A$169,0),MATCH(Q$14,$I$14:$T$14,0)+5)="","",OFFSET(Ejecución!$A$1,MATCH($A35,Ejecución!$A$2:$A$169,0),MATCH(Q$14,$I$14:$T$14,0)+5))</f>
        <v>0</v>
      </c>
      <c r="R35" s="87" t="str">
        <f ca="1">+IF(OFFSET(Ejecución!$A$1,MATCH($A35,Ejecución!$A$2:$A$169,0),MATCH(R$14,$I$14:$T$14,0)+5)="","",OFFSET(Ejecución!$A$1,MATCH($A35,Ejecución!$A$2:$A$169,0),MATCH(R$14,$I$14:$T$14,0)+5))</f>
        <v/>
      </c>
      <c r="S35" s="87" t="str">
        <f ca="1">+IF(OFFSET(Ejecución!$A$1,MATCH($A35,Ejecución!$A$2:$A$169,0),MATCH(S$14,$I$14:$T$14,0)+5)="","",OFFSET(Ejecución!$A$1,MATCH($A35,Ejecución!$A$2:$A$169,0),MATCH(S$14,$I$14:$T$14,0)+5))</f>
        <v/>
      </c>
      <c r="T35" s="87" t="str">
        <f ca="1">+IF(OFFSET(Ejecución!$A$1,MATCH($A35,Ejecución!$A$2:$A$169,0),MATCH(T$14,$I$14:$T$14,0)+5)="","",OFFSET(Ejecución!$A$1,MATCH($A35,Ejecución!$A$2:$A$169,0),MATCH(T$14,$I$14:$T$14,0)+5))</f>
        <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0</v>
      </c>
      <c r="V35" s="20">
        <f ca="1">+IFERROR(IF(VLOOKUP(A35,General!$A$2:$F$169,5,0)="Porcentaje",U35,IF(AND(F35=0,VLOOKUP(A35,General!$A$2:$F$169,5,0)&lt;&gt;"Porcentaje"),U35/VLOOKUP(A35,General!$A$2:$S$169,19,0),U35/F35)),0)</f>
        <v>0</v>
      </c>
      <c r="W35" s="63" t="s">
        <v>429</v>
      </c>
      <c r="X35" s="63" t="s">
        <v>433</v>
      </c>
      <c r="Y35" s="61" t="s">
        <v>431</v>
      </c>
      <c r="Z35" s="56"/>
    </row>
  </sheetData>
  <sheetProtection password="CCC5" sheet="1" objects="1" scenarios="1"/>
  <mergeCells count="69">
    <mergeCell ref="W28:W32"/>
    <mergeCell ref="X28:X32"/>
    <mergeCell ref="Y28:Y32"/>
    <mergeCell ref="Z28:Z32"/>
    <mergeCell ref="W23:W24"/>
    <mergeCell ref="X23:X24"/>
    <mergeCell ref="Y23:Y24"/>
    <mergeCell ref="Z23:Z24"/>
    <mergeCell ref="W25:W26"/>
    <mergeCell ref="X25:X26"/>
    <mergeCell ref="Y25:Y26"/>
    <mergeCell ref="Z25:Z26"/>
    <mergeCell ref="Y19:Y20"/>
    <mergeCell ref="Z19:Z20"/>
    <mergeCell ref="W21:W22"/>
    <mergeCell ref="X21:X22"/>
    <mergeCell ref="Y21:Y22"/>
    <mergeCell ref="Z21:Z22"/>
    <mergeCell ref="Y15:Y16"/>
    <mergeCell ref="Z15:Z16"/>
    <mergeCell ref="W17:W18"/>
    <mergeCell ref="X17:X18"/>
    <mergeCell ref="Y17:Y18"/>
    <mergeCell ref="Z17:Z18"/>
    <mergeCell ref="G25:G26"/>
    <mergeCell ref="H25:H26"/>
    <mergeCell ref="G21:G22"/>
    <mergeCell ref="W15:W16"/>
    <mergeCell ref="X15:X16"/>
    <mergeCell ref="W19:W20"/>
    <mergeCell ref="X19:X20"/>
    <mergeCell ref="H28:H32"/>
    <mergeCell ref="G29:G32"/>
    <mergeCell ref="B28:B32"/>
    <mergeCell ref="C28:C32"/>
    <mergeCell ref="B34:B35"/>
    <mergeCell ref="C21:C22"/>
    <mergeCell ref="C23:C24"/>
    <mergeCell ref="G15:G16"/>
    <mergeCell ref="H15:H16"/>
    <mergeCell ref="G17:G18"/>
    <mergeCell ref="H17:H18"/>
    <mergeCell ref="G19:G20"/>
    <mergeCell ref="H19:H20"/>
    <mergeCell ref="H21:H22"/>
    <mergeCell ref="G23:G24"/>
    <mergeCell ref="H23:H24"/>
    <mergeCell ref="C25:C26"/>
    <mergeCell ref="B15:B22"/>
    <mergeCell ref="B23:B26"/>
    <mergeCell ref="B9:Z10"/>
    <mergeCell ref="B11:Z12"/>
    <mergeCell ref="B13:B14"/>
    <mergeCell ref="C13:G13"/>
    <mergeCell ref="H13:H14"/>
    <mergeCell ref="I13:V13"/>
    <mergeCell ref="W13:W14"/>
    <mergeCell ref="X13:X14"/>
    <mergeCell ref="Y13:Y14"/>
    <mergeCell ref="Z13:Z14"/>
    <mergeCell ref="C15:C16"/>
    <mergeCell ref="C17:C18"/>
    <mergeCell ref="C19:C20"/>
    <mergeCell ref="B8:Z8"/>
    <mergeCell ref="B5:Z5"/>
    <mergeCell ref="B6:G6"/>
    <mergeCell ref="H6:V6"/>
    <mergeCell ref="W6:Z6"/>
    <mergeCell ref="B7:Z7"/>
  </mergeCells>
  <dataValidations count="2">
    <dataValidation type="list" allowBlank="1" showInputMessage="1" showErrorMessage="1" sqref="E15:E35">
      <formula1>"Unidad,Porcentaje,Monetario"</formula1>
      <formula2>0</formula2>
    </dataValidation>
    <dataValidation type="list" allowBlank="1" showInputMessage="1" showErrorMessage="1" sqref="G15 G17:G19 G21 G23 G25 G27:G28 G33:G35">
      <formula1>"A,B,C"</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rowBreaks count="1" manualBreakCount="1">
    <brk id="22" min="1" max="25" man="1"/>
  </rowBreaks>
  <drawing r:id="rId2"/>
</worksheet>
</file>

<file path=xl/worksheets/sheet9.xml><?xml version="1.0" encoding="utf-8"?>
<worksheet xmlns="http://schemas.openxmlformats.org/spreadsheetml/2006/main" xmlns:r="http://schemas.openxmlformats.org/officeDocument/2006/relationships">
  <sheetPr codeName="Hoja9"/>
  <dimension ref="A1:ALZ16"/>
  <sheetViews>
    <sheetView showGridLines="0" topLeftCell="B1" zoomScale="60" zoomScaleNormal="60" zoomScaleSheetLayoutView="20" workbookViewId="0">
      <selection activeCell="B1" sqref="B1"/>
    </sheetView>
  </sheetViews>
  <sheetFormatPr baseColWidth="10" defaultRowHeight="15"/>
  <cols>
    <col min="1" max="1" width="11.42578125" style="11" hidden="1" customWidth="1"/>
    <col min="2" max="2" width="29.28515625" style="16" customWidth="1"/>
    <col min="3" max="3" width="40.42578125" style="16" customWidth="1"/>
    <col min="4" max="5" width="29.28515625" style="16" customWidth="1"/>
    <col min="6" max="7" width="22" style="16" customWidth="1"/>
    <col min="8" max="8" width="43" style="16" customWidth="1"/>
    <col min="9" max="14" width="17.85546875" style="16" hidden="1" customWidth="1"/>
    <col min="15" max="17" width="17.85546875" style="16" customWidth="1"/>
    <col min="18" max="20" width="17.85546875" style="16" hidden="1" customWidth="1"/>
    <col min="21" max="22" width="17.85546875" style="16" customWidth="1"/>
    <col min="23" max="23" width="25.28515625" style="16" customWidth="1"/>
    <col min="24" max="24" width="31.140625" style="16" customWidth="1"/>
    <col min="25" max="26" width="36.28515625" style="16" customWidth="1"/>
    <col min="27" max="27" width="13.5703125" style="16" customWidth="1"/>
    <col min="28" max="1014" width="12.140625" style="16" customWidth="1"/>
    <col min="1015" max="1015" width="12.5703125" style="11" customWidth="1"/>
    <col min="1016" max="16384" width="11.42578125" style="11"/>
  </cols>
  <sheetData>
    <row r="1" spans="1:1014" ht="44.1" customHeight="1">
      <c r="B1" s="15"/>
      <c r="C1" s="15"/>
      <c r="D1" s="15"/>
      <c r="E1" s="15"/>
      <c r="F1" s="15"/>
      <c r="G1" s="15"/>
      <c r="H1" s="15"/>
      <c r="I1" s="15"/>
      <c r="J1" s="15"/>
      <c r="K1" s="15"/>
      <c r="L1" s="15"/>
      <c r="M1" s="15"/>
      <c r="N1" s="15"/>
      <c r="O1" s="15"/>
      <c r="P1" s="15"/>
      <c r="Q1" s="15"/>
      <c r="R1" s="15"/>
      <c r="S1" s="15"/>
      <c r="T1" s="15"/>
      <c r="U1" s="15"/>
      <c r="V1" s="15"/>
      <c r="W1" s="15"/>
      <c r="X1" s="15"/>
      <c r="Y1" s="15"/>
      <c r="Z1" s="15"/>
    </row>
    <row r="2" spans="1:1014" ht="44.1" customHeight="1">
      <c r="B2" s="15"/>
      <c r="C2" s="15"/>
      <c r="D2" s="15"/>
      <c r="E2" s="15"/>
      <c r="F2" s="15"/>
      <c r="G2" s="15"/>
      <c r="H2" s="15"/>
      <c r="I2" s="15"/>
      <c r="J2" s="15"/>
      <c r="K2" s="15"/>
      <c r="L2" s="15"/>
      <c r="M2" s="15"/>
      <c r="N2" s="15"/>
      <c r="O2" s="15"/>
      <c r="P2" s="15"/>
      <c r="Q2" s="15"/>
      <c r="R2" s="15"/>
      <c r="S2" s="15"/>
      <c r="T2" s="15"/>
      <c r="U2" s="15"/>
      <c r="V2" s="15"/>
      <c r="W2" s="15"/>
      <c r="X2" s="15"/>
      <c r="Y2" s="15"/>
      <c r="Z2" s="15"/>
    </row>
    <row r="3" spans="1:1014" ht="44.1" customHeight="1">
      <c r="B3" s="15"/>
      <c r="C3" s="15"/>
      <c r="D3" s="15"/>
      <c r="E3" s="15"/>
      <c r="F3" s="15"/>
      <c r="G3" s="15"/>
      <c r="H3" s="15"/>
      <c r="I3" s="15"/>
      <c r="J3" s="15"/>
      <c r="K3" s="15"/>
      <c r="L3" s="15"/>
      <c r="M3" s="15"/>
      <c r="N3" s="15"/>
      <c r="O3" s="15"/>
      <c r="P3" s="15"/>
      <c r="Q3" s="15"/>
      <c r="R3" s="15"/>
      <c r="S3" s="15"/>
      <c r="T3" s="15"/>
      <c r="U3" s="15"/>
      <c r="V3" s="15"/>
      <c r="W3" s="15"/>
      <c r="X3" s="15"/>
      <c r="Y3" s="15"/>
      <c r="Z3" s="15"/>
    </row>
    <row r="4" spans="1:1014" ht="44.1" customHeight="1" thickBot="1">
      <c r="B4" s="15"/>
      <c r="C4" s="15"/>
      <c r="D4" s="15"/>
      <c r="E4" s="15"/>
      <c r="F4" s="15"/>
      <c r="G4" s="15"/>
      <c r="H4" s="15"/>
      <c r="I4" s="15"/>
      <c r="J4" s="15"/>
      <c r="K4" s="15"/>
      <c r="L4" s="15"/>
      <c r="M4" s="15"/>
      <c r="N4" s="15"/>
      <c r="O4" s="15"/>
      <c r="P4" s="15"/>
      <c r="Q4" s="15"/>
      <c r="R4" s="15"/>
      <c r="S4" s="15"/>
      <c r="T4" s="15"/>
      <c r="U4" s="15"/>
      <c r="V4" s="15"/>
      <c r="W4" s="15"/>
      <c r="X4" s="15"/>
      <c r="Y4" s="15"/>
      <c r="Z4" s="15"/>
    </row>
    <row r="5" spans="1:1014" s="17" customFormat="1" ht="44.1" customHeight="1" thickBot="1">
      <c r="B5" s="250" t="s">
        <v>18</v>
      </c>
      <c r="C5" s="251"/>
      <c r="D5" s="251"/>
      <c r="E5" s="251"/>
      <c r="F5" s="251"/>
      <c r="G5" s="251"/>
      <c r="H5" s="251"/>
      <c r="I5" s="251"/>
      <c r="J5" s="251"/>
      <c r="K5" s="251"/>
      <c r="L5" s="251"/>
      <c r="M5" s="251"/>
      <c r="N5" s="251"/>
      <c r="O5" s="251"/>
      <c r="P5" s="251"/>
      <c r="Q5" s="251"/>
      <c r="R5" s="251"/>
      <c r="S5" s="251"/>
      <c r="T5" s="251"/>
      <c r="U5" s="251"/>
      <c r="V5" s="251"/>
      <c r="W5" s="251"/>
      <c r="X5" s="251"/>
      <c r="Y5" s="251"/>
      <c r="Z5" s="252"/>
    </row>
    <row r="6" spans="1:1014" s="17" customFormat="1" ht="135" customHeight="1" thickBot="1">
      <c r="B6" s="253" t="s">
        <v>42</v>
      </c>
      <c r="C6" s="254"/>
      <c r="D6" s="254"/>
      <c r="E6" s="254"/>
      <c r="F6" s="254"/>
      <c r="G6" s="255"/>
      <c r="H6" s="253" t="s">
        <v>43</v>
      </c>
      <c r="I6" s="254"/>
      <c r="J6" s="254"/>
      <c r="K6" s="254"/>
      <c r="L6" s="254"/>
      <c r="M6" s="254"/>
      <c r="N6" s="254"/>
      <c r="O6" s="254"/>
      <c r="P6" s="254"/>
      <c r="Q6" s="254"/>
      <c r="R6" s="254"/>
      <c r="S6" s="254"/>
      <c r="T6" s="254"/>
      <c r="U6" s="254"/>
      <c r="V6" s="255"/>
      <c r="W6" s="254" t="s">
        <v>375</v>
      </c>
      <c r="X6" s="254"/>
      <c r="Y6" s="254"/>
      <c r="Z6" s="255"/>
    </row>
    <row r="7" spans="1:1014" ht="27" thickBot="1">
      <c r="B7" s="256" t="str">
        <f>+IF(OR(Presentación!$B$1="",Presentación!$B$2=""),"Verificar los períodos",IF(MATCH(Presentación!$B$1,$I$14:$T$14,0)&gt;MATCH(Presentación!$B$2,$I$14:$T$14,0),"Verificar los períodos","Informe de ejecución "&amp;Presentación!$B$1&amp;" - "&amp;Presentación!$B$2&amp;" del POA 2022"))</f>
        <v>Informe de ejecución Julio - Septiembre del POA 2022</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1014" s="18" customFormat="1" ht="23.25" customHeight="1">
      <c r="B8" s="247" t="s">
        <v>442</v>
      </c>
      <c r="C8" s="248"/>
      <c r="D8" s="248"/>
      <c r="E8" s="248"/>
      <c r="F8" s="248"/>
      <c r="G8" s="248"/>
      <c r="H8" s="248"/>
      <c r="I8" s="248"/>
      <c r="J8" s="248"/>
      <c r="K8" s="248"/>
      <c r="L8" s="248"/>
      <c r="M8" s="248"/>
      <c r="N8" s="248"/>
      <c r="O8" s="248"/>
      <c r="P8" s="248"/>
      <c r="Q8" s="248"/>
      <c r="R8" s="248"/>
      <c r="S8" s="248"/>
      <c r="T8" s="248"/>
      <c r="U8" s="248"/>
      <c r="V8" s="248"/>
      <c r="W8" s="248"/>
      <c r="X8" s="248"/>
      <c r="Y8" s="248"/>
      <c r="Z8" s="249"/>
    </row>
    <row r="9" spans="1:1014" s="18" customFormat="1" ht="20.100000000000001" customHeight="1">
      <c r="B9" s="237" t="s">
        <v>19</v>
      </c>
      <c r="C9" s="238"/>
      <c r="D9" s="238"/>
      <c r="E9" s="238"/>
      <c r="F9" s="238"/>
      <c r="G9" s="238"/>
      <c r="H9" s="238"/>
      <c r="I9" s="238"/>
      <c r="J9" s="238"/>
      <c r="K9" s="238"/>
      <c r="L9" s="238"/>
      <c r="M9" s="238"/>
      <c r="N9" s="238"/>
      <c r="O9" s="238"/>
      <c r="P9" s="238"/>
      <c r="Q9" s="238"/>
      <c r="R9" s="238"/>
      <c r="S9" s="238"/>
      <c r="T9" s="238"/>
      <c r="U9" s="238"/>
      <c r="V9" s="238"/>
      <c r="W9" s="238"/>
      <c r="X9" s="238"/>
      <c r="Y9" s="238"/>
      <c r="Z9" s="239"/>
    </row>
    <row r="10" spans="1:1014" s="18" customFormat="1" ht="20.100000000000001" customHeight="1">
      <c r="B10" s="237"/>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9"/>
    </row>
    <row r="11" spans="1:1014" s="18" customFormat="1" ht="14.45" customHeight="1">
      <c r="B11" s="237" t="s">
        <v>396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9"/>
      <c r="AA11" s="19"/>
    </row>
    <row r="12" spans="1:1014" s="18" customFormat="1" ht="15" customHeight="1" thickBot="1">
      <c r="B12" s="240"/>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c r="AA12" s="19"/>
    </row>
    <row r="13" spans="1:1014" ht="47.25" customHeight="1" thickBot="1">
      <c r="B13" s="243" t="s">
        <v>44</v>
      </c>
      <c r="C13" s="243" t="s">
        <v>20</v>
      </c>
      <c r="D13" s="243"/>
      <c r="E13" s="243"/>
      <c r="F13" s="243"/>
      <c r="G13" s="243"/>
      <c r="H13" s="243" t="s">
        <v>21</v>
      </c>
      <c r="I13" s="245" t="str">
        <f>+IF(OR(Presentación!$B$1="",Presentación!$B$2=""),"Verificar los períodos",IF(MATCH(Presentación!$B$1,$I$14:$T$14,0)&gt;MATCH(Presentación!$B$2,$I$14:$T$14,0),"Verificar los períodos","Ejecución del período "&amp;Presentación!$B$1&amp;" - "&amp;Presentación!$B$2&amp;" POA 2022"))</f>
        <v>Ejecución del período Julio - Septiembre POA 2022</v>
      </c>
      <c r="J13" s="245"/>
      <c r="K13" s="245"/>
      <c r="L13" s="245"/>
      <c r="M13" s="245"/>
      <c r="N13" s="245"/>
      <c r="O13" s="245"/>
      <c r="P13" s="245"/>
      <c r="Q13" s="245"/>
      <c r="R13" s="245"/>
      <c r="S13" s="245"/>
      <c r="T13" s="245"/>
      <c r="U13" s="245"/>
      <c r="V13" s="245"/>
      <c r="W13" s="243" t="s">
        <v>45</v>
      </c>
      <c r="X13" s="243" t="s">
        <v>46</v>
      </c>
      <c r="Y13" s="243" t="s">
        <v>22</v>
      </c>
      <c r="Z13" s="246" t="s">
        <v>47</v>
      </c>
      <c r="ALZ13" s="11"/>
    </row>
    <row r="14" spans="1:1014" s="18" customFormat="1" ht="63" customHeight="1" thickBot="1">
      <c r="B14" s="244"/>
      <c r="C14" s="22" t="s">
        <v>23</v>
      </c>
      <c r="D14" s="22" t="s">
        <v>48</v>
      </c>
      <c r="E14" s="22" t="s">
        <v>49</v>
      </c>
      <c r="F14" s="22" t="s">
        <v>24</v>
      </c>
      <c r="G14" s="22" t="s">
        <v>25</v>
      </c>
      <c r="H14" s="244"/>
      <c r="I14" s="21" t="s">
        <v>99</v>
      </c>
      <c r="J14" s="21" t="s">
        <v>100</v>
      </c>
      <c r="K14" s="21" t="s">
        <v>101</v>
      </c>
      <c r="L14" s="21" t="s">
        <v>102</v>
      </c>
      <c r="M14" s="21" t="s">
        <v>103</v>
      </c>
      <c r="N14" s="21" t="s">
        <v>104</v>
      </c>
      <c r="O14" s="21" t="s">
        <v>105</v>
      </c>
      <c r="P14" s="21" t="s">
        <v>106</v>
      </c>
      <c r="Q14" s="21" t="s">
        <v>107</v>
      </c>
      <c r="R14" s="21" t="s">
        <v>108</v>
      </c>
      <c r="S14" s="21" t="s">
        <v>109</v>
      </c>
      <c r="T14" s="21" t="s">
        <v>110</v>
      </c>
      <c r="U14" s="21" t="s">
        <v>50</v>
      </c>
      <c r="V14" s="21" t="s">
        <v>51</v>
      </c>
      <c r="W14" s="244"/>
      <c r="X14" s="244"/>
      <c r="Y14" s="244"/>
      <c r="Z14" s="243"/>
    </row>
    <row r="15" spans="1:1014" s="18" customFormat="1" ht="200.1" customHeight="1" thickBot="1">
      <c r="A15" s="48">
        <v>124</v>
      </c>
      <c r="B15" s="272" t="s">
        <v>435</v>
      </c>
      <c r="C15" s="67" t="s">
        <v>282</v>
      </c>
      <c r="D15" s="68" t="s">
        <v>283</v>
      </c>
      <c r="E15" s="69" t="s">
        <v>97</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550</v>
      </c>
      <c r="G15" s="71" t="s">
        <v>378</v>
      </c>
      <c r="H15" s="72" t="s">
        <v>436</v>
      </c>
      <c r="I15" s="87">
        <f ca="1">+IF(OFFSET(Ejecución!$A$1,MATCH($A15,Ejecución!$A$2:$A$169,0),MATCH(I$14,$I$14:$T$14,0)+5)="","",OFFSET(Ejecución!$A$1,MATCH($A15,Ejecución!$A$2:$A$169,0),MATCH(I$14,$I$14:$T$14,0)+5))</f>
        <v>108</v>
      </c>
      <c r="J15" s="87">
        <f ca="1">+IF(OFFSET(Ejecución!$A$1,MATCH($A15,Ejecución!$A$2:$A$169,0),MATCH(J$14,$I$14:$T$14,0)+5)="","",OFFSET(Ejecución!$A$1,MATCH($A15,Ejecución!$A$2:$A$169,0),MATCH(J$14,$I$14:$T$14,0)+5))</f>
        <v>104</v>
      </c>
      <c r="K15" s="87">
        <f ca="1">+IF(OFFSET(Ejecución!$A$1,MATCH($A15,Ejecución!$A$2:$A$169,0),MATCH(K$14,$I$14:$T$14,0)+5)="","",OFFSET(Ejecución!$A$1,MATCH($A15,Ejecución!$A$2:$A$169,0),MATCH(K$14,$I$14:$T$14,0)+5))</f>
        <v>498</v>
      </c>
      <c r="L15" s="87">
        <f ca="1">+IF(OFFSET(Ejecución!$A$1,MATCH($A15,Ejecución!$A$2:$A$169,0),MATCH(L$14,$I$14:$T$14,0)+5)="","",OFFSET(Ejecución!$A$1,MATCH($A15,Ejecución!$A$2:$A$169,0),MATCH(L$14,$I$14:$T$14,0)+5))</f>
        <v>306</v>
      </c>
      <c r="M15" s="87">
        <f ca="1">+IF(OFFSET(Ejecución!$A$1,MATCH($A15,Ejecución!$A$2:$A$169,0),MATCH(M$14,$I$14:$T$14,0)+5)="","",OFFSET(Ejecución!$A$1,MATCH($A15,Ejecución!$A$2:$A$169,0),MATCH(M$14,$I$14:$T$14,0)+5))</f>
        <v>294</v>
      </c>
      <c r="N15" s="87">
        <f ca="1">+IF(OFFSET(Ejecución!$A$1,MATCH($A15,Ejecución!$A$2:$A$169,0),MATCH(N$14,$I$14:$T$14,0)+5)="","",OFFSET(Ejecución!$A$1,MATCH($A15,Ejecución!$A$2:$A$169,0),MATCH(N$14,$I$14:$T$14,0)+5))</f>
        <v>506</v>
      </c>
      <c r="O15" s="87">
        <f ca="1">+IF(OFFSET(Ejecución!$A$1,MATCH($A15,Ejecución!$A$2:$A$169,0),MATCH(O$14,$I$14:$T$14,0)+5)="","",OFFSET(Ejecución!$A$1,MATCH($A15,Ejecución!$A$2:$A$169,0),MATCH(O$14,$I$14:$T$14,0)+5))</f>
        <v>563</v>
      </c>
      <c r="P15" s="87">
        <f ca="1">+IF(OFFSET(Ejecución!$A$1,MATCH($A15,Ejecución!$A$2:$A$169,0),MATCH(P$14,$I$14:$T$14,0)+5)="","",OFFSET(Ejecución!$A$1,MATCH($A15,Ejecución!$A$2:$A$169,0),MATCH(P$14,$I$14:$T$14,0)+5))</f>
        <v>424</v>
      </c>
      <c r="Q15" s="87">
        <f ca="1">+IF(OFFSET(Ejecución!$A$1,MATCH($A15,Ejecución!$A$2:$A$169,0),MATCH(Q$14,$I$14:$T$14,0)+5)="","",OFFSET(Ejecución!$A$1,MATCH($A15,Ejecución!$A$2:$A$169,0),MATCH(Q$14,$I$14:$T$14,0)+5))</f>
        <v>382</v>
      </c>
      <c r="R15" s="87" t="str">
        <f ca="1">+IF(OFFSET(Ejecución!$A$1,MATCH($A15,Ejecución!$A$2:$A$169,0),MATCH(R$14,$I$14:$T$14,0)+5)="","",OFFSET(Ejecución!$A$1,MATCH($A15,Ejecución!$A$2:$A$169,0),MATCH(R$14,$I$14:$T$14,0)+5))</f>
        <v/>
      </c>
      <c r="S15" s="87" t="str">
        <f ca="1">+IF(OFFSET(Ejecución!$A$1,MATCH($A15,Ejecución!$A$2:$A$169,0),MATCH(S$14,$I$14:$T$14,0)+5)="","",OFFSET(Ejecución!$A$1,MATCH($A15,Ejecución!$A$2:$A$169,0),MATCH(S$14,$I$14:$T$14,0)+5))</f>
        <v/>
      </c>
      <c r="T15" s="87" t="str">
        <f ca="1">+IF(OFFSET(Ejecución!$A$1,MATCH($A15,Ejecución!$A$2:$A$169,0),MATCH(T$14,$I$14:$T$14,0)+5)="","",OFFSET(Ejecución!$A$1,MATCH($A15,Ejecución!$A$2:$A$169,0),MATCH(T$14,$I$14:$T$14,0)+5))</f>
        <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1369</v>
      </c>
      <c r="V15" s="20">
        <f ca="1">+IFERROR(IF(VLOOKUP(A15,General!$A$2:$F$169,5,0)="Porcentaje",U15,IF(AND(F15=0,VLOOKUP(A15,General!$A$2:$F$169,5,0)&lt;&gt;"Porcentaje"),U15/VLOOKUP(A15,General!$A$2:$S$169,19,0),U15/F15)),0)</f>
        <v>2.4890909090909092</v>
      </c>
      <c r="W15" s="274" t="s">
        <v>438</v>
      </c>
      <c r="X15" s="276" t="s">
        <v>439</v>
      </c>
      <c r="Y15" s="37" t="s">
        <v>440</v>
      </c>
      <c r="Z15" s="74"/>
    </row>
    <row r="16" spans="1:1014" s="18" customFormat="1" ht="150" customHeight="1" thickBot="1">
      <c r="A16" s="48">
        <v>125</v>
      </c>
      <c r="B16" s="273"/>
      <c r="C16" s="70" t="s">
        <v>284</v>
      </c>
      <c r="D16" s="68" t="s">
        <v>285</v>
      </c>
      <c r="E16" s="69" t="s">
        <v>97</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700</v>
      </c>
      <c r="G16" s="71" t="s">
        <v>378</v>
      </c>
      <c r="H16" s="73" t="s">
        <v>437</v>
      </c>
      <c r="I16" s="87">
        <f ca="1">+IF(OFFSET(Ejecución!$A$1,MATCH($A16,Ejecución!$A$2:$A$169,0),MATCH(I$14,$I$14:$T$14,0)+5)="","",OFFSET(Ejecución!$A$1,MATCH($A16,Ejecución!$A$2:$A$169,0),MATCH(I$14,$I$14:$T$14,0)+5))</f>
        <v>111</v>
      </c>
      <c r="J16" s="87">
        <f ca="1">+IF(OFFSET(Ejecución!$A$1,MATCH($A16,Ejecución!$A$2:$A$169,0),MATCH(J$14,$I$14:$T$14,0)+5)="","",OFFSET(Ejecución!$A$1,MATCH($A16,Ejecución!$A$2:$A$169,0),MATCH(J$14,$I$14:$T$14,0)+5))</f>
        <v>203</v>
      </c>
      <c r="K16" s="87">
        <f ca="1">+IF(OFFSET(Ejecución!$A$1,MATCH($A16,Ejecución!$A$2:$A$169,0),MATCH(K$14,$I$14:$T$14,0)+5)="","",OFFSET(Ejecución!$A$1,MATCH($A16,Ejecución!$A$2:$A$169,0),MATCH(K$14,$I$14:$T$14,0)+5))</f>
        <v>290</v>
      </c>
      <c r="L16" s="87">
        <f ca="1">+IF(OFFSET(Ejecución!$A$1,MATCH($A16,Ejecución!$A$2:$A$169,0),MATCH(L$14,$I$14:$T$14,0)+5)="","",OFFSET(Ejecución!$A$1,MATCH($A16,Ejecución!$A$2:$A$169,0),MATCH(L$14,$I$14:$T$14,0)+5))</f>
        <v>256</v>
      </c>
      <c r="M16" s="87">
        <f ca="1">+IF(OFFSET(Ejecución!$A$1,MATCH($A16,Ejecución!$A$2:$A$169,0),MATCH(M$14,$I$14:$T$14,0)+5)="","",OFFSET(Ejecución!$A$1,MATCH($A16,Ejecución!$A$2:$A$169,0),MATCH(M$14,$I$14:$T$14,0)+5))</f>
        <v>257</v>
      </c>
      <c r="N16" s="87">
        <f ca="1">+IF(OFFSET(Ejecución!$A$1,MATCH($A16,Ejecución!$A$2:$A$169,0),MATCH(N$14,$I$14:$T$14,0)+5)="","",OFFSET(Ejecución!$A$1,MATCH($A16,Ejecución!$A$2:$A$169,0),MATCH(N$14,$I$14:$T$14,0)+5))</f>
        <v>357</v>
      </c>
      <c r="O16" s="87">
        <f ca="1">+IF(OFFSET(Ejecución!$A$1,MATCH($A16,Ejecución!$A$2:$A$169,0),MATCH(O$14,$I$14:$T$14,0)+5)="","",OFFSET(Ejecución!$A$1,MATCH($A16,Ejecución!$A$2:$A$169,0),MATCH(O$14,$I$14:$T$14,0)+5))</f>
        <v>382</v>
      </c>
      <c r="P16" s="87">
        <f ca="1">+IF(OFFSET(Ejecución!$A$1,MATCH($A16,Ejecución!$A$2:$A$169,0),MATCH(P$14,$I$14:$T$14,0)+5)="","",OFFSET(Ejecución!$A$1,MATCH($A16,Ejecución!$A$2:$A$169,0),MATCH(P$14,$I$14:$T$14,0)+5))</f>
        <v>379</v>
      </c>
      <c r="Q16" s="87">
        <f ca="1">+IF(OFFSET(Ejecución!$A$1,MATCH($A16,Ejecución!$A$2:$A$169,0),MATCH(Q$14,$I$14:$T$14,0)+5)="","",OFFSET(Ejecución!$A$1,MATCH($A16,Ejecución!$A$2:$A$169,0),MATCH(Q$14,$I$14:$T$14,0)+5))</f>
        <v>328</v>
      </c>
      <c r="R16" s="87" t="str">
        <f ca="1">+IF(OFFSET(Ejecución!$A$1,MATCH($A16,Ejecución!$A$2:$A$169,0),MATCH(R$14,$I$14:$T$14,0)+5)="","",OFFSET(Ejecución!$A$1,MATCH($A16,Ejecución!$A$2:$A$169,0),MATCH(R$14,$I$14:$T$14,0)+5))</f>
        <v/>
      </c>
      <c r="S16" s="87" t="str">
        <f ca="1">+IF(OFFSET(Ejecución!$A$1,MATCH($A16,Ejecución!$A$2:$A$169,0),MATCH(S$14,$I$14:$T$14,0)+5)="","",OFFSET(Ejecución!$A$1,MATCH($A16,Ejecución!$A$2:$A$169,0),MATCH(S$14,$I$14:$T$14,0)+5))</f>
        <v/>
      </c>
      <c r="T16" s="87" t="str">
        <f ca="1">+IF(OFFSET(Ejecución!$A$1,MATCH($A16,Ejecución!$A$2:$A$169,0),MATCH(T$14,$I$14:$T$14,0)+5)="","",OFFSET(Ejecución!$A$1,MATCH($A16,Ejecución!$A$2:$A$169,0),MATCH(T$14,$I$14:$T$14,0)+5))</f>
        <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1089</v>
      </c>
      <c r="V16" s="20">
        <f ca="1">+IFERROR(IF(VLOOKUP(A16,General!$A$2:$F$169,5,0)="Porcentaje",U16,IF(AND(F16=0,VLOOKUP(A16,General!$A$2:$F$169,5,0)&lt;&gt;"Porcentaje"),U16/VLOOKUP(A16,General!$A$2:$S$169,19,0),U16/F16)),0)</f>
        <v>1.5557142857142856</v>
      </c>
      <c r="W16" s="275"/>
      <c r="X16" s="277"/>
      <c r="Y16" s="37" t="s">
        <v>441</v>
      </c>
      <c r="Z16" s="74"/>
    </row>
  </sheetData>
  <sheetProtection password="CCC5" sheet="1" objects="1" scenarios="1"/>
  <mergeCells count="19">
    <mergeCell ref="B15:B16"/>
    <mergeCell ref="W15:W16"/>
    <mergeCell ref="X15:X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6">
      <formula1>"Unidad,Porcentaje,Monetario"</formula1>
    </dataValidation>
    <dataValidation type="list" allowBlank="1" showInputMessage="1" showErrorMessage="1" sqref="G15:G16">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23</vt:i4>
      </vt:variant>
    </vt:vector>
  </HeadingPairs>
  <TitlesOfParts>
    <vt:vector size="44" baseType="lpstr">
      <vt:lpstr>Presentación</vt:lpstr>
      <vt:lpstr>Importante</vt:lpstr>
      <vt:lpstr>General</vt:lpstr>
      <vt:lpstr>Ejecución</vt:lpstr>
      <vt:lpstr>Introducción</vt:lpstr>
      <vt:lpstr>Contenido</vt:lpstr>
      <vt:lpstr>Seguridad Militar</vt:lpstr>
      <vt:lpstr>Agropecuaria</vt:lpstr>
      <vt:lpstr>Logística</vt:lpstr>
      <vt:lpstr>Comercialización</vt:lpstr>
      <vt:lpstr>Programas</vt:lpstr>
      <vt:lpstr>D.E.</vt:lpstr>
      <vt:lpstr>S.E.</vt:lpstr>
      <vt:lpstr>Comunicaciones</vt:lpstr>
      <vt:lpstr>NSSS</vt:lpstr>
      <vt:lpstr>P&amp;D</vt:lpstr>
      <vt:lpstr>TIC</vt:lpstr>
      <vt:lpstr>Jurídica</vt:lpstr>
      <vt:lpstr>DAF</vt:lpstr>
      <vt:lpstr>RRHH</vt:lpstr>
      <vt:lpstr>OAI</vt:lpstr>
      <vt:lpstr>Agropecuaria!Área_de_impresión</vt:lpstr>
      <vt:lpstr>Comercialización!Área_de_impresión</vt:lpstr>
      <vt:lpstr>Comunicaciones!Área_de_impresión</vt:lpstr>
      <vt:lpstr>D.E.!Área_de_impresión</vt:lpstr>
      <vt:lpstr>DAF!Área_de_impresión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S.E.!Área_de_impresión</vt:lpstr>
      <vt:lpstr>'Seguridad Militar'!Área_de_impresión</vt:lpstr>
      <vt:lpstr>TIC!Área_de_impresión</vt:lpstr>
      <vt:lpstr>Agropecuaria!Títulos_a_imprimir</vt:lpstr>
      <vt:lpstr>Comunicaciones!Títulos_a_imprimir</vt:lpstr>
      <vt:lpstr>DAF!Títulos_a_imprimir</vt:lpstr>
      <vt:lpstr>NSSS!Títulos_a_imprimir</vt:lpstr>
      <vt:lpstr>'P&amp;D'!Títulos_a_imprimir</vt:lpstr>
      <vt:lpstr>RRHH!Títulos_a_imprimir</vt:lpstr>
      <vt:lpstr>TIC!Títulos_a_imprimir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Erick Gustavo Sanchez Montero</cp:lastModifiedBy>
  <cp:lastPrinted>2022-10-13T18:30:16Z</cp:lastPrinted>
  <dcterms:created xsi:type="dcterms:W3CDTF">2021-05-03T15:11:20Z</dcterms:created>
  <dcterms:modified xsi:type="dcterms:W3CDTF">2022-10-13T19:24:13Z</dcterms:modified>
</cp:coreProperties>
</file>