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file-server\Usuarios\esanchez\Desktop\Entregables OAI enero 2026\Informes POA 2025 (faltan PDFs)\4to trimestre (Roseidy)\"/>
    </mc:Choice>
  </mc:AlternateContent>
  <xr:revisionPtr revIDLastSave="0" documentId="13_ncr:1_{3FE5A13E-D1D8-4F99-94D9-A165FCD1D0FF}" xr6:coauthVersionLast="47" xr6:coauthVersionMax="47" xr10:uidLastSave="{00000000-0000-0000-0000-000000000000}"/>
  <bookViews>
    <workbookView xWindow="-110" yWindow="-110" windowWidth="19420" windowHeight="11500" firstSheet="1" activeTab="1" xr2:uid="{5BCA9E1B-B73E-4C11-8192-B6ECF1666673}"/>
  </bookViews>
  <sheets>
    <sheet name="Ejecución" sheetId="2" state="hidden" r:id="rId1"/>
    <sheet name="Comunicaciones" sheetId="1" r:id="rId2"/>
    <sheet name="NSSS" sheetId="3" r:id="rId3"/>
    <sheet name="Planificación" sheetId="4" r:id="rId4"/>
    <sheet name="Seguridad Militar" sheetId="5" r:id="rId5"/>
    <sheet name="TIC" sheetId="6" r:id="rId6"/>
    <sheet name="Juridica" sheetId="7" r:id="rId7"/>
    <sheet name="DAF" sheetId="8" r:id="rId8"/>
    <sheet name="Agropecuaria" sheetId="9" r:id="rId9"/>
    <sheet name="Logística" sheetId="10" r:id="rId10"/>
    <sheet name="Comercialización" sheetId="11" r:id="rId11"/>
    <sheet name="Programas" sheetId="12" r:id="rId12"/>
    <sheet name="Recursos Humanos" sheetId="13" r:id="rId13"/>
    <sheet name="Dirección Ejecutiva" sheetId="14" r:id="rId14"/>
    <sheet name="OAI" sheetId="15" r:id="rId15"/>
  </sheets>
  <definedNames>
    <definedName name="___xlfn_IFERROR" localSheetId="10">#REF!</definedName>
    <definedName name="___xlfn_IFERROR" localSheetId="7">#REF!</definedName>
    <definedName name="___xlfn_IFERROR" localSheetId="6">#REF!</definedName>
    <definedName name="___xlfn_IFERROR" localSheetId="9">#REF!</definedName>
    <definedName name="___xlfn_IFERROR" localSheetId="3">#REF!</definedName>
    <definedName name="___xlfn_IFERROR" localSheetId="12">#REF!</definedName>
    <definedName name="___xlfn_IFERROR">#REF!</definedName>
    <definedName name="__xlfn_IFERROR" localSheetId="10">#REF!</definedName>
    <definedName name="__xlfn_IFERROR" localSheetId="7">#REF!</definedName>
    <definedName name="__xlfn_IFERROR" localSheetId="6">#REF!</definedName>
    <definedName name="__xlfn_IFERROR" localSheetId="9">#REF!</definedName>
    <definedName name="__xlfn_IFERROR" localSheetId="3">#REF!</definedName>
    <definedName name="__xlfn_IFERROR" localSheetId="12">#REF!</definedName>
    <definedName name="__xlfn_IFERROR">#REF!</definedName>
    <definedName name="_xlnm.Print_Area" localSheetId="8">Agropecuaria!$B$1:$P$24</definedName>
    <definedName name="_xlnm.Print_Area" localSheetId="10">Comercialización!$B$1:$P$14</definedName>
    <definedName name="_xlnm.Print_Area" localSheetId="1">Comunicaciones!$B$1:$P$29</definedName>
    <definedName name="_xlnm.Print_Area" localSheetId="7">DAF!$B$1:$P$22</definedName>
    <definedName name="_xlnm.Print_Area" localSheetId="13">'Dirección Ejecutiva'!$B$1:$P$14</definedName>
    <definedName name="_xlnm.Print_Area" localSheetId="6">Juridica!$B$1:$P$16</definedName>
    <definedName name="_xlnm.Print_Area" localSheetId="9">Logística!$B$1:$P$14</definedName>
    <definedName name="_xlnm.Print_Area" localSheetId="14">OAI!$B$1:$P$37</definedName>
    <definedName name="_xlnm.Print_Area" localSheetId="3">Planificación!$B$1:$P$34</definedName>
    <definedName name="_xlnm.Print_Area" localSheetId="11">Programas!$B$1:$P$18</definedName>
    <definedName name="_xlnm.Print_Area" localSheetId="12">'Recursos Humanos'!$B$1:$P$30</definedName>
    <definedName name="_xlnm.Print_Area" localSheetId="4">'Seguridad Militar'!$B$1:$P$15</definedName>
    <definedName name="_xlnm.Print_Area" localSheetId="5">TIC!$B$1:$P$37</definedName>
    <definedName name="pfgdfg" localSheetId="10">#REF!</definedName>
    <definedName name="pfgdfg" localSheetId="7">#REF!</definedName>
    <definedName name="pfgdfg" localSheetId="6">#REF!</definedName>
    <definedName name="pfgdfg" localSheetId="9">#REF!</definedName>
    <definedName name="pfgdfg" localSheetId="3">#REF!</definedName>
    <definedName name="pfgdfg" localSheetId="12">#REF!</definedName>
    <definedName name="pfgdfg">#REF!</definedName>
    <definedName name="_xlnm.Print_Titles" localSheetId="8">Agropecuaria!$9:$10</definedName>
    <definedName name="_xlnm.Print_Titles" localSheetId="10">Comercialización!$9:$10</definedName>
    <definedName name="_xlnm.Print_Titles" localSheetId="1">Comunicaciones!$9:$10</definedName>
    <definedName name="_xlnm.Print_Titles" localSheetId="7">DAF!$9:$10</definedName>
    <definedName name="_xlnm.Print_Titles" localSheetId="9">Logística!$9:$10</definedName>
    <definedName name="_xlnm.Print_Titles" localSheetId="2">NSSS!$9:$10</definedName>
    <definedName name="_xlnm.Print_Titles" localSheetId="3">Planificación!$9:$10</definedName>
    <definedName name="_xlnm.Print_Titles" localSheetId="11">Programas!$9:$10</definedName>
    <definedName name="_xlnm.Print_Titles" localSheetId="12">'Recursos Humanos'!$9:$10</definedName>
    <definedName name="_xlnm.Print_Titles" localSheetId="4">'Seguridad Militar'!$9:$10</definedName>
    <definedName name="_xlnm.Print_Titles" localSheetId="5">TIC!$9:$10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2" i="15"/>
  <c r="K11" i="15"/>
  <c r="K14" i="14"/>
  <c r="K13" i="14"/>
  <c r="K12" i="14"/>
  <c r="K11" i="14"/>
  <c r="K12" i="13"/>
  <c r="K30" i="13"/>
  <c r="K29" i="13"/>
  <c r="K28" i="13"/>
  <c r="K27" i="13"/>
  <c r="K26" i="13"/>
  <c r="K25" i="13"/>
  <c r="K24" i="13"/>
  <c r="K23" i="13"/>
  <c r="K22" i="13"/>
  <c r="K21" i="13"/>
  <c r="K20" i="13"/>
  <c r="K19" i="13"/>
  <c r="K18" i="13"/>
  <c r="K17" i="13"/>
  <c r="K16" i="13"/>
  <c r="K15" i="13"/>
  <c r="K14" i="13"/>
  <c r="K13" i="13"/>
  <c r="K11" i="13"/>
  <c r="K18" i="12"/>
  <c r="K17" i="12"/>
  <c r="K16" i="12"/>
  <c r="K15" i="12"/>
  <c r="K14" i="12"/>
  <c r="K13" i="12"/>
  <c r="K12" i="12"/>
  <c r="K11" i="12"/>
  <c r="K14" i="11"/>
  <c r="K13" i="11"/>
  <c r="K12" i="11"/>
  <c r="K11" i="11"/>
  <c r="K12" i="10"/>
  <c r="K14" i="10"/>
  <c r="K13" i="10"/>
  <c r="K11" i="10"/>
  <c r="K24" i="9"/>
  <c r="K23" i="9"/>
  <c r="K22" i="9"/>
  <c r="K21" i="9"/>
  <c r="K20" i="9"/>
  <c r="K19" i="9"/>
  <c r="K18" i="9"/>
  <c r="K17" i="9"/>
  <c r="K16" i="9"/>
  <c r="K15" i="9"/>
  <c r="K14" i="9"/>
  <c r="K13" i="9"/>
  <c r="K12" i="9"/>
  <c r="K11" i="9"/>
  <c r="K22" i="8"/>
  <c r="K21" i="8"/>
  <c r="K20" i="8"/>
  <c r="K19" i="8"/>
  <c r="K18" i="8"/>
  <c r="K17" i="8"/>
  <c r="K16" i="8"/>
  <c r="K15" i="8"/>
  <c r="K14" i="8"/>
  <c r="K13" i="8"/>
  <c r="K12" i="8"/>
  <c r="K11" i="8"/>
  <c r="K16" i="7"/>
  <c r="K15" i="7"/>
  <c r="K14" i="7"/>
  <c r="K13" i="7"/>
  <c r="K12" i="7"/>
  <c r="K11" i="7"/>
  <c r="K12" i="6"/>
  <c r="K37" i="6"/>
  <c r="K36" i="6"/>
  <c r="K35" i="6"/>
  <c r="K34" i="6"/>
  <c r="K33" i="6"/>
  <c r="K32" i="6"/>
  <c r="K31" i="6"/>
  <c r="K30" i="6"/>
  <c r="K29" i="6"/>
  <c r="K28" i="6"/>
  <c r="K27" i="6"/>
  <c r="K26" i="6"/>
  <c r="K25" i="6"/>
  <c r="K24" i="6"/>
  <c r="K23" i="6"/>
  <c r="K22" i="6"/>
  <c r="K21" i="6"/>
  <c r="K20" i="6"/>
  <c r="K19" i="6"/>
  <c r="K18" i="6"/>
  <c r="K17" i="6"/>
  <c r="K16" i="6"/>
  <c r="K15" i="6"/>
  <c r="K14" i="6"/>
  <c r="K13" i="6"/>
  <c r="K11" i="6"/>
  <c r="K15" i="5"/>
  <c r="K14" i="5"/>
  <c r="K13" i="5"/>
  <c r="K12" i="5"/>
  <c r="K11" i="5"/>
  <c r="K16" i="4"/>
  <c r="K34" i="4"/>
  <c r="K33" i="4"/>
  <c r="K32" i="4"/>
  <c r="K31" i="4"/>
  <c r="K30" i="4"/>
  <c r="K29" i="4"/>
  <c r="K28" i="4"/>
  <c r="K27" i="4"/>
  <c r="K26" i="4"/>
  <c r="K25" i="4"/>
  <c r="K24" i="4"/>
  <c r="K23" i="4"/>
  <c r="K22" i="4"/>
  <c r="K21" i="4"/>
  <c r="K20" i="4"/>
  <c r="K19" i="4"/>
  <c r="K18" i="4"/>
  <c r="K17" i="4"/>
  <c r="K15" i="4"/>
  <c r="K14" i="4"/>
  <c r="K13" i="4"/>
  <c r="K12" i="4"/>
  <c r="K11" i="4"/>
  <c r="K32" i="3"/>
  <c r="K31" i="3"/>
  <c r="K30" i="3"/>
  <c r="K29" i="3"/>
  <c r="K28" i="3"/>
  <c r="K27" i="3"/>
  <c r="K26" i="3"/>
  <c r="K25" i="3"/>
  <c r="K24" i="3"/>
  <c r="K23" i="3"/>
  <c r="K22" i="3"/>
  <c r="K21" i="3"/>
  <c r="K20" i="3"/>
  <c r="K19" i="3"/>
  <c r="K18" i="3"/>
  <c r="K17" i="3"/>
  <c r="K16" i="3"/>
  <c r="K15" i="3"/>
  <c r="K14" i="3"/>
  <c r="K13" i="3"/>
  <c r="K12" i="3"/>
  <c r="K11" i="3"/>
  <c r="K12" i="1"/>
  <c r="K29" i="1"/>
  <c r="K28" i="1"/>
  <c r="K27" i="1"/>
  <c r="K26" i="1"/>
  <c r="K25" i="1"/>
  <c r="K24" i="1"/>
  <c r="K23" i="1"/>
  <c r="K22" i="1"/>
  <c r="K21" i="1"/>
  <c r="K20" i="1"/>
  <c r="K19" i="1"/>
  <c r="K18" i="1"/>
  <c r="K17" i="1"/>
  <c r="K16" i="1"/>
  <c r="K15" i="1"/>
  <c r="K14" i="1"/>
  <c r="K13" i="1"/>
  <c r="K11" i="1"/>
  <c r="J10" i="15"/>
  <c r="J13" i="15" s="1"/>
  <c r="I10" i="15"/>
  <c r="I13" i="15" s="1"/>
  <c r="H10" i="15"/>
  <c r="H13" i="15" s="1"/>
  <c r="H9" i="15"/>
  <c r="B3" i="15"/>
  <c r="J10" i="14"/>
  <c r="J14" i="14" s="1"/>
  <c r="I10" i="14"/>
  <c r="I14" i="14" s="1"/>
  <c r="H10" i="14"/>
  <c r="H14" i="14" s="1"/>
  <c r="H9" i="14"/>
  <c r="B3" i="14"/>
  <c r="J10" i="13"/>
  <c r="J29" i="13" s="1"/>
  <c r="I10" i="13"/>
  <c r="I29" i="13" s="1"/>
  <c r="H10" i="13"/>
  <c r="H29" i="13" s="1"/>
  <c r="H9" i="13"/>
  <c r="B3" i="13"/>
  <c r="J10" i="12"/>
  <c r="J18" i="12" s="1"/>
  <c r="I10" i="12"/>
  <c r="I18" i="12" s="1"/>
  <c r="H10" i="12"/>
  <c r="H18" i="12" s="1"/>
  <c r="H9" i="12"/>
  <c r="B3" i="12"/>
  <c r="J10" i="11"/>
  <c r="J13" i="11" s="1"/>
  <c r="I10" i="11"/>
  <c r="I13" i="11" s="1"/>
  <c r="H10" i="11"/>
  <c r="H13" i="11" s="1"/>
  <c r="H9" i="11"/>
  <c r="B3" i="11"/>
  <c r="J10" i="10"/>
  <c r="J12" i="10" s="1"/>
  <c r="I10" i="10"/>
  <c r="I12" i="10" s="1"/>
  <c r="H10" i="10"/>
  <c r="H12" i="10" s="1"/>
  <c r="H9" i="10"/>
  <c r="B3" i="10"/>
  <c r="H13" i="10" l="1"/>
  <c r="H11" i="11"/>
  <c r="H14" i="11"/>
  <c r="H13" i="12"/>
  <c r="H16" i="12"/>
  <c r="H11" i="13"/>
  <c r="H15" i="13"/>
  <c r="H18" i="13"/>
  <c r="H21" i="13"/>
  <c r="H24" i="13"/>
  <c r="H27" i="13"/>
  <c r="H30" i="13"/>
  <c r="H12" i="14"/>
  <c r="H11" i="15"/>
  <c r="I13" i="10"/>
  <c r="I11" i="11"/>
  <c r="I14" i="11"/>
  <c r="I13" i="12"/>
  <c r="I16" i="12"/>
  <c r="I11" i="13"/>
  <c r="I15" i="13"/>
  <c r="I18" i="13"/>
  <c r="I21" i="13"/>
  <c r="I24" i="13"/>
  <c r="I27" i="13"/>
  <c r="I30" i="13"/>
  <c r="I12" i="14"/>
  <c r="I11" i="15"/>
  <c r="J13" i="10"/>
  <c r="J11" i="11"/>
  <c r="J14" i="11"/>
  <c r="J13" i="12"/>
  <c r="J16" i="12"/>
  <c r="J11" i="13"/>
  <c r="J15" i="13"/>
  <c r="J18" i="13"/>
  <c r="J21" i="13"/>
  <c r="J24" i="13"/>
  <c r="J27" i="13"/>
  <c r="J30" i="13"/>
  <c r="J12" i="14"/>
  <c r="J11" i="15"/>
  <c r="H14" i="10"/>
  <c r="H12" i="11"/>
  <c r="H11" i="12"/>
  <c r="H14" i="12"/>
  <c r="H17" i="12"/>
  <c r="H13" i="13"/>
  <c r="H16" i="13"/>
  <c r="H19" i="13"/>
  <c r="H22" i="13"/>
  <c r="H25" i="13"/>
  <c r="H28" i="13"/>
  <c r="H12" i="13"/>
  <c r="H13" i="14"/>
  <c r="H12" i="15"/>
  <c r="I14" i="10"/>
  <c r="I12" i="11"/>
  <c r="I11" i="12"/>
  <c r="I14" i="12"/>
  <c r="I17" i="12"/>
  <c r="I13" i="13"/>
  <c r="I16" i="13"/>
  <c r="I19" i="13"/>
  <c r="I22" i="13"/>
  <c r="I25" i="13"/>
  <c r="I28" i="13"/>
  <c r="I12" i="13"/>
  <c r="I13" i="14"/>
  <c r="I12" i="15"/>
  <c r="J14" i="10"/>
  <c r="J12" i="11"/>
  <c r="J11" i="12"/>
  <c r="J14" i="12"/>
  <c r="J17" i="12"/>
  <c r="J13" i="13"/>
  <c r="J16" i="13"/>
  <c r="J19" i="13"/>
  <c r="J22" i="13"/>
  <c r="J25" i="13"/>
  <c r="J28" i="13"/>
  <c r="J12" i="13"/>
  <c r="J13" i="14"/>
  <c r="J12" i="15"/>
  <c r="H11" i="10"/>
  <c r="H12" i="12"/>
  <c r="H15" i="12"/>
  <c r="H14" i="13"/>
  <c r="H17" i="13"/>
  <c r="H20" i="13"/>
  <c r="H23" i="13"/>
  <c r="H26" i="13"/>
  <c r="H11" i="14"/>
  <c r="I11" i="10"/>
  <c r="I12" i="12"/>
  <c r="I15" i="12"/>
  <c r="I14" i="13"/>
  <c r="I17" i="13"/>
  <c r="I20" i="13"/>
  <c r="I23" i="13"/>
  <c r="I26" i="13"/>
  <c r="I11" i="14"/>
  <c r="J11" i="10"/>
  <c r="J12" i="12"/>
  <c r="J15" i="12"/>
  <c r="J14" i="13"/>
  <c r="J17" i="13"/>
  <c r="J20" i="13"/>
  <c r="J23" i="13"/>
  <c r="J26" i="13"/>
  <c r="J11" i="14"/>
  <c r="J10" i="9"/>
  <c r="I10" i="9"/>
  <c r="H10" i="9"/>
  <c r="H9" i="9"/>
  <c r="B3" i="9"/>
  <c r="J10" i="8"/>
  <c r="I10" i="8"/>
  <c r="H10" i="8"/>
  <c r="H9" i="8"/>
  <c r="B3" i="8"/>
  <c r="J10" i="7"/>
  <c r="I10" i="7"/>
  <c r="H10" i="7"/>
  <c r="H9" i="7"/>
  <c r="B3" i="7"/>
  <c r="J10" i="6"/>
  <c r="I10" i="6"/>
  <c r="H10" i="6"/>
  <c r="H9" i="6"/>
  <c r="B3" i="6"/>
  <c r="J10" i="5"/>
  <c r="I10" i="5"/>
  <c r="H10" i="5"/>
  <c r="H9" i="5"/>
  <c r="B3" i="5"/>
  <c r="J10" i="4"/>
  <c r="I10" i="4"/>
  <c r="H10" i="4"/>
  <c r="H9" i="4"/>
  <c r="B3" i="4"/>
  <c r="J10" i="3"/>
  <c r="I10" i="3"/>
  <c r="H10" i="3"/>
  <c r="H9" i="3"/>
  <c r="B3" i="3"/>
  <c r="J10" i="1"/>
  <c r="I10" i="1"/>
  <c r="H10" i="1"/>
  <c r="H9" i="1"/>
  <c r="B3" i="1"/>
  <c r="I15" i="5" l="1"/>
  <c r="I12" i="5"/>
  <c r="I14" i="5"/>
  <c r="I11" i="5"/>
  <c r="I13" i="5"/>
  <c r="H31" i="3"/>
  <c r="H28" i="3"/>
  <c r="H25" i="3"/>
  <c r="H22" i="3"/>
  <c r="H19" i="3"/>
  <c r="H16" i="3"/>
  <c r="H13" i="3"/>
  <c r="H30" i="3"/>
  <c r="H27" i="3"/>
  <c r="H24" i="3"/>
  <c r="H21" i="3"/>
  <c r="H18" i="3"/>
  <c r="H15" i="3"/>
  <c r="H12" i="3"/>
  <c r="H32" i="3"/>
  <c r="H29" i="3"/>
  <c r="H26" i="3"/>
  <c r="H23" i="3"/>
  <c r="H20" i="3"/>
  <c r="H17" i="3"/>
  <c r="H14" i="3"/>
  <c r="H11" i="3"/>
  <c r="J15" i="5"/>
  <c r="J12" i="5"/>
  <c r="J14" i="5"/>
  <c r="J11" i="5"/>
  <c r="J13" i="5"/>
  <c r="I31" i="3"/>
  <c r="I28" i="3"/>
  <c r="I25" i="3"/>
  <c r="I22" i="3"/>
  <c r="I19" i="3"/>
  <c r="I16" i="3"/>
  <c r="I13" i="3"/>
  <c r="I30" i="3"/>
  <c r="I27" i="3"/>
  <c r="I24" i="3"/>
  <c r="I21" i="3"/>
  <c r="I18" i="3"/>
  <c r="I15" i="3"/>
  <c r="I12" i="3"/>
  <c r="I32" i="3"/>
  <c r="I29" i="3"/>
  <c r="I26" i="3"/>
  <c r="I23" i="3"/>
  <c r="I20" i="3"/>
  <c r="I17" i="3"/>
  <c r="I14" i="3"/>
  <c r="I11" i="3"/>
  <c r="J31" i="3"/>
  <c r="J28" i="3"/>
  <c r="J25" i="3"/>
  <c r="J22" i="3"/>
  <c r="J19" i="3"/>
  <c r="J16" i="3"/>
  <c r="J13" i="3"/>
  <c r="J30" i="3"/>
  <c r="J27" i="3"/>
  <c r="J24" i="3"/>
  <c r="J21" i="3"/>
  <c r="J18" i="3"/>
  <c r="J15" i="3"/>
  <c r="J12" i="3"/>
  <c r="J32" i="3"/>
  <c r="J29" i="3"/>
  <c r="J26" i="3"/>
  <c r="J23" i="3"/>
  <c r="J20" i="3"/>
  <c r="J17" i="3"/>
  <c r="J14" i="3"/>
  <c r="J11" i="3"/>
  <c r="I22" i="8"/>
  <c r="I19" i="8"/>
  <c r="I16" i="8"/>
  <c r="I13" i="8"/>
  <c r="I21" i="8"/>
  <c r="I18" i="8"/>
  <c r="I15" i="8"/>
  <c r="I12" i="8"/>
  <c r="I20" i="8"/>
  <c r="I17" i="8"/>
  <c r="I14" i="8"/>
  <c r="I11" i="8"/>
  <c r="H12" i="6"/>
  <c r="H35" i="6"/>
  <c r="H32" i="6"/>
  <c r="H29" i="6"/>
  <c r="H26" i="6"/>
  <c r="H23" i="6"/>
  <c r="H20" i="6"/>
  <c r="H17" i="6"/>
  <c r="H14" i="6"/>
  <c r="H37" i="6"/>
  <c r="H34" i="6"/>
  <c r="H31" i="6"/>
  <c r="H28" i="6"/>
  <c r="H25" i="6"/>
  <c r="H22" i="6"/>
  <c r="H19" i="6"/>
  <c r="H16" i="6"/>
  <c r="H13" i="6"/>
  <c r="H36" i="6"/>
  <c r="H33" i="6"/>
  <c r="H30" i="6"/>
  <c r="H27" i="6"/>
  <c r="H24" i="6"/>
  <c r="H21" i="6"/>
  <c r="H18" i="6"/>
  <c r="H15" i="6"/>
  <c r="H11" i="6"/>
  <c r="J22" i="8"/>
  <c r="J19" i="8"/>
  <c r="J16" i="8"/>
  <c r="J13" i="8"/>
  <c r="J21" i="8"/>
  <c r="J18" i="8"/>
  <c r="J15" i="8"/>
  <c r="J12" i="8"/>
  <c r="J20" i="8"/>
  <c r="J17" i="8"/>
  <c r="J14" i="8"/>
  <c r="J11" i="8"/>
  <c r="H22" i="8"/>
  <c r="H19" i="8"/>
  <c r="H16" i="8"/>
  <c r="H13" i="8"/>
  <c r="H21" i="8"/>
  <c r="H18" i="8"/>
  <c r="H15" i="8"/>
  <c r="H12" i="8"/>
  <c r="H20" i="8"/>
  <c r="H17" i="8"/>
  <c r="H14" i="8"/>
  <c r="H11" i="8"/>
  <c r="I12" i="6"/>
  <c r="I35" i="6"/>
  <c r="I32" i="6"/>
  <c r="I29" i="6"/>
  <c r="I26" i="6"/>
  <c r="I23" i="6"/>
  <c r="I20" i="6"/>
  <c r="I17" i="6"/>
  <c r="I14" i="6"/>
  <c r="I37" i="6"/>
  <c r="I34" i="6"/>
  <c r="I31" i="6"/>
  <c r="I28" i="6"/>
  <c r="I25" i="6"/>
  <c r="I22" i="6"/>
  <c r="I19" i="6"/>
  <c r="I16" i="6"/>
  <c r="I13" i="6"/>
  <c r="I36" i="6"/>
  <c r="I33" i="6"/>
  <c r="I30" i="6"/>
  <c r="I27" i="6"/>
  <c r="I24" i="6"/>
  <c r="I21" i="6"/>
  <c r="I18" i="6"/>
  <c r="I15" i="6"/>
  <c r="I11" i="6"/>
  <c r="H16" i="4"/>
  <c r="H12" i="4"/>
  <c r="H34" i="4"/>
  <c r="H31" i="4"/>
  <c r="H28" i="4"/>
  <c r="H25" i="4"/>
  <c r="H22" i="4"/>
  <c r="H19" i="4"/>
  <c r="H15" i="4"/>
  <c r="H33" i="4"/>
  <c r="H30" i="4"/>
  <c r="H27" i="4"/>
  <c r="H24" i="4"/>
  <c r="H21" i="4"/>
  <c r="H18" i="4"/>
  <c r="H11" i="4"/>
  <c r="H14" i="4"/>
  <c r="H32" i="4"/>
  <c r="H29" i="4"/>
  <c r="H26" i="4"/>
  <c r="H23" i="4"/>
  <c r="H20" i="4"/>
  <c r="H17" i="4"/>
  <c r="H13" i="4"/>
  <c r="J12" i="6"/>
  <c r="J35" i="6"/>
  <c r="J32" i="6"/>
  <c r="J29" i="6"/>
  <c r="J26" i="6"/>
  <c r="J23" i="6"/>
  <c r="J20" i="6"/>
  <c r="J17" i="6"/>
  <c r="J14" i="6"/>
  <c r="J37" i="6"/>
  <c r="J34" i="6"/>
  <c r="J31" i="6"/>
  <c r="J28" i="6"/>
  <c r="J25" i="6"/>
  <c r="J22" i="6"/>
  <c r="J19" i="6"/>
  <c r="J16" i="6"/>
  <c r="J13" i="6"/>
  <c r="J36" i="6"/>
  <c r="J33" i="6"/>
  <c r="J30" i="6"/>
  <c r="J27" i="6"/>
  <c r="J24" i="6"/>
  <c r="J21" i="6"/>
  <c r="J18" i="6"/>
  <c r="J15" i="6"/>
  <c r="J11" i="6"/>
  <c r="I16" i="4"/>
  <c r="I34" i="4"/>
  <c r="I31" i="4"/>
  <c r="I28" i="4"/>
  <c r="I25" i="4"/>
  <c r="I22" i="4"/>
  <c r="I19" i="4"/>
  <c r="I12" i="4"/>
  <c r="I15" i="4"/>
  <c r="I33" i="4"/>
  <c r="I30" i="4"/>
  <c r="I27" i="4"/>
  <c r="I24" i="4"/>
  <c r="I21" i="4"/>
  <c r="I18" i="4"/>
  <c r="I11" i="4"/>
  <c r="I14" i="4"/>
  <c r="I13" i="4"/>
  <c r="I32" i="4"/>
  <c r="I29" i="4"/>
  <c r="I26" i="4"/>
  <c r="I23" i="4"/>
  <c r="I20" i="4"/>
  <c r="I17" i="4"/>
  <c r="H22" i="9"/>
  <c r="H19" i="9"/>
  <c r="H16" i="9"/>
  <c r="H13" i="9"/>
  <c r="H24" i="9"/>
  <c r="H21" i="9"/>
  <c r="H18" i="9"/>
  <c r="H15" i="9"/>
  <c r="H12" i="9"/>
  <c r="H23" i="9"/>
  <c r="H20" i="9"/>
  <c r="H17" i="9"/>
  <c r="H14" i="9"/>
  <c r="H11" i="9"/>
  <c r="H12" i="1"/>
  <c r="H27" i="1"/>
  <c r="H24" i="1"/>
  <c r="H21" i="1"/>
  <c r="H18" i="1"/>
  <c r="H11" i="1"/>
  <c r="H15" i="1"/>
  <c r="H29" i="1"/>
  <c r="H26" i="1"/>
  <c r="H23" i="1"/>
  <c r="H20" i="1"/>
  <c r="H17" i="1"/>
  <c r="H14" i="1"/>
  <c r="H28" i="1"/>
  <c r="H25" i="1"/>
  <c r="H22" i="1"/>
  <c r="H19" i="1"/>
  <c r="H16" i="1"/>
  <c r="H13" i="1"/>
  <c r="J16" i="4"/>
  <c r="J34" i="4"/>
  <c r="J31" i="4"/>
  <c r="J28" i="4"/>
  <c r="J25" i="4"/>
  <c r="J22" i="4"/>
  <c r="J19" i="4"/>
  <c r="J12" i="4"/>
  <c r="J33" i="4"/>
  <c r="J30" i="4"/>
  <c r="J27" i="4"/>
  <c r="J24" i="4"/>
  <c r="J21" i="4"/>
  <c r="J18" i="4"/>
  <c r="J11" i="4"/>
  <c r="J14" i="4"/>
  <c r="J15" i="4"/>
  <c r="J32" i="4"/>
  <c r="J29" i="4"/>
  <c r="J26" i="4"/>
  <c r="J23" i="4"/>
  <c r="J20" i="4"/>
  <c r="J17" i="4"/>
  <c r="J13" i="4"/>
  <c r="I22" i="9"/>
  <c r="I19" i="9"/>
  <c r="I16" i="9"/>
  <c r="I13" i="9"/>
  <c r="I24" i="9"/>
  <c r="I21" i="9"/>
  <c r="I18" i="9"/>
  <c r="I15" i="9"/>
  <c r="I12" i="9"/>
  <c r="I23" i="9"/>
  <c r="I20" i="9"/>
  <c r="I17" i="9"/>
  <c r="I14" i="9"/>
  <c r="I11" i="9"/>
  <c r="H16" i="7"/>
  <c r="H13" i="7"/>
  <c r="H15" i="7"/>
  <c r="H12" i="7"/>
  <c r="H14" i="7"/>
  <c r="H11" i="7"/>
  <c r="I12" i="1"/>
  <c r="I27" i="1"/>
  <c r="I24" i="1"/>
  <c r="I21" i="1"/>
  <c r="I18" i="1"/>
  <c r="I15" i="1"/>
  <c r="I11" i="1"/>
  <c r="I29" i="1"/>
  <c r="I26" i="1"/>
  <c r="I23" i="1"/>
  <c r="I20" i="1"/>
  <c r="I17" i="1"/>
  <c r="I14" i="1"/>
  <c r="I28" i="1"/>
  <c r="I25" i="1"/>
  <c r="I22" i="1"/>
  <c r="I19" i="1"/>
  <c r="I16" i="1"/>
  <c r="I13" i="1"/>
  <c r="J22" i="9"/>
  <c r="J19" i="9"/>
  <c r="J16" i="9"/>
  <c r="J13" i="9"/>
  <c r="J24" i="9"/>
  <c r="J21" i="9"/>
  <c r="J18" i="9"/>
  <c r="J15" i="9"/>
  <c r="J12" i="9"/>
  <c r="J23" i="9"/>
  <c r="J20" i="9"/>
  <c r="J17" i="9"/>
  <c r="J14" i="9"/>
  <c r="J11" i="9"/>
  <c r="J12" i="1"/>
  <c r="J27" i="1"/>
  <c r="J24" i="1"/>
  <c r="J21" i="1"/>
  <c r="J18" i="1"/>
  <c r="J15" i="1"/>
  <c r="J11" i="1"/>
  <c r="J29" i="1"/>
  <c r="J26" i="1"/>
  <c r="J23" i="1"/>
  <c r="J20" i="1"/>
  <c r="J17" i="1"/>
  <c r="J14" i="1"/>
  <c r="J28" i="1"/>
  <c r="J25" i="1"/>
  <c r="J22" i="1"/>
  <c r="J19" i="1"/>
  <c r="J16" i="1"/>
  <c r="J13" i="1"/>
  <c r="I16" i="7"/>
  <c r="I13" i="7"/>
  <c r="I15" i="7"/>
  <c r="I12" i="7"/>
  <c r="I14" i="7"/>
  <c r="I11" i="7"/>
  <c r="H15" i="5"/>
  <c r="H12" i="5"/>
  <c r="H14" i="5"/>
  <c r="H11" i="5"/>
  <c r="H13" i="5"/>
  <c r="J16" i="7"/>
  <c r="J13" i="7"/>
  <c r="J15" i="7"/>
  <c r="J12" i="7"/>
  <c r="J14" i="7"/>
  <c r="J11" i="7"/>
</calcChain>
</file>

<file path=xl/sharedStrings.xml><?xml version="1.0" encoding="utf-8"?>
<sst xmlns="http://schemas.openxmlformats.org/spreadsheetml/2006/main" count="3550" uniqueCount="1348">
  <si>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</si>
  <si>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</si>
  <si>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</si>
  <si>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</si>
  <si>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</si>
  <si>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</si>
  <si>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</si>
  <si>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</si>
  <si>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</si>
  <si>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</si>
  <si>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PRESUPUESTO</t>
  </si>
  <si>
    <t>ÁREA RESPONSABLE</t>
  </si>
  <si>
    <t>ÁREA DE APOYO</t>
  </si>
  <si>
    <t>MEDIO VERIFICACIÓN</t>
  </si>
  <si>
    <t>OBSERVACIONES</t>
  </si>
  <si>
    <t>DESCRIPCIÓN</t>
  </si>
  <si>
    <t>INDICADOR
PRODUCCIÓN</t>
  </si>
  <si>
    <t>TIPO DE INDICADOR</t>
  </si>
  <si>
    <t>PRIORIDAD</t>
  </si>
  <si>
    <t>Enero</t>
  </si>
  <si>
    <t>Febrero</t>
  </si>
  <si>
    <t>Marzo</t>
  </si>
  <si>
    <t>Abril</t>
  </si>
  <si>
    <t>Mayo</t>
  </si>
  <si>
    <t>Junio</t>
  </si>
  <si>
    <t>Julio</t>
  </si>
  <si>
    <t>Agosto</t>
  </si>
  <si>
    <t>Septiembre</t>
  </si>
  <si>
    <t>Octubre</t>
  </si>
  <si>
    <t>Noviembre</t>
  </si>
  <si>
    <t>Diciembre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</si>
  <si>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</si>
  <si>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</si>
  <si>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</si>
  <si>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</si>
  <si>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</si>
  <si>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</si>
  <si>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</si>
  <si>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</si>
  <si>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</si>
  <si>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</si>
  <si>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</si>
  <si>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</si>
  <si>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</si>
  <si>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</si>
  <si>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</si>
  <si>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</si>
  <si>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</si>
  <si>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</si>
  <si>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</si>
  <si>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</si>
  <si>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</si>
  <si>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</si>
  <si>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</si>
  <si>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</si>
  <si>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</si>
  <si>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</si>
  <si>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</si>
  <si>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</si>
  <si>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</si>
  <si>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</si>
  <si>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</si>
  <si>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</si>
  <si>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</si>
  <si>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</si>
  <si>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</si>
  <si>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</si>
  <si>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</si>
  <si>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</si>
  <si>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</si>
  <si>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</si>
  <si>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</si>
  <si>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</si>
  <si>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</si>
  <si>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</si>
  <si>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</si>
  <si>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</si>
  <si>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</si>
  <si>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</si>
  <si>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</si>
  <si>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</si>
  <si>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</si>
  <si>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</si>
  <si>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</si>
  <si>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</si>
  <si>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</si>
  <si>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</si>
  <si>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</si>
  <si>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</si>
  <si>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</si>
  <si>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</si>
  <si>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</si>
  <si>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</si>
  <si>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</si>
  <si>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</si>
  <si>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</si>
  <si>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</si>
  <si>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</si>
  <si>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</si>
  <si>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</si>
  <si>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</si>
  <si>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</si>
  <si>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</si>
  <si>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</si>
  <si>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</si>
  <si>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</si>
  <si>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</si>
  <si>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</si>
  <si>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</si>
  <si>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</si>
  <si>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</si>
  <si>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</si>
  <si>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</si>
  <si>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</si>
  <si>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</si>
  <si>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</si>
  <si>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</si>
  <si>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</si>
  <si>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</si>
  <si>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</si>
  <si>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</si>
  <si>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</si>
  <si>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</si>
  <si>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</si>
  <si>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</si>
  <si>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</si>
  <si>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</si>
  <si>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</si>
  <si>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</si>
  <si>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</si>
  <si>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</si>
  <si>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</si>
  <si>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t>Código Indicador</t>
  </si>
  <si>
    <t>Área</t>
  </si>
  <si>
    <t>Código Área</t>
  </si>
  <si>
    <t>Objetivo</t>
  </si>
  <si>
    <t>Código Objetivo</t>
  </si>
  <si>
    <t>Producto</t>
  </si>
  <si>
    <t>Código Producto</t>
  </si>
  <si>
    <t>Indicador</t>
  </si>
  <si>
    <t>Tipo de Indicador</t>
  </si>
  <si>
    <t>Tipo de Cálculo</t>
  </si>
  <si>
    <t>COMU-O1-P1-I1</t>
  </si>
  <si>
    <t>Departamento de Comunicaciones</t>
  </si>
  <si>
    <t>COMU</t>
  </si>
  <si>
    <t>COMU-O1</t>
  </si>
  <si>
    <t>COMU-O1-P1</t>
  </si>
  <si>
    <t>Suma</t>
  </si>
  <si>
    <t>COMU-O2-P1-I1</t>
  </si>
  <si>
    <t>Difundir informaciones institucionales y mantener un buen posicionamiento de la imagen de la Institución.</t>
  </si>
  <si>
    <t>COMU-O2</t>
  </si>
  <si>
    <t>COMU-O2-P1</t>
  </si>
  <si>
    <t>COMU-O2-P2-I1</t>
  </si>
  <si>
    <t>COMU-O2-P2</t>
  </si>
  <si>
    <t>COMU-O2-P3-I1</t>
  </si>
  <si>
    <t>COMU-O2-P3</t>
  </si>
  <si>
    <t>COMU-O2-P4-I1</t>
  </si>
  <si>
    <t>COMU-O2-P4</t>
  </si>
  <si>
    <t>COMU-O2-P5-I1</t>
  </si>
  <si>
    <t>COMU-O2-P5</t>
  </si>
  <si>
    <t>COMU-O2-P6-I1</t>
  </si>
  <si>
    <t>COMU-O2-P6</t>
  </si>
  <si>
    <t>COMU-O2-P7-I1</t>
  </si>
  <si>
    <t>COMU-O2-P7</t>
  </si>
  <si>
    <t>COMU-O2-P8-I1</t>
  </si>
  <si>
    <t>Realización de Maestría de Ceremonias</t>
  </si>
  <si>
    <t>COMU-O2-P8</t>
  </si>
  <si>
    <t>No. de maestrías realizadas</t>
  </si>
  <si>
    <t>COMU-O2-P9-I1</t>
  </si>
  <si>
    <t>COMU-O2-P9</t>
  </si>
  <si>
    <t>COMU-O3-P1-I1</t>
  </si>
  <si>
    <t>COMU-O3</t>
  </si>
  <si>
    <t>COMU-O3-P1</t>
  </si>
  <si>
    <t>COMU-O4-P1-I1</t>
  </si>
  <si>
    <t>COMU-O4</t>
  </si>
  <si>
    <t>COMU-O4-P1</t>
  </si>
  <si>
    <t>COMU-O5-P1-I1</t>
  </si>
  <si>
    <t>Promocionar los programas institucionales, puntos de ventas, productos disponibles, precios y ofertas.</t>
  </si>
  <si>
    <t>COMU-O5</t>
  </si>
  <si>
    <t>COMU-O5-P1</t>
  </si>
  <si>
    <t>COMU-O6-P1-I1</t>
  </si>
  <si>
    <t>COMU-O6</t>
  </si>
  <si>
    <t>COMU-O6-P1</t>
  </si>
  <si>
    <t>COMU-O7-P1-I1</t>
  </si>
  <si>
    <t>COMU-O7</t>
  </si>
  <si>
    <t>COMU-O7-P1</t>
  </si>
  <si>
    <t>COMU-O8-P1-I1</t>
  </si>
  <si>
    <t>Asegurar que las actividades se lleven a cabo de manera organizada, con buena presencia y garantizando un servicio eficiente, cumpliendo con todos los requisitos de las Máximas Autoridades.</t>
  </si>
  <si>
    <t>COMU-O8</t>
  </si>
  <si>
    <t>COMU-O8-P1</t>
  </si>
  <si>
    <t>Promedio</t>
  </si>
  <si>
    <t>COMU-O8-P2-I1</t>
  </si>
  <si>
    <t>COMU-O8-P2</t>
  </si>
  <si>
    <t>COMU-O8-P3-I1</t>
  </si>
  <si>
    <t>COMU-O8-P3</t>
  </si>
  <si>
    <t>COMU-O8-P4-I1</t>
  </si>
  <si>
    <t>Asistencia protocolar a invitados especiales de la institución y de las Máximas Autoridades.</t>
  </si>
  <si>
    <t>COMU-O8-P4</t>
  </si>
  <si>
    <t>NSSS-O1-P1-I1</t>
  </si>
  <si>
    <t>Departamento de Normas, Sistemas, Supervisión y Seguimiento</t>
  </si>
  <si>
    <t>NSSS</t>
  </si>
  <si>
    <t>Lograr el mejor funcionamiento de las actividades realizadas en las áreas.</t>
  </si>
  <si>
    <t>NSSS-O1</t>
  </si>
  <si>
    <t>Evaluaciones de Seguimiento, Medidas Correctivas y Optimización.</t>
  </si>
  <si>
    <t>NSSS-O1-P1</t>
  </si>
  <si>
    <t>No. de Informes de evaluación.</t>
  </si>
  <si>
    <t>NSSS-O1-P2-I1</t>
  </si>
  <si>
    <t>Evaluación de procedimientos institucionales.</t>
  </si>
  <si>
    <t>NSSS-O1-P2</t>
  </si>
  <si>
    <t>No. de Informes sobre incidencias encontradas.</t>
  </si>
  <si>
    <t>NSSS-O2-P1-I1</t>
  </si>
  <si>
    <t>Garantizar la mejora continua de los procesos.</t>
  </si>
  <si>
    <t>NSSS-O2</t>
  </si>
  <si>
    <t>Resumen Ejecutivo de la Implementación de los Controles Internos de la MAE.</t>
  </si>
  <si>
    <t>NSSS-O2-P1</t>
  </si>
  <si>
    <t>No. de Informes sobre los procesos y las mejoras continuas.</t>
  </si>
  <si>
    <t>NSSS-O3-P1-I1</t>
  </si>
  <si>
    <t>Vigilar por el cumplimiento de las normas y seguimientos a los procesos de controles de gastos</t>
  </si>
  <si>
    <t>NSSS-O3</t>
  </si>
  <si>
    <t>Informe de Validación y Cumplimiento Normativo.</t>
  </si>
  <si>
    <t>NSSS-O3-P1</t>
  </si>
  <si>
    <t>No. de Informes sobre la ejecución de los controles del gasto</t>
  </si>
  <si>
    <t>NSSS-O4-P1-I1</t>
  </si>
  <si>
    <t>Registrar los expedientes de pago para fines de análisis, revisión y validación de los procesos de la Institución</t>
  </si>
  <si>
    <t>NSSS-O4</t>
  </si>
  <si>
    <t>Validación, evaluación y control de documentos de ejecución, administración y de operaciones.</t>
  </si>
  <si>
    <t>NSSS-O4-P1</t>
  </si>
  <si>
    <t>No. de Informes revisión de expedientes y sus validaciones</t>
  </si>
  <si>
    <t>NSSS-O4-P2-I1</t>
  </si>
  <si>
    <t>Revisión de contratos.</t>
  </si>
  <si>
    <t>NSSS-O4-P2</t>
  </si>
  <si>
    <t>No. de Informes</t>
  </si>
  <si>
    <t>NSSS-O4-P3-I1</t>
  </si>
  <si>
    <t>Análisis y revisión de nómina.</t>
  </si>
  <si>
    <t>NSSS-O4-P3</t>
  </si>
  <si>
    <t>No. de Informes sobre el análisis de las nóminas, sus montos y hallazgos.</t>
  </si>
  <si>
    <t>NSSS-O4-P4-I1</t>
  </si>
  <si>
    <t>Revisión de expedientes administrativos financieros.</t>
  </si>
  <si>
    <t>NSSS-O4-P4</t>
  </si>
  <si>
    <t>No. de Informes.</t>
  </si>
  <si>
    <t>NSSS-O5-P1-I1</t>
  </si>
  <si>
    <t>Fiscalizar las operaciones institucionales y velar por el cumplimiento de las normas y controles en dichos procesos.</t>
  </si>
  <si>
    <t>NSSS-O5</t>
  </si>
  <si>
    <t>Informe Fiscalización de operaciones institucionales.</t>
  </si>
  <si>
    <t>NSSS-O5-P1</t>
  </si>
  <si>
    <t>NSSS-O5-P2-I1</t>
  </si>
  <si>
    <t>Arqueo de Fondos Operacionales.</t>
  </si>
  <si>
    <t>NSSS-O5-P2</t>
  </si>
  <si>
    <t>No. de Informes de resultados de los Arqueos de Fondos Operacionales.</t>
  </si>
  <si>
    <t>NSSS-O5-P3-I1</t>
  </si>
  <si>
    <t>Auditoría a realizar.</t>
  </si>
  <si>
    <t>NSSS-O5-P3</t>
  </si>
  <si>
    <t>No. de auditorías realizadas.</t>
  </si>
  <si>
    <t>NSSS-O5-P4-I1</t>
  </si>
  <si>
    <t>Cheques revisados.</t>
  </si>
  <si>
    <t>NSSS-O5-P4</t>
  </si>
  <si>
    <t>No. de Informes de cheques revisados.</t>
  </si>
  <si>
    <t>NSSS-O5-P5-I1</t>
  </si>
  <si>
    <t>Fiscalización y Val. de las. Operaciones Financieras en Bodegas Móviles.</t>
  </si>
  <si>
    <t>NSSS-O5-P5</t>
  </si>
  <si>
    <t>No. de Informes sobre las fiscalizaciones de las bodegas móviles.</t>
  </si>
  <si>
    <t>NSSS-O5-P6-I1</t>
  </si>
  <si>
    <t>Fiscalización y Val. Operaciones O/Fin. En Mercados de Productores.</t>
  </si>
  <si>
    <t>NSSS-O5-P6</t>
  </si>
  <si>
    <t>No. de Informes sobre las fiscalizaciones de los mercados</t>
  </si>
  <si>
    <t>NSSS-O5-P7-I1</t>
  </si>
  <si>
    <t>Fiscalización y Validación de Inventario de Materiales y Suministros.</t>
  </si>
  <si>
    <t>NSSS-O5-P7</t>
  </si>
  <si>
    <t>No. de Inventarios a Suministros.</t>
  </si>
  <si>
    <t>NSSS-O5-P8-I1</t>
  </si>
  <si>
    <t>Fiscalización y Validación de Inventario de Productos.</t>
  </si>
  <si>
    <t>NSSS-O5-P8</t>
  </si>
  <si>
    <t>No. de Inventarios a Productos.</t>
  </si>
  <si>
    <t>NSSS-O5-P9-I1</t>
  </si>
  <si>
    <t>Informe de Ingresos Mensuales de la Institución.</t>
  </si>
  <si>
    <t>NSSS-O5-P9</t>
  </si>
  <si>
    <t>No. de Informes de Ingresos.</t>
  </si>
  <si>
    <t>NSSS-O5-P10-I1</t>
  </si>
  <si>
    <t>Informe de Pagos Electrónicos a Empleados.</t>
  </si>
  <si>
    <t>NSSS-O5-P10</t>
  </si>
  <si>
    <t>No. de Informes de Pagos Electrónicos.</t>
  </si>
  <si>
    <t>NSSS-O5-P11-I1</t>
  </si>
  <si>
    <t>Fiscalización de Transferencias Electrónicas (varias).</t>
  </si>
  <si>
    <t>NSSS-O5-P11</t>
  </si>
  <si>
    <t>No. de Informes de pagos por transferencia.</t>
  </si>
  <si>
    <t>NSSS-O5-P12-I1</t>
  </si>
  <si>
    <t>Fiscalización de Expedientes para Fines de Pagos.</t>
  </si>
  <si>
    <t>NSSS-O5-P12</t>
  </si>
  <si>
    <t>No. de Informes de expedientes revisados.</t>
  </si>
  <si>
    <t>NSSS-O5-P13-I1</t>
  </si>
  <si>
    <t>Fiscalización de Nómina Electrónica.</t>
  </si>
  <si>
    <t>NSSS-O5-P13</t>
  </si>
  <si>
    <t>No. de Informes de expedientes de nómina revisados.</t>
  </si>
  <si>
    <t>NSSS-O5-P14-I1</t>
  </si>
  <si>
    <t>Verificación y Validación de Activos Fijos.</t>
  </si>
  <si>
    <t>NSSS-O5-P14</t>
  </si>
  <si>
    <t>No. de Verificaciones de Inventario de Activos Fijos.</t>
  </si>
  <si>
    <t>P&amp;D-O1-P1-I1</t>
  </si>
  <si>
    <t>Dirección de Planificación y Desarrollo</t>
  </si>
  <si>
    <t>P&amp;D</t>
  </si>
  <si>
    <t>Eficientizar la planificación estratégica de la institución.</t>
  </si>
  <si>
    <t>P&amp;D-O1</t>
  </si>
  <si>
    <t>Fase final Formulación del Plan Estratégico Institucional (PEI) 2025-2028</t>
  </si>
  <si>
    <t>P&amp;D-O1-P1</t>
  </si>
  <si>
    <t>% de avance de la fase final de Formulación del Plan Estratégico Institucional (PEI) 2025-2028</t>
  </si>
  <si>
    <t>P&amp;D-O1-P2-I1</t>
  </si>
  <si>
    <t>Formulación del Plan Anual de Compras y Contrataciones 2026</t>
  </si>
  <si>
    <t>P&amp;D-O1-P2</t>
  </si>
  <si>
    <t>% de avance de la formulación del Plan Anual de Compras y Contrataciones.</t>
  </si>
  <si>
    <t>P&amp;D-O1-P3-I1</t>
  </si>
  <si>
    <t>Formulación del Plan Operativo Anual 2026</t>
  </si>
  <si>
    <t>P&amp;D-O1-P3</t>
  </si>
  <si>
    <t>% de avance de la formulación del Plan Operativo Anual.</t>
  </si>
  <si>
    <t>P&amp;D-O1-P4-I1</t>
  </si>
  <si>
    <t>Formulación del Plan de Protección al Medio Ambiente 2026</t>
  </si>
  <si>
    <t>P&amp;D-O1-P4</t>
  </si>
  <si>
    <t>% de avance de la formulación de los Planes de Gestión Institucional 2026.</t>
  </si>
  <si>
    <t>P&amp;D-O1-P5-I1</t>
  </si>
  <si>
    <t>Formulación del Proyecto de Presupuesto 2026</t>
  </si>
  <si>
    <t>P&amp;D-O1-P5</t>
  </si>
  <si>
    <t>% de avance de la formulación del presupuesto.</t>
  </si>
  <si>
    <t>P&amp;D-O2-P1-I1</t>
  </si>
  <si>
    <t>Monitorear y hacer un seguimiento continuo a las metas establecida en base a las programadas y realizar los ajustes necesarios.</t>
  </si>
  <si>
    <t>P&amp;D-O2</t>
  </si>
  <si>
    <t>Informes trimestrales de seguimiento a la ejecución de los Planes de Gestión Institucional.</t>
  </si>
  <si>
    <t>P&amp;D-O2-P1</t>
  </si>
  <si>
    <t>No. de informes trimestrales de seguimiento.</t>
  </si>
  <si>
    <t>P&amp;D-O2-P2-I1</t>
  </si>
  <si>
    <t>Informe anual de resultados por cumplimiento a la ejecución de los Planes de Gestión Institucional.</t>
  </si>
  <si>
    <t>P&amp;D-O2-P2</t>
  </si>
  <si>
    <t>P&amp;D-O2-P3-I1</t>
  </si>
  <si>
    <t>Informes de ejecución del POA.</t>
  </si>
  <si>
    <t>P&amp;D-O2-P3</t>
  </si>
  <si>
    <t>P&amp;D-O2-P4-I1</t>
  </si>
  <si>
    <t>Informes de las metas físicas – financiera.</t>
  </si>
  <si>
    <t>P&amp;D-O2-P4</t>
  </si>
  <si>
    <t>No. de informes realizados.</t>
  </si>
  <si>
    <t>P&amp;D-O2-P5-I1</t>
  </si>
  <si>
    <t>Informe anual de la ejecución del Plan Estratégico Institucional (PEI) 2021-2024.</t>
  </si>
  <si>
    <t>P&amp;D-O2-P5</t>
  </si>
  <si>
    <t>Informe anual de la ejecución y avance del (PEI) 2021-2024 entregado.</t>
  </si>
  <si>
    <t>P&amp;D-O2-P6-I1</t>
  </si>
  <si>
    <t>Informes de Memoria Institucional</t>
  </si>
  <si>
    <t>P&amp;D-O2-P6</t>
  </si>
  <si>
    <t>No. de Informes de Memoria Institucional entregados.</t>
  </si>
  <si>
    <t>P&amp;D-O2-P7-I1</t>
  </si>
  <si>
    <t>Informe de Vigencia de la Gravedad de los Riesgos</t>
  </si>
  <si>
    <t>P&amp;D-O2-P7</t>
  </si>
  <si>
    <t>No. de Informes de Vigencia de la Gravedad de los Riesgos entregados.</t>
  </si>
  <si>
    <t>P&amp;D-O2-P8-I1</t>
  </si>
  <si>
    <t>Reportes Estadísticos Trimestrales de los Principales Servicios de la Institución</t>
  </si>
  <si>
    <t>P&amp;D-O2-P8</t>
  </si>
  <si>
    <t>No. de reportes realizados</t>
  </si>
  <si>
    <t>P&amp;D-O2-P9-I1</t>
  </si>
  <si>
    <t>Informe anual de la ejecución del Plan Operativo Anual (POA).</t>
  </si>
  <si>
    <t>P&amp;D-O2-P9</t>
  </si>
  <si>
    <t>Informe anual de la ejecución del (POA) aprobado y entregado.</t>
  </si>
  <si>
    <t>P&amp;D-O3-P1-I1</t>
  </si>
  <si>
    <t>Impulsar la calidad y la mejora continua de los procesos y servicios del INESPRE, a fin de satisfacer los requerimientos y expectativas de los clientes internos y externos</t>
  </si>
  <si>
    <t>P&amp;D-O3</t>
  </si>
  <si>
    <t>Autodiagnóstico CAF 2025</t>
  </si>
  <si>
    <t>P&amp;D-O3-P1</t>
  </si>
  <si>
    <t>Informe Autoevaluación CAF.</t>
  </si>
  <si>
    <t>P&amp;D-O3-P2-I1</t>
  </si>
  <si>
    <t>Plan de Mejora Modelo CAF</t>
  </si>
  <si>
    <t>P&amp;D-O3-P2</t>
  </si>
  <si>
    <t xml:space="preserve">Formulación Plan de Mejora 2026
</t>
  </si>
  <si>
    <t>P&amp;D-O3-P2-I2</t>
  </si>
  <si>
    <t>Informes Plan de Mejora 2024</t>
  </si>
  <si>
    <t>P&amp;D-O3-P3-I1</t>
  </si>
  <si>
    <t>Monitoreo de la Calidad de los servicios públicos</t>
  </si>
  <si>
    <t>P&amp;D-O3-P3</t>
  </si>
  <si>
    <t>Informe Encuesta de Satisfacción de Usuarios</t>
  </si>
  <si>
    <t>P&amp;D-O3-P4-I1</t>
  </si>
  <si>
    <t>Evaluación Carta Compromiso 
2024-2026</t>
  </si>
  <si>
    <t>P&amp;D-O3-P4</t>
  </si>
  <si>
    <t>Informe de evaluación anual de cumplimiento CCC</t>
  </si>
  <si>
    <t>P&amp;D-O4-P1-I1</t>
  </si>
  <si>
    <t>Impulsar el desarrollo y fortalecimiento institucional, garantizando la eficiencia y transparencia.</t>
  </si>
  <si>
    <t>P&amp;D-O4</t>
  </si>
  <si>
    <t>Supervisión y Evaluación de los procesos</t>
  </si>
  <si>
    <t>P&amp;D-O4-P1</t>
  </si>
  <si>
    <t>% de actualización de los procedimientos</t>
  </si>
  <si>
    <t>P&amp;D-O4-P2-I1</t>
  </si>
  <si>
    <t>Auditorias de Control Interno</t>
  </si>
  <si>
    <t>P&amp;D-O4-P2</t>
  </si>
  <si>
    <t>No. de informes</t>
  </si>
  <si>
    <t>P&amp;D-O5-P1-I1</t>
  </si>
  <si>
    <t>Fomentar la igualdad de género en el INESPRE mediante capacitaciones y campañas de sensibilización, en temas de igualdad de oportunidades y prevención de la violencia de género.</t>
  </si>
  <si>
    <t>P&amp;D-O5</t>
  </si>
  <si>
    <t>Coordinación de capacitaciones y campañas de sensibilización dirigidas a los servidores públicos del INESPRE sobre temas de igualdad de género, derechos y prevención de la violencia</t>
  </si>
  <si>
    <t>P&amp;D-O5-P1</t>
  </si>
  <si>
    <t>No. de capacitaciones coordinadas.</t>
  </si>
  <si>
    <t>P&amp;D-O5-P2-I1</t>
  </si>
  <si>
    <t>Conmemoración fechas relevantes.</t>
  </si>
  <si>
    <t>P&amp;D-O5-P2</t>
  </si>
  <si>
    <t>No. de conmemoraciones.</t>
  </si>
  <si>
    <t>P&amp;D-O5-P3-I1</t>
  </si>
  <si>
    <t>Elaboración de informes trimestrales para evaluar el progreso de las actividades relacionadas con igualdad de género</t>
  </si>
  <si>
    <t>P&amp;D-O5-P3</t>
  </si>
  <si>
    <t>SEGU-O1-P1-I1</t>
  </si>
  <si>
    <t>Departamento de Seguridad Militar</t>
  </si>
  <si>
    <t>SEGU</t>
  </si>
  <si>
    <t>Seguir prestando eficientemente la labor de seguridad a las distintas actividades y programas institucionales, así como las diferentes regionales a nivel nacional.</t>
  </si>
  <si>
    <t>SEGU-O1</t>
  </si>
  <si>
    <t>Seguridad Militar a las Plantas Físicas.</t>
  </si>
  <si>
    <t>SEGU-O1-P1</t>
  </si>
  <si>
    <t>No. de Servicios Realizados.</t>
  </si>
  <si>
    <t>SEGU-O1-P2-I1</t>
  </si>
  <si>
    <t>Seguridad Militar a las Bodegas Móviles.</t>
  </si>
  <si>
    <t>SEGU-O1-P2</t>
  </si>
  <si>
    <t>SEGU-O1-P3-I1</t>
  </si>
  <si>
    <t>Seguridad Militar a los Mercados de Productores.</t>
  </si>
  <si>
    <t>SEGU-O1-P3</t>
  </si>
  <si>
    <t>SEGU-O1-P4-I1</t>
  </si>
  <si>
    <t>Seguridad Militar a los Funcionarios.</t>
  </si>
  <si>
    <t>SEGU-O1-P4</t>
  </si>
  <si>
    <t>SEGU-O1-P5-I1</t>
  </si>
  <si>
    <t>Seguridad Militar a Camiones de Abastecimiento.</t>
  </si>
  <si>
    <t>SEGU-O1-P5</t>
  </si>
  <si>
    <t>TIC-O1-P1-I1</t>
  </si>
  <si>
    <t>Departamento de Tecnologías de la Información y Comunicación</t>
  </si>
  <si>
    <t>TIC</t>
  </si>
  <si>
    <t>Proveer soluciones integrales para la gestión de sus operaciones con eficiencia y transparencia.</t>
  </si>
  <si>
    <t>TIC-O1</t>
  </si>
  <si>
    <t>Aplicaciones/Servicios Web.</t>
  </si>
  <si>
    <t>TIC-O1-P1</t>
  </si>
  <si>
    <t>Solicitud Renovación de Plugins de ultimas versiones para la pagina Institucional.</t>
  </si>
  <si>
    <t>TIC-O1-P1-I2</t>
  </si>
  <si>
    <t>Actualización de Plugins de ultimas versiones para la pagina Institucional.</t>
  </si>
  <si>
    <t>TIC-O1-P1-I3</t>
  </si>
  <si>
    <t>Nuevas aplicaciones de desarrollo "In-House"</t>
  </si>
  <si>
    <t>TIC-O1-P1-I4</t>
  </si>
  <si>
    <t>Mantenimiento y Mejoras a aplicaciones existentes</t>
  </si>
  <si>
    <t>TIC-O2-P1-I1</t>
  </si>
  <si>
    <t>Proveer a la institución una solución tecnologica moderna para hacer una mejor gestión de sus operaciones .</t>
  </si>
  <si>
    <t>TIC-O2</t>
  </si>
  <si>
    <t>Solución integral (ERP) moderna para la gestión de sus operaciones con eficiencia y transparencia.</t>
  </si>
  <si>
    <t>TIC-O2-P1</t>
  </si>
  <si>
    <t>Solicitud Compra para Implementación de los módulos de ERP.</t>
  </si>
  <si>
    <t>TIC-O2-P1-I2</t>
  </si>
  <si>
    <t>Implementación de los módulos de la 1ra. Etapa que componen la solución con la correspondiente migración de datos e integración entre los mismos.</t>
  </si>
  <si>
    <t>TIC-O3-P1-I1</t>
  </si>
  <si>
    <t>Seguir con la Mejora Continua Servicios TIC</t>
  </si>
  <si>
    <t>TIC-O3</t>
  </si>
  <si>
    <t>Ampliación Ecosistema Hiperconvergente de cara a la implementacion del nuevo ERP</t>
  </si>
  <si>
    <t>TIC-O3-P1</t>
  </si>
  <si>
    <t>Solicitud nuevo NODO Nutanix</t>
  </si>
  <si>
    <t>TIC-O3-P1-I2</t>
  </si>
  <si>
    <t>Nuevo NODO Nutanix Implementado</t>
  </si>
  <si>
    <t>TIC-O3-P2-I1</t>
  </si>
  <si>
    <t>Upgrade Plan de Hosting (Correo Electronico/Sitio Web inespre.gob.do)</t>
  </si>
  <si>
    <t>TIC-O3-P2</t>
  </si>
  <si>
    <t>Solicitud del Upgrade</t>
  </si>
  <si>
    <t>TIC-O3-P2-I2</t>
  </si>
  <si>
    <t>Upgrade Implementado</t>
  </si>
  <si>
    <t>TIC-O3-P3-I1</t>
  </si>
  <si>
    <t>Renovación (2025-26) Contrato de Mantenimiento Ecosistema Hiperconvergente NUTANIX (Hardware y Software)</t>
  </si>
  <si>
    <t>TIC-O3-P3</t>
  </si>
  <si>
    <t>Solicitud de Renovación</t>
  </si>
  <si>
    <t>TIC-O3-P3-I2</t>
  </si>
  <si>
    <t>Renovacion Aplicada</t>
  </si>
  <si>
    <t>TIC-O4-P1-I1</t>
  </si>
  <si>
    <t>Dar Continuidad de Operaciones y Contingencia TIC</t>
  </si>
  <si>
    <t>TIC-O4</t>
  </si>
  <si>
    <t>Traslado de la Contingencia Off-Site al DataCenter del Estado Dominicano./</t>
  </si>
  <si>
    <t>TIC-O4-P1</t>
  </si>
  <si>
    <t>Gestión técnica y administrativa para el Traslado de la Contingencia Off-Site de la localidad actual en “Los Silos” al DataCenter del Estado Dominicano.</t>
  </si>
  <si>
    <t>TIC-O4-P1-I2</t>
  </si>
  <si>
    <t>Traslado de la Contingencia Off-Site de la localidad actual en “Los Silos” al DataCenter del Estado Dominicano.</t>
  </si>
  <si>
    <t>TIC-O4-P2-I1</t>
  </si>
  <si>
    <t>Aumento de recursos para la Solución de Respaldo (Bacula)</t>
  </si>
  <si>
    <t>TIC-O4-P2</t>
  </si>
  <si>
    <t>Solicitud de Expansión del espacio en disco asignado al servidor de Respaldos (Backup).</t>
  </si>
  <si>
    <t>TIC-O4-P2-I2</t>
  </si>
  <si>
    <t>Implementacion de la expansión del espacio en disco asignado al servidor de Respaldos (Backup).</t>
  </si>
  <si>
    <t>TIC-O5-P1-I1</t>
  </si>
  <si>
    <t>Mejorar la seguridad de los equipos por medio de nuestro sistema de seguridad.</t>
  </si>
  <si>
    <t>TIC-O5</t>
  </si>
  <si>
    <t>Optimización Infraestructura TIC</t>
  </si>
  <si>
    <t>TIC-O5-P1</t>
  </si>
  <si>
    <t>Solicitud de la adquisicion de veinte computadoras para Inespre Herrera.</t>
  </si>
  <si>
    <t>TIC-O5-P1-I2</t>
  </si>
  <si>
    <t>Instalacion de Veinte (20) computadoras modernas en Inespre Herrera.</t>
  </si>
  <si>
    <t>TIC-O5-P1-I3</t>
  </si>
  <si>
    <t>Optimización Redes LAN/WAN (Capa de acceso Sede Principal)</t>
  </si>
  <si>
    <t>TIC-O5-P1-I4</t>
  </si>
  <si>
    <t>Solicitud de actualizacion de conectividad Inespre Principal-Herrera</t>
  </si>
  <si>
    <t>TIC-O5-P1-I5</t>
  </si>
  <si>
    <t>Actualización Conectividad Oficina Principal - Herrera</t>
  </si>
  <si>
    <t>TIC-O5-P1-I6</t>
  </si>
  <si>
    <t>Solicitud de adquisicion de un sistema de redundancia electrica de 25 KVA para Inespre Herrera</t>
  </si>
  <si>
    <t>TIC-O5-P1-I7</t>
  </si>
  <si>
    <t>Adquisicion de un sistema de redundancia electrica de 25 KVA para Inespre Herrera</t>
  </si>
  <si>
    <t>TIC-O5-P2-I1</t>
  </si>
  <si>
    <t>Red Wifi Institucional, Inespre Herrera.</t>
  </si>
  <si>
    <t>TIC-O5-P2</t>
  </si>
  <si>
    <t>Solicitud de una red wifi en Inespre Herrera.</t>
  </si>
  <si>
    <t>TIC-O5-P2-I2</t>
  </si>
  <si>
    <t>Instalacion de una red wifi Institucional donde los empleados puedan acceder a los servicios de la institucion desde sus telefonos y Laptops.</t>
  </si>
  <si>
    <t>TIC-O5-P3-I1</t>
  </si>
  <si>
    <t>Optimización plataforma de antivirus TIC</t>
  </si>
  <si>
    <t>TIC-O5-P3</t>
  </si>
  <si>
    <t>Solicitud de renovacion de licencias EndPoint</t>
  </si>
  <si>
    <t>TIC-O5-P3-I2</t>
  </si>
  <si>
    <t>Actualización Seguridad equipos usuarios finales (EndPoints)</t>
  </si>
  <si>
    <t>JUR-O1-P1-I1</t>
  </si>
  <si>
    <t>Departamento Jurídico</t>
  </si>
  <si>
    <t>JUR</t>
  </si>
  <si>
    <t>Dar cumplimiento a los procesos según la Ley que corresponda.</t>
  </si>
  <si>
    <t>JUR-O1</t>
  </si>
  <si>
    <t>Redacción de Contratos varios.</t>
  </si>
  <si>
    <t>JUR-O1-P1</t>
  </si>
  <si>
    <t>% de Contratos ejecutados.</t>
  </si>
  <si>
    <t>JUR-O1-P2-I1</t>
  </si>
  <si>
    <t>Envío de los contratos aprobados a la Contraloría General de la Republica</t>
  </si>
  <si>
    <t>JUR-O1-P2</t>
  </si>
  <si>
    <t>JUR-O1-P3-I1</t>
  </si>
  <si>
    <t>Defensa legal a demandas varias.</t>
  </si>
  <si>
    <t>JUR-O1-P3</t>
  </si>
  <si>
    <t>% de defensa de demandas.</t>
  </si>
  <si>
    <t>JUR-O1-P4-I1</t>
  </si>
  <si>
    <t>Redacción actas reunión de Directorio.</t>
  </si>
  <si>
    <t>JUR-O1-P4</t>
  </si>
  <si>
    <t>No. de Actas redactadas</t>
  </si>
  <si>
    <t>JUR-O1-P5-I1</t>
  </si>
  <si>
    <t>Redacción de recibos de descargo por beneficios laborales.</t>
  </si>
  <si>
    <t>JUR-O1-P5</t>
  </si>
  <si>
    <t>% de Recibos de descargos realizados.</t>
  </si>
  <si>
    <t>JUR-O2-P1-I1</t>
  </si>
  <si>
    <t>Cumplir con todos los acuerdos pautados.</t>
  </si>
  <si>
    <t>JUR-O2</t>
  </si>
  <si>
    <t>Redacción de Acuerdos de pago por prestaciones laborales.</t>
  </si>
  <si>
    <t>JUR-O2-P1</t>
  </si>
  <si>
    <t>% de Acuerdos de pago ejecutados.</t>
  </si>
  <si>
    <t>DAF-O1-P1-I1</t>
  </si>
  <si>
    <t>Dirección Administrativa Financiera</t>
  </si>
  <si>
    <t>DAF</t>
  </si>
  <si>
    <t>Ejecutar los procesos de adquisición de bienes y servicios, según el Plan de Compras, dando cumplimiento a la Ley 340-06.</t>
  </si>
  <si>
    <t>DAF-O1</t>
  </si>
  <si>
    <t>Clasificación de procesos, de acuerdo a umbrales correspondientes.</t>
  </si>
  <si>
    <t>DAF-O1-P1</t>
  </si>
  <si>
    <t>Reporte trimestral del Portal Transaccional de la DGCP</t>
  </si>
  <si>
    <t>DAF-O2-P1-I1</t>
  </si>
  <si>
    <t>Asegurar el cumplimiento de los plazos y requerimientos del Sistema de Compras y Contrataciones</t>
  </si>
  <si>
    <t>DAF-O2</t>
  </si>
  <si>
    <t>Evaluaciones del SISCOMPRA</t>
  </si>
  <si>
    <t>DAF-O2-P1</t>
  </si>
  <si>
    <t>Calificaciones trimestrales de la Institución</t>
  </si>
  <si>
    <t>DAF-O3-P1-I1</t>
  </si>
  <si>
    <t>Honrar los compromisos financieros de la Institución.</t>
  </si>
  <si>
    <t>DAF-O3</t>
  </si>
  <si>
    <t>Recepción de ingresos producto de las actividades de la Institución.</t>
  </si>
  <si>
    <t>DAF-O3-P1</t>
  </si>
  <si>
    <t>No. de reportes mensuales de ingresos internos.</t>
  </si>
  <si>
    <t>DAF-O3-P2-I1</t>
  </si>
  <si>
    <t>Ejecución de los pagos de sueldos y otros compromisos al personal institucional.</t>
  </si>
  <si>
    <t>DAF-O3-P2</t>
  </si>
  <si>
    <t>No. de relaciones de pagos de nómina.</t>
  </si>
  <si>
    <t>DAF-O3-P3-I1</t>
  </si>
  <si>
    <t>Ejecución de los pagos a suplidores.</t>
  </si>
  <si>
    <t>DAF-O3-P3</t>
  </si>
  <si>
    <t>No. de relaciones de pagos a suplidores.</t>
  </si>
  <si>
    <t>DAF-O4-P1-I1</t>
  </si>
  <si>
    <t>Presentar las operaciones financieras de la Institución ante el Gobierno Central y la población.</t>
  </si>
  <si>
    <t>DAF-O4</t>
  </si>
  <si>
    <t>Estados Financieros Mensuales.</t>
  </si>
  <si>
    <t>DAF-O4-P1</t>
  </si>
  <si>
    <t>No. de publicaciones de Estados Financieros.</t>
  </si>
  <si>
    <t>DAF-O4-P2-I1</t>
  </si>
  <si>
    <t>Reporte de Activos Fijos.</t>
  </si>
  <si>
    <t>DAF-O4-P2</t>
  </si>
  <si>
    <t>No. de publicaciones de Reportes de Activos Fijos.</t>
  </si>
  <si>
    <t>DAF-O5-P1-I1</t>
  </si>
  <si>
    <t>Monitorear y controlar el presupuesto anual aprobado para la Institución.</t>
  </si>
  <si>
    <t>DAF-O5</t>
  </si>
  <si>
    <t>Informes Mensuales de Ejecución Presupuestaria</t>
  </si>
  <si>
    <t>DAF-O5-P1</t>
  </si>
  <si>
    <t>No. de Informes ejecutados.</t>
  </si>
  <si>
    <t>DAF-O6-P1-I1</t>
  </si>
  <si>
    <t>Proporcionar transporte a los colaboradores y áreas operativas del INESPRE.</t>
  </si>
  <si>
    <t>DAF-O6</t>
  </si>
  <si>
    <t>Reporte mensual de uso de camiones.</t>
  </si>
  <si>
    <t>DAF-O6-P1</t>
  </si>
  <si>
    <t>DAF-O7-P1-I1</t>
  </si>
  <si>
    <t>Garantizar la higiene en todas las áreas de la Institución.</t>
  </si>
  <si>
    <t>DAF-O7</t>
  </si>
  <si>
    <t>Limpieza de la Institución.</t>
  </si>
  <si>
    <t>DAF-O7-P1</t>
  </si>
  <si>
    <t>% de limpieza de las áreas de la Institución.</t>
  </si>
  <si>
    <t>DAF-O8-P1-I1</t>
  </si>
  <si>
    <t>Mantener las instalaciones de la Institución en las condiciones apropiadas para el desarrollo de las operaciones, con los recursos disponibles</t>
  </si>
  <si>
    <t>DAF-O8</t>
  </si>
  <si>
    <t>Mantenimiento preventivo en todas las instalaciones de la Institución.</t>
  </si>
  <si>
    <t>DAF-O8-P1</t>
  </si>
  <si>
    <t>% de Mantenimiento preventivo realizado.</t>
  </si>
  <si>
    <t>DAF-O8-P2-I1</t>
  </si>
  <si>
    <t>Reparación en todas las instalaciones de la Institución.</t>
  </si>
  <si>
    <t>DAF-O8-P2</t>
  </si>
  <si>
    <t>% de Reparaciones realizadas.</t>
  </si>
  <si>
    <t>DANTA-O1-P1-I1</t>
  </si>
  <si>
    <t>Dirección Agropecuaria, Normas y Tecnología Alimentaria</t>
  </si>
  <si>
    <t>DANTA</t>
  </si>
  <si>
    <t>Capacitación a pequeños y medianos productores agropecuarios en conocimiento de post cosecha, calidad e inocuidad y comercialización de productos para que estos sean más eficientes en sus labores de comercialización.</t>
  </si>
  <si>
    <t>DANTA-O1</t>
  </si>
  <si>
    <t>Capacitación a cooperativas y/o asociaciones de pequeños y medianos productores agropecuarios en estándares de calidad e Inocuidad.</t>
  </si>
  <si>
    <t>DANTA-O1-P1</t>
  </si>
  <si>
    <t>No. de Talleres realizados.</t>
  </si>
  <si>
    <t>DANTA-O1-P1-I2</t>
  </si>
  <si>
    <t>No. de Productores capacitados.</t>
  </si>
  <si>
    <t>DANTA-O1-P2-I1</t>
  </si>
  <si>
    <t>Capacitación a Asociaciones y/o Cooperativas de Pequeños y Medianos Productores Agropecuarios en Manejo de Post Cosecha.</t>
  </si>
  <si>
    <t>DANTA-O1-P2</t>
  </si>
  <si>
    <t>DANTA-O1-P2-I2</t>
  </si>
  <si>
    <t>DANTA-O1-P3-I1</t>
  </si>
  <si>
    <t>Capacitación a Asociaciones y/o Cooperativas de Pequeños y Medianos Productores en comercialización de productos Agropecuarios</t>
  </si>
  <si>
    <t>DANTA-O1-P3</t>
  </si>
  <si>
    <t>DANTA-O1-P3-I2</t>
  </si>
  <si>
    <t>DANTA-O2-P1-I1</t>
  </si>
  <si>
    <t>Adiestrar a Técnicos Agropecuarios sobre aspectos de control de plagas, recepción de productos, almacenamiento y llenado de boletín (MP1) para que estos sean más eficientes en las actividades que realiza la institución.</t>
  </si>
  <si>
    <t>DANTA-O2</t>
  </si>
  <si>
    <t>Adiestramiento a Técnicos Agropecuarios sobre Aspectos de Control de Plagas, recepción de productos, almacenamiento y llenado de boletín (MP1).</t>
  </si>
  <si>
    <t>DANTA-O2-P1</t>
  </si>
  <si>
    <t>DANTA-O2-P1-I2</t>
  </si>
  <si>
    <t>No. de Técnicos adiestrados.</t>
  </si>
  <si>
    <t>DANTA-O3-P1-I1</t>
  </si>
  <si>
    <t>Adiestrar a manipuladores en Buenas Prácticas de Manipulación (BPM) de Productos Agropecuarios. para que estos sean más eficientes en el manejo de los productos que se comercializan</t>
  </si>
  <si>
    <t>DANTA-O3</t>
  </si>
  <si>
    <t>Adiestramiento a Manipuladores sobre Buenas Prácticas de Manipulación (BPM) de Productos Agropecuarios</t>
  </si>
  <si>
    <t>DANTA-O3-P1</t>
  </si>
  <si>
    <t>DANTA-O3-P1-I2</t>
  </si>
  <si>
    <t>No. de Personal Manipuladores Adiestrados.</t>
  </si>
  <si>
    <t>DANTA-O4-P1-I1</t>
  </si>
  <si>
    <t>Programar la integración de las asociaciones y cooperativas en procura de mejorar la rentabilidad y competitividad para fortalecer los conocimientos de la comercialización de productos agropecuarios.</t>
  </si>
  <si>
    <t>DANTA-O4</t>
  </si>
  <si>
    <t>Encuentro regionales según las necesidades sugeridas por las asociaciones</t>
  </si>
  <si>
    <t>DANTA-O4-P1</t>
  </si>
  <si>
    <t>DANTA-O5-P1-I1</t>
  </si>
  <si>
    <t>Mantener controlada la presencia de plagas en todas las instalaciones de nuestra institución a nivel local y nacional.</t>
  </si>
  <si>
    <t>DANTA-O5</t>
  </si>
  <si>
    <t>Programación de actividades de control de plagas.</t>
  </si>
  <si>
    <t>DANTA-O5-P1</t>
  </si>
  <si>
    <t>No. de actividades de controles de servicios de manejo de plagas</t>
  </si>
  <si>
    <t>DANTA-O6-P1-I1</t>
  </si>
  <si>
    <t>Garantizar que las áreas utilizadas para la comercialización de los productos agrícola cumplen con los estándares de inocuidad.</t>
  </si>
  <si>
    <t>DANTA-O6</t>
  </si>
  <si>
    <t>Verificación y Validación de la Sanidad Ambiental en la Áreas donde se Comercializan los productos Agropecuarios para garantizar la inocuidad.</t>
  </si>
  <si>
    <t>DANTA-O6-P1</t>
  </si>
  <si>
    <t>No. de Validaciones.</t>
  </si>
  <si>
    <t>DANTA-O7-P1-I1</t>
  </si>
  <si>
    <t>Certificar las condiciones óptimas de los Productos Agropecuarios y Agroindustriales.</t>
  </si>
  <si>
    <t>DANTA-O7</t>
  </si>
  <si>
    <t>Certificación de calidad de los productos agropecuarios con que opera el INESPRE (MP-1).</t>
  </si>
  <si>
    <t>DANTA-O7-P1</t>
  </si>
  <si>
    <t>No. de Certificaciones (MP-1) Análisis de Laboratorio de Productos Agropecuarios expedidos.</t>
  </si>
  <si>
    <t>DADL-O1-P1-I1</t>
  </si>
  <si>
    <t>Dirección de Abastecimiento, Distribución y Logística</t>
  </si>
  <si>
    <t>DADL</t>
  </si>
  <si>
    <t>Abastecer los canales de comercialización y almacenes regionales con productos agropecuarios en las comunidades de escasos recursos en el tiempo requerido.</t>
  </si>
  <si>
    <t>DADL-O1</t>
  </si>
  <si>
    <t>Abastecimiento de Bodegas Móviles.</t>
  </si>
  <si>
    <t>DADL-O1-P1</t>
  </si>
  <si>
    <t>DADL-O1-P2-I1</t>
  </si>
  <si>
    <t>Abastecimiento de Mercados de Productores.</t>
  </si>
  <si>
    <t>DADL-O1-P2</t>
  </si>
  <si>
    <t>DADL-O1-P3-I1</t>
  </si>
  <si>
    <t>Abastecimiento de Ferias Agropecuarias.</t>
  </si>
  <si>
    <t>DADL-O1-P3</t>
  </si>
  <si>
    <t>DADL-O1-P4-I1</t>
  </si>
  <si>
    <t>Abastecimiento de Ferias Agropecuarias en las que participa el INESPRE.</t>
  </si>
  <si>
    <t>DADL-O1-P4</t>
  </si>
  <si>
    <t>COME-O1-P1-I1</t>
  </si>
  <si>
    <t>Dirección de Comercialización</t>
  </si>
  <si>
    <t>COME</t>
  </si>
  <si>
    <t>Cumplir con las políticas de requerimientos de compras de los rubros agropecuarios para su venta y distribución en los canales de comercialización de acuerdo con lo establecido en los manuales de procedimientos.</t>
  </si>
  <si>
    <t>COME-O1</t>
  </si>
  <si>
    <t>Requerimientos de Compras de Productos</t>
  </si>
  <si>
    <t>COME-O1-P1</t>
  </si>
  <si>
    <t>No. de Requerimientos de Compras de Productos</t>
  </si>
  <si>
    <t>COME-O2-P1-I1</t>
  </si>
  <si>
    <t>Contribuir con la estabilización de los precios en los rubros agropecuarios comercializados en el mercado nacional.</t>
  </si>
  <si>
    <t>COME-O2</t>
  </si>
  <si>
    <t>Levantamiento de la información para la fijación de Precios.</t>
  </si>
  <si>
    <t>COME-O2-P1</t>
  </si>
  <si>
    <t>No. de reporte de los precios establecidos a cada rubro agropecuario entregados a la Dirección Ejecutiva.</t>
  </si>
  <si>
    <t>COME-O3-P1-I1</t>
  </si>
  <si>
    <t>Facilitar la comercialización directa entre el productor y el consumidor ofertando a la población productos aptos e inocuos a precios asequibles.</t>
  </si>
  <si>
    <t>COME-O3</t>
  </si>
  <si>
    <t>Gestión de Proveedores.</t>
  </si>
  <si>
    <t>COME-O3-P1</t>
  </si>
  <si>
    <t>No. de productores beneficiados en los Mercados de Productores</t>
  </si>
  <si>
    <t>COME-O4-P1-I1</t>
  </si>
  <si>
    <t>Ofertar a las Instituciones del Gobierno productos agropecuarios nutritivos y de alta calidad.</t>
  </si>
  <si>
    <t>COME-O4</t>
  </si>
  <si>
    <t>Programa de venta a instituciones Gubernamentales (Ventas Interinstitucionales).</t>
  </si>
  <si>
    <t>COME-O4-P1</t>
  </si>
  <si>
    <t>Monto en Ventas.</t>
  </si>
  <si>
    <t>Monetario</t>
  </si>
  <si>
    <t>PROG-O1-P1-I1</t>
  </si>
  <si>
    <t>Dirección de Gestión de Programas</t>
  </si>
  <si>
    <t>PROG</t>
  </si>
  <si>
    <t>Llegar a las zonas más vulnerables y a la población de escasos recursos económicos del país con una canasta básica agroalimentaria de calidad a bajos precios, con el propósito de garantizar seguridad alimentaria a estos sectores carenciados.</t>
  </si>
  <si>
    <t>PROG-O1</t>
  </si>
  <si>
    <t>Ejecución de Bodegas Móviles.</t>
  </si>
  <si>
    <t>PROG-O1-P1</t>
  </si>
  <si>
    <t>No. de Bodegas Móviles Programadas.</t>
  </si>
  <si>
    <t>PROG-O1-P1-I2</t>
  </si>
  <si>
    <t>No. de Ciudadanos Beneficiados.</t>
  </si>
  <si>
    <t>PROG-O1-P2-I1</t>
  </si>
  <si>
    <t>Ejecución de Mercados de Productores.</t>
  </si>
  <si>
    <t>PROG-O1-P2</t>
  </si>
  <si>
    <t>No. de Mercados de Productores Programados.</t>
  </si>
  <si>
    <t>PROG-O1-P2-I2</t>
  </si>
  <si>
    <t>PROG-O1-P3-I1</t>
  </si>
  <si>
    <t>Ejecución de Ferias Agropecuarias.</t>
  </si>
  <si>
    <t>PROG-O1-P3</t>
  </si>
  <si>
    <t>No. de Ferias Agropecuarias Programadas.</t>
  </si>
  <si>
    <t>PROG-O1-P3-I2</t>
  </si>
  <si>
    <t>PROG-O1-P4-I1</t>
  </si>
  <si>
    <t>Participación en Ferias Agropecuarias</t>
  </si>
  <si>
    <t>PROG-O1-P4</t>
  </si>
  <si>
    <t>No.de Ferias Agropecuarias en las que se participo.</t>
  </si>
  <si>
    <t>PROG-O1-P4-I2</t>
  </si>
  <si>
    <t>RRHH-O1-P1-I1</t>
  </si>
  <si>
    <t>Dirección de Recursos Humanos</t>
  </si>
  <si>
    <t>RRHH</t>
  </si>
  <si>
    <t>Planificar las necesidades de personal de la entidad a fin de optimizar la distribución de la carga de trabajo y las compensaciones de los servidores públicos en el año 2025.</t>
  </si>
  <si>
    <t>RRHH-O1</t>
  </si>
  <si>
    <t>Evaluación de la distribución de carga de trabajo y las compensaciones realizando las recomendaciones identificadas.</t>
  </si>
  <si>
    <t>RRHH-O1-P1</t>
  </si>
  <si>
    <t>Plantilla planificación RR.HH.</t>
  </si>
  <si>
    <t>RRHH-O2-P1-I1</t>
  </si>
  <si>
    <t>Velar por el cumplimiento de las normativas vigentes relacionadas con la seguridad y salud ocupacional de los servidores público en el 2025.</t>
  </si>
  <si>
    <t>RRHH-O2</t>
  </si>
  <si>
    <t>Registros y descuentos aplicados.</t>
  </si>
  <si>
    <t>RRHH-O2-P1</t>
  </si>
  <si>
    <t>No. de reportes de inclusión y exclusiones al PBS.</t>
  </si>
  <si>
    <t>RRHH-O2-P2-I1</t>
  </si>
  <si>
    <t>Jornadas médicas preventivas.</t>
  </si>
  <si>
    <t>RRHH-O2-P2</t>
  </si>
  <si>
    <t>No. de jornadas médica.</t>
  </si>
  <si>
    <t>RRHH-O2-P3-I1</t>
  </si>
  <si>
    <t>Charlas educativas de salud preventivas y seguridad social.</t>
  </si>
  <si>
    <t>RRHH-O2-P3</t>
  </si>
  <si>
    <t>No. de charlas educativas de salud preventivas y seguridad social ejecutadas.</t>
  </si>
  <si>
    <t>RRHH-O2-P4-I1</t>
  </si>
  <si>
    <t>Informe de gestión de capsulas y charlas educativas.</t>
  </si>
  <si>
    <t>RRHH-O2-P4</t>
  </si>
  <si>
    <t>RRHH-O3-P1-I1</t>
  </si>
  <si>
    <t>Cumplir con la aplicación de las disposiciones de los organismos rectores en materia de Relaciones Laborales y Sociales.</t>
  </si>
  <si>
    <t>RRHH-O3</t>
  </si>
  <si>
    <t>Tramitación de beneficios laborales.</t>
  </si>
  <si>
    <t>RRHH-O3-P1</t>
  </si>
  <si>
    <t>Informe seguimiento de pago prestaciones laborales y derechos adquiridos.</t>
  </si>
  <si>
    <t>RRHH-O3-P2-I1</t>
  </si>
  <si>
    <t>Informe trimestral de prestaciones laborales y derechos adquiridos, pagadas y no pagadas.</t>
  </si>
  <si>
    <t>RRHH-O3-P2</t>
  </si>
  <si>
    <t>Informe resultados de prestaciones laborales y derechos adquiridos.</t>
  </si>
  <si>
    <t>RRHH-O3-P3-I1</t>
  </si>
  <si>
    <t>Solicitudes de pagos de TSS.</t>
  </si>
  <si>
    <t>RRHH-O3-P3</t>
  </si>
  <si>
    <t>No. de solicitudes de pago realizadas a la TSS.</t>
  </si>
  <si>
    <t>RRHH-O3-P4-I1</t>
  </si>
  <si>
    <t>Encuesta de Clima Organizacional.</t>
  </si>
  <si>
    <t>RRHH-O3-P4</t>
  </si>
  <si>
    <t xml:space="preserve">Informe de resultados encuesta Clima Organizacional por el MAP.
</t>
  </si>
  <si>
    <t>RRHH-O4-P1-I1</t>
  </si>
  <si>
    <t>Digitalizar los expedientes del archivo inactivo en el 2025.</t>
  </si>
  <si>
    <t>RRHH-O4</t>
  </si>
  <si>
    <t>Digitalización de los expedientes del personal inactivo.</t>
  </si>
  <si>
    <t>RRHH-O4-P1</t>
  </si>
  <si>
    <t>% cumplimiento.</t>
  </si>
  <si>
    <t>RRHH-O5-P1-I1</t>
  </si>
  <si>
    <t>Actualizar los expedientes del archivo activo en el 2025.</t>
  </si>
  <si>
    <t>RRHH-O5</t>
  </si>
  <si>
    <t>Actualización de los expedientes del personal activo.</t>
  </si>
  <si>
    <t>RRHH-O5-P1</t>
  </si>
  <si>
    <t>RRHH-O6-P1-I1</t>
  </si>
  <si>
    <t>Tramitar los pagos de la nómina tanto a empleados como a beneficiarios de descuentos por el Sistema para la Gestión Financiera del Estado (SIGEF).</t>
  </si>
  <si>
    <t>RRHH-O6</t>
  </si>
  <si>
    <t>Pago de nómina en el Sistema de Información de la Gestión Financiera (SIGEF).</t>
  </si>
  <si>
    <t>RRHH-O6-P1</t>
  </si>
  <si>
    <t>No. de confirmación virtual.</t>
  </si>
  <si>
    <t>RRHH-O7-P1-I1</t>
  </si>
  <si>
    <t>Captar servidores que reúnan las características y requisitos necesarios en el cumplimiento de la planificación de personal 2025.</t>
  </si>
  <si>
    <t>RRHH-O7</t>
  </si>
  <si>
    <t>Planificación, organización y ejecución de los concursos públicos para cargos de carrera administrativa.</t>
  </si>
  <si>
    <t>RRHH-O7-P1</t>
  </si>
  <si>
    <t>Informe cumplimiento concursos públicos.</t>
  </si>
  <si>
    <t>RRHH-O7-P2-I1</t>
  </si>
  <si>
    <t>Gestión de ingresos, promociones y ascensos de personal.</t>
  </si>
  <si>
    <t>RRHH-O7-P2</t>
  </si>
  <si>
    <t>Informe de gestión de ingresos, promociones y ascensos de personal.</t>
  </si>
  <si>
    <t>RRHH-O7-P3-I1</t>
  </si>
  <si>
    <t>Inducción de personal de nuevo ingreso.</t>
  </si>
  <si>
    <t>RRHH-O7-P3</t>
  </si>
  <si>
    <t>No. de inducciones de personal.</t>
  </si>
  <si>
    <t>RRHH-O8-P1-I1</t>
  </si>
  <si>
    <t>Gestionar los acuerdos y evaluación del desempeño acorde a las metas establecidas en cumplimiento de las normativas vigentes del año 2025 para mejorar resultados esperados de los colaboradores.</t>
  </si>
  <si>
    <t>RRHH-O8</t>
  </si>
  <si>
    <t>Formalización acuerdos del desempeño entre colaborador y supervisor.</t>
  </si>
  <si>
    <t>RRHH-O8-P1</t>
  </si>
  <si>
    <t>Plantilla reporte acuerdo del desempeño remitido al MAP.</t>
  </si>
  <si>
    <t>RRHH-O8-P2-I1</t>
  </si>
  <si>
    <t>Evaluación acuerdos del desempeño.</t>
  </si>
  <si>
    <t>RRHH-O8-P2</t>
  </si>
  <si>
    <t xml:space="preserve">Informe técnico evaluación del desempeño.
</t>
  </si>
  <si>
    <t>RRHH-O9-P1-I1</t>
  </si>
  <si>
    <t>Mejorar las competencias de los colaboradores a través de las capacitaciones, acorde a los resultados de la detección de necesidades de formación.</t>
  </si>
  <si>
    <t>RRHH-O9</t>
  </si>
  <si>
    <t>Plan de capacitación 2025.</t>
  </si>
  <si>
    <t>RRHH-O9-P1</t>
  </si>
  <si>
    <t>Plan de capacitación aprobado.</t>
  </si>
  <si>
    <t>RRHH-O9-P2-I1</t>
  </si>
  <si>
    <t>Ejecución del plan de capacitación anual.</t>
  </si>
  <si>
    <t>RRHH-O9-P2</t>
  </si>
  <si>
    <t>% de ejecución del plan de capacitación anual.</t>
  </si>
  <si>
    <t>RRHH-O10-P1-I1</t>
  </si>
  <si>
    <t>Orientar al personal en relación de subsistemas de Recursos Humanos, con el objetivo de realizar una gestión eficiente, oportuna y eficaz .</t>
  </si>
  <si>
    <t>RRHH-O10</t>
  </si>
  <si>
    <t>Asesoría y tramitación en materia de Recursos Humanos al personal.</t>
  </si>
  <si>
    <t>RRHH-O10-P1</t>
  </si>
  <si>
    <t>Informe semestral de gestión.</t>
  </si>
  <si>
    <t>DE-O1-P1-I1</t>
  </si>
  <si>
    <t>Dirección Ejecutiva</t>
  </si>
  <si>
    <t>DE</t>
  </si>
  <si>
    <t>Tomar decisiones de impacto para la Institución y la ciudadanía, estableciendo, creando y aprobando regulaciones, presupuestos, adquisiciones, cambios, entre otros.</t>
  </si>
  <si>
    <t>DE-O1</t>
  </si>
  <si>
    <t>Directorio Ejecutivo</t>
  </si>
  <si>
    <t>DE-O1-P1</t>
  </si>
  <si>
    <t>No. de encuentros programados.</t>
  </si>
  <si>
    <t>DE-O2-P1-I1</t>
  </si>
  <si>
    <t>Dar seguimiento al cumplimiento eficaz de los planes, proyectos, normas y procesos de nuevas regulaciones.</t>
  </si>
  <si>
    <t>DE-O2</t>
  </si>
  <si>
    <t>STAFF Ejecutivo</t>
  </si>
  <si>
    <t>DE-O2-P1</t>
  </si>
  <si>
    <t>No. de reuniones.</t>
  </si>
  <si>
    <t>DE-O3-P1-I1</t>
  </si>
  <si>
    <t>Garantizar un sector agropecuario más productivo y eficiente para asegurar el abastecimiento oportuno de los productos a la población.</t>
  </si>
  <si>
    <t>DE-O3</t>
  </si>
  <si>
    <t>Reuniones con el Ministro de Agricultura</t>
  </si>
  <si>
    <t>DE-O3-P1</t>
  </si>
  <si>
    <t>No. de encuentros con la MAE.</t>
  </si>
  <si>
    <t>DE-O3-P2-I1</t>
  </si>
  <si>
    <t>Encuentros con productores</t>
  </si>
  <si>
    <t>DE-O3-P2</t>
  </si>
  <si>
    <t>OAI-O1-P1-I1</t>
  </si>
  <si>
    <t>Oficina de Libre Acceso a la Información</t>
  </si>
  <si>
    <t>OAI</t>
  </si>
  <si>
    <t>Cumplir con todo lo establecido en la Ley 200-04 de Libre Acceso a la Información Pública .</t>
  </si>
  <si>
    <t>OAI-O1</t>
  </si>
  <si>
    <t>Respuesta a las solicitudes ciudadanos y cumplimiento de las publicaciones.</t>
  </si>
  <si>
    <t>OAI-O1-P1</t>
  </si>
  <si>
    <t>% de respuestas a solicitudes</t>
  </si>
  <si>
    <t>OAI-O1-P1-I2</t>
  </si>
  <si>
    <t>% de publificaciones</t>
  </si>
  <si>
    <t>OAI-O2-P1-I1</t>
  </si>
  <si>
    <t>Garantizar el cumplimiento del Plan de Trabajo de la CIGCN en concordancia con lo establecido por el órgano rector en la materia y el Sistema de Gestión Integrado de la Institución.</t>
  </si>
  <si>
    <t>OAI-O2</t>
  </si>
  <si>
    <t>Cumplimiento de todas las actividades contempladas en el Plan de Trabajo 2024 de la CIGCN.</t>
  </si>
  <si>
    <t>OAI-O2-P1</t>
  </si>
  <si>
    <t>% de ejecución de las actividades del Plan de Trabajo de la CIGCN.</t>
  </si>
  <si>
    <t>Período</t>
  </si>
  <si>
    <t>Anual</t>
  </si>
  <si>
    <t>Nombre del área: Departamento Normas, Sistemas, Supervisión y Seguimiento.</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</si>
  <si>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</si>
  <si>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</si>
  <si>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</si>
  <si>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</si>
  <si>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</si>
  <si>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1 - Solicitud de auditoría.
2 - Aprobación de auditoría.
3 - Ejecutar.</t>
  </si>
  <si>
    <t>1-Auditoria aprobada.
2- Registro de participantes.                   3-Informe de auditoria.</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</si>
  <si>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</si>
  <si>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</si>
  <si>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</si>
  <si>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</si>
  <si>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</si>
  <si>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</si>
  <si>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</si>
  <si>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</si>
  <si>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</si>
  <si>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</si>
  <si>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</si>
  <si>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</si>
  <si>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</si>
  <si>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 xml:space="preserve">No. de Informes </t>
  </si>
  <si>
    <t>1 - Recepción de los documentos.
2 - Revisión.
3 - Corrección.
4 - Entrega.</t>
  </si>
  <si>
    <t>-Departamento Jurídico.</t>
  </si>
  <si>
    <t>1. Formato de Recepción de contratos.                                                                                                              2 Informe de Revisión.</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</si>
  <si>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</si>
  <si>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</si>
  <si>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</si>
  <si>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1 - Recepción de expedientes administrativos financieros.
2 - Revisión de los expedientes.
3 - Entrega de los expedientes revisados.</t>
  </si>
  <si>
    <t>-Dirección Administrativa Financiera.</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</si>
  <si>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</si>
  <si>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</si>
  <si>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</si>
  <si>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1 - Escoger la fecha para la realización del arqueo.
2 - Realizar el arqueo.</t>
  </si>
  <si>
    <t>-Sección de Operaciones Internas.</t>
  </si>
  <si>
    <t>1 - Programación o cronograma de trabajo.
2 - Informe de arqueo.</t>
  </si>
  <si>
    <t>Realizar de manera aleatoria.</t>
  </si>
  <si>
    <t>1 - Programar fecha para la auditoría.
2 - Planificar auditoría.
3 - Ejecutar la auditoría.</t>
  </si>
  <si>
    <t>1 - Programación o cronograma de trabajo.
3 - Informe de auditoría.</t>
  </si>
  <si>
    <t>1 - Recepción de cheques a revisar.
2 - Revisión de cheques.
3 - Entrega de cheques.</t>
  </si>
  <si>
    <t>-Dirección Administrativa y Financiera.</t>
  </si>
  <si>
    <t>1- Informe de Cheques revisados.</t>
  </si>
  <si>
    <t>Organizar y analizar con precaución.</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</si>
  <si>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</si>
  <si>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</si>
  <si>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</si>
  <si>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</si>
  <si>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</si>
  <si>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</si>
  <si>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</si>
  <si>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</si>
  <si>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</si>
  <si>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</si>
  <si>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</si>
  <si>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</si>
  <si>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</si>
  <si>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</si>
  <si>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</si>
  <si>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1 - Recolectar información sobre los ingresos mensuales.
2 - Realizar informe mensual final.</t>
  </si>
  <si>
    <t>Departamento Administrativo Financiero</t>
  </si>
  <si>
    <t>1,2 - Informe de ingreso mensual.</t>
  </si>
  <si>
    <t>Solicitar información.</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</si>
  <si>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</si>
  <si>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</si>
  <si>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</si>
  <si>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</si>
  <si>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</si>
  <si>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1 - Recolectar información sobre las transferencias.
2 - Realizar informe mensual final.</t>
  </si>
  <si>
    <t>1,2 - Reporte de transferencias electrónicas.</t>
  </si>
  <si>
    <t>Revisar pagos de Transferencias Electrónicas.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</si>
  <si>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</si>
  <si>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</si>
  <si>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</si>
  <si>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</si>
  <si>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</si>
  <si>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</si>
  <si>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</si>
  <si>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</si>
  <si>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</si>
  <si>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</si>
  <si>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</si>
  <si>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Departamento de Formulación, Monitoreo y Evaluación de Planes, Programas y Proyectos.</t>
  </si>
  <si>
    <t>Todas las áreas institucionales.</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</si>
  <si>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</si>
  <si>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</si>
  <si>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</si>
  <si>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</si>
  <si>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</si>
  <si>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 xml:space="preserve">% de avance de la formulación de los Planes de Gestión Institucional 2026.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</si>
  <si>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</si>
  <si>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</si>
  <si>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</si>
  <si>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</si>
  <si>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</si>
  <si>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</si>
  <si>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 xml:space="preserve">Informes trimestrales de seguimiento a la ejecución de los Planes de Gestión Institucional. </t>
  </si>
  <si>
    <t xml:space="preserve">No. de informes trimestrales de seguimiento. </t>
  </si>
  <si>
    <t xml:space="preserve">1 - Solicitud de reportes de cumplimiento.
2 - Preparar tablas de ejecución.
3 -  Elaboración de informe.
4- Presentación al director de Planificación y Desarrollo.
5- Socialización con los directores y encargados departamentales involucrados.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</si>
  <si>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</si>
  <si>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</si>
  <si>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</si>
  <si>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</si>
  <si>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</si>
  <si>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</si>
  <si>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</si>
  <si>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1. Gestionar los informes trimestrales y anual del seguimiento del POA y  el informe de ejecución presupuestarias trimestrales y anual  del presupuesto.
2. Realizar el informe.</t>
  </si>
  <si>
    <t>1. Los informes de POA y presupuesto solicitados.
2. Los informes físicos-financieros realizados.</t>
  </si>
  <si>
    <t xml:space="preserve">Informe anual de la ejecución y avance del (PEI) 2021-2024 entregado. </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</si>
  <si>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</si>
  <si>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</si>
  <si>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</si>
  <si>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</si>
  <si>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</si>
  <si>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</si>
  <si>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 xml:space="preserve">Informe de Vigencia de la Gravedad de los Riesgos </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</si>
  <si>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</si>
  <si>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</si>
  <si>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</si>
  <si>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</si>
  <si>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Informe anual de la ejecución del (POA) aprobado y entregado. </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</si>
  <si>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</si>
  <si>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</si>
  <si>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</si>
  <si>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</si>
  <si>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</si>
  <si>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Departamento de Calidad en la Gestión</t>
  </si>
  <si>
    <t>Comité de Calidad</t>
  </si>
  <si>
    <t>1 - Minutas de reuniones, correos y coordinaciones del proceso.
2 - Registro de participantes.
3 - Autodiagnóstico CAF 2024
4 -  Comunicación con los miembros del Comité de Calidad..</t>
  </si>
  <si>
    <t xml:space="preserve">Plan de Mejora Modelo CAF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</si>
  <si>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</si>
  <si>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</si>
  <si>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</si>
  <si>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</si>
  <si>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</si>
  <si>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</si>
  <si>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1 - Recopilar la documentación correspondiente para la primera evaluación de la CCC 2024-2026.
2 - Plan de acción post-auditoría, si aplica.
3 - Comunicar los resultados obtenidos.</t>
  </si>
  <si>
    <t>- Direcciones misionales 
- Oficina de Libre Acceso a la Información
- Departamento de Tecnologías de la Información y Comunicación
- Departamento de Comunicaciones</t>
  </si>
  <si>
    <t xml:space="preserve">1 - Solicitud de aprobación enviada al MAP. 
2 - Brochure aprobado y cargado a la página del INESPRE.
</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</si>
  <si>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</si>
  <si>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</si>
  <si>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Departamento de Desarrollo Institucional</t>
  </si>
  <si>
    <t>- Dirección de Recursos Humanos
- Dirección de Planificación y Desarrollo</t>
  </si>
  <si>
    <t>1 - Actas de reuniones, formularios de levantamiento de información. 
2 - Información validada
3 - Solicitud de aprobación enviada al MAP</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</si>
  <si>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</si>
  <si>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</si>
  <si>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</si>
  <si>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</si>
  <si>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</si>
  <si>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</si>
  <si>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</si>
  <si>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</si>
  <si>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</si>
  <si>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</si>
  <si>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</si>
  <si>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1 - Realizar levantamiento de actividades realizadas.
2 - Elaborar informe.</t>
  </si>
  <si>
    <t>- Departamento de Formulación, Monitoreo y Evaluación de Planes Programas y Proyectos.</t>
  </si>
  <si>
    <t xml:space="preserve">1 - Oficio firmado, sellado y recibido por los organismo gubernamental.  </t>
  </si>
  <si>
    <t>Nombre del área: Departamento de Seguridad Militar</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</si>
  <si>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</si>
  <si>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</si>
  <si>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</si>
  <si>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</si>
  <si>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</si>
  <si>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</si>
  <si>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</si>
  <si>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</si>
  <si>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</si>
  <si>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Planificar la seguridad que se brindará a los funcionarios.         
2 - Organizar los militares que llevarán a cabo los servicios.
3 - Ejecutar los servicios programados.</t>
  </si>
  <si>
    <t>1 - Hoja de análisis de los militares en servicios. Documento de distribución de fuerza (hojas timbradas).              
2 - Listado de personal militar asignado a cada funcionario.
3 - Militares asignados a cada funcionario.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</si>
  <si>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</si>
  <si>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</si>
  <si>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</si>
  <si>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</si>
  <si>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1. Identificación de los componentes (Plugins) de próximo a vencer.
2. Solicitar la compra la contratación.</t>
  </si>
  <si>
    <t>Departamento de Tecnología de la Información y Comunicación</t>
  </si>
  <si>
    <t>•  Compras</t>
  </si>
  <si>
    <t>Aviso de Renovación.</t>
  </si>
  <si>
    <t>Instalación de los componentes en nuestra pagina web/ Incluido los gratuitos renovados</t>
  </si>
  <si>
    <t xml:space="preserve"> Entregables:  * Evidencia de la renovación de licencias de los plugins. Evidencia de la implementación de los mismos en nuestro sitio Web(Inespre.gob.do).</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</si>
  <si>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</si>
  <si>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</si>
  <si>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</si>
  <si>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</si>
  <si>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1. Definir los módulos a implementar.
2. Definir los requerimientos de cada módulo.
3. Solicitar la compra al departo de compras.</t>
  </si>
  <si>
    <t>Copias de Solicitudes, orden de compra del Aplicativo</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</si>
  <si>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</si>
  <si>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</si>
  <si>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1. Definir capacidad del nuevo nodo.
2. Solicitud al depatamento de compras.</t>
  </si>
  <si>
    <t xml:space="preserve"> Entregables: * Solución implementada. Evidencia de las necesidades de aumento de la capacidad del ecosistema - datos ANTES de la situacion actual.</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</si>
  <si>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</si>
  <si>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</si>
  <si>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</si>
  <si>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</si>
  <si>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</si>
  <si>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</si>
  <si>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</si>
  <si>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</si>
  <si>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</si>
  <si>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Documentar nuevo contrato de mantenimiento</t>
  </si>
  <si>
    <t xml:space="preserve"> Entregables:  * Evidencia de la compra del servicio. Evidencia de renovacion implementada en nuestra infraestructura.</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</si>
  <si>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</si>
  <si>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</si>
  <si>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</si>
  <si>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</si>
  <si>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</si>
  <si>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</si>
  <si>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</si>
  <si>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1. Definir distribución de espacio en disco.
2. Solicitud de expanción del espacio.</t>
  </si>
  <si>
    <t xml:space="preserve"> Entregables: * Evidencia de las limitaciones de capacidad del actual ecosistema - datos de la solución actual.</t>
  </si>
  <si>
    <t>1. Aplicar nunevo espacio al servidor.
2. Documentación.</t>
  </si>
  <si>
    <t xml:space="preserve"> Entregables: * Solución implementada. Evidencia de la nueva capacidad del ecosistema - datos ANTES y DESPUES de la implementación de la solución.</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</si>
  <si>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</si>
  <si>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</si>
  <si>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 xml:space="preserve">1-Recepcion de  las veinte computadoras adquiridas.
2-Configuracion de todos los equipos e instalacion de todos los programas utilizados en la institucion.
3-Despliegue o asignacion de los equipos ya configurados.
</t>
  </si>
  <si>
    <t>Ver el Plan Operativo para esta actividad.</t>
  </si>
  <si>
    <t>Entregables: Conduce de Entrada de los equipos, Constancia de despacho de almacen, Constancia de registro de Activo Fijo.</t>
  </si>
  <si>
    <t>Switch Capa 3 PoE de 48 Puertos Ethernet 10/100/1000</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</si>
  <si>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</si>
  <si>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</si>
  <si>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</si>
  <si>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</si>
  <si>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1-Recepcion de equipos para actualizacion de la conectividad via radio enlace entre inespre principal y Herrera.
2-Configuracion de todos los equipos  para la conexión via radio enlance.
3-Despliegue o asignacion de los equipos ya configurados.</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</si>
  <si>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</si>
  <si>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</si>
  <si>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</si>
  <si>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1-Recepcion de equipos para instalacion de sistema de redundancia electrica
2-Configuracion del UPS y instalacion de las Lineas de UPS.
3-Puesta en produccion de la redundancia electrica o corriente de UPS.</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</si>
  <si>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</si>
  <si>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</si>
  <si>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</si>
  <si>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</si>
  <si>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</si>
  <si>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</si>
  <si>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</si>
  <si>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</si>
  <si>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</si>
  <si>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</si>
  <si>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</si>
  <si>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</si>
  <si>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</si>
  <si>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</si>
  <si>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</si>
  <si>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</si>
  <si>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</si>
  <si>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</si>
  <si>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</si>
  <si>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</si>
  <si>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</si>
  <si>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</si>
  <si>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 xml:space="preserve">No. de Actas redactadas </t>
  </si>
  <si>
    <t xml:space="preserve">1 - Verificación del cumplimiento de las normas.
2 - Redacción de documentos legales  </t>
  </si>
  <si>
    <t>Actas de Directorio</t>
  </si>
  <si>
    <t xml:space="preserve">Redacción de recibos de descargo por beneficios laborales. </t>
  </si>
  <si>
    <t xml:space="preserve">1 - Se recibe copia del cheque.
2 - Se redacta y se procede a anexar al expediente correspondiente </t>
  </si>
  <si>
    <t>Departamento Financiero</t>
  </si>
  <si>
    <t>Recibos de Descargo</t>
  </si>
  <si>
    <t>1 - Se recibe la solicitud del acuerdo de pago.
2 - Se procede a redactar el documento.
3 - Obtención de firmas y legalización.
4 - Remisión a financiera para pago.</t>
  </si>
  <si>
    <t>Acuerdos de Pago</t>
  </si>
  <si>
    <t>Nombre del área: Dirección Administrativa Financiera.</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</si>
  <si>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</si>
  <si>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</si>
  <si>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</si>
  <si>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</si>
  <si>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</si>
  <si>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</si>
  <si>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</si>
  <si>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</si>
  <si>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</si>
  <si>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</si>
  <si>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</si>
  <si>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</si>
  <si>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</si>
  <si>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</si>
  <si>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 xml:space="preserve">1 - Recepción de facturas de suplidores.
2 - Ejecución de los pagos. </t>
  </si>
  <si>
    <t>Departamento de Normas, Sistemas, Supervisión y Seguimiento.</t>
  </si>
  <si>
    <t xml:space="preserve">1 - Facturas de suplidores.
2 - Cheques. </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</si>
  <si>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</si>
  <si>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</si>
  <si>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</si>
  <si>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</si>
  <si>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</si>
  <si>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</si>
  <si>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</si>
  <si>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</si>
  <si>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</si>
  <si>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</si>
  <si>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</si>
  <si>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</si>
  <si>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</si>
  <si>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</si>
  <si>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</si>
  <si>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</si>
  <si>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</si>
  <si>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</si>
  <si>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</si>
  <si>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</si>
  <si>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</si>
  <si>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 xml:space="preserve">1 - Reparación de Instalaciones Eléctricas.
2 - Reparación de Plomería.
3 - Reparación de Edificaciones.
4 - Reparación de Refrigeración.                                              </t>
  </si>
  <si>
    <t>Nombre del área: Dirección Agropecuaria, Normas y Tecnología Alimentaria</t>
  </si>
  <si>
    <t>Eje Estratégico del PEI: 1. Establecimiento de esquemas de comercialización eficiente de productos agropecuarios.</t>
  </si>
  <si>
    <t>Capacitación  a pequeños y medianos productores agropecuarios en conocimiento de post cosecha,  calidad e inocuidad y comercialización de productos para que estos sean más eficientes en sus labores de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</si>
  <si>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</si>
  <si>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</si>
  <si>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</si>
  <si>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</si>
  <si>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1 - Solicitud de capacitación.
2 - Aprobación de capacitación.
3 - Notificación a productores.
4 - Realizar la capacitación.</t>
  </si>
  <si>
    <t xml:space="preserve">- Departamento de Inocuidad.
- Departamento de Formación en Comercialización Agropecuaria.                                                      </t>
  </si>
  <si>
    <t>- Dirección Agropecuaria, Normas y Tecnología Alimentaria.                                            - Departamento Administrativo.
Financiero.                                      -Departamento de Servicios Agropecuarios</t>
  </si>
  <si>
    <t>1 - Programar las capacitaciones.
2 - Calendario de actividades.
3 - Solicitud de capacitación de las asociaciones y/o cooperativas de productores.
4 - Informe, listado de participantes y fotos.</t>
  </si>
  <si>
    <t>Los talleres serán impartidos a nivel regional.</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</si>
  <si>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</si>
  <si>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</si>
  <si>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</si>
  <si>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</si>
  <si>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1 - Programar las capacitaciones.
2 - Calendario de actividades.
3 - Comunicación formal.
4 - Informe, listado de participantes y fotos.</t>
  </si>
  <si>
    <t>Adiestrar a Técnicos Agropecuarios sobre aspectos de control de plagas, recepción de productos, almacenamiento y llenado de boletín (MP1)  para que estos sean más eficientes en las actividades que realiza la institución.</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</si>
  <si>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</si>
  <si>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</si>
  <si>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-Departamento de Operaciones.
-Departamento de Normas Técnicas y Estándares de Calidad.</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</si>
  <si>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</si>
  <si>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</si>
  <si>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1 - Solicitud de capacitación.
2 - Aprobación de capacitación.
3 - Notificación a técnicos.
4 - Llevar a cabo la capacitación.</t>
  </si>
  <si>
    <t xml:space="preserve">
-Departamento de Normas Técnicas y Estándares de Calidad.                                                                 - Departamento de Inocuidad 
</t>
  </si>
  <si>
    <t xml:space="preserve">Programar la integración de las  asociaciones y  cooperativas en procura de  mejorar  la rentabilidad y competitividad para  fortalecer los conocimientos de la comercialización de productos agropecuarios.  </t>
  </si>
  <si>
    <t>Encuentro regionales según las necesidades  sugeridas por las asociaciones</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</si>
  <si>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</si>
  <si>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</si>
  <si>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</si>
  <si>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1 - Inspección de productos almacenados.
2 - Coordinar con todas las instancias y dependencias las actividades de control de plagas.
3 - Validación de la actividad.</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</si>
  <si>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</si>
  <si>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</si>
  <si>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</si>
  <si>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Verificación y  Validación de la Sanidad Ambiental en la  Áreas donde se  Comercializan los productos Agropecuarios para garantizar la inocuidad.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</si>
  <si>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</si>
  <si>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Inocuidad </t>
  </si>
  <si>
    <t xml:space="preserve">-Dirección Agropecuaria, Norma y Tecnología Alimentaria.           </t>
  </si>
  <si>
    <t xml:space="preserve">No. de Certificaciones (MP-1) Análisis de Laboratorio de Productos Agropecuarios expedidos.                          </t>
  </si>
  <si>
    <t xml:space="preserve">
- Departamento de Normas Técnicas y Estándares de Calidad.</t>
  </si>
  <si>
    <t>- Dirección Agropecuaria, Normas y Tecnología Alimentaria.                                     - Departamento de Inocuidad Agroalimentaria.
- Departamento de Servicios Agropecuarios.
- Departamento de Operaciones.</t>
  </si>
  <si>
    <t>1,2,3 - Formulario MP-1 para la certificación del producto.</t>
  </si>
  <si>
    <t xml:space="preserve">Según cronograma de requisición de productos de la Dirección de Comercialización y la Dirección de Programas </t>
  </si>
  <si>
    <t>Nombre del área: Dirección de Abastecimiento, Distribución y Logística.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</si>
  <si>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</si>
  <si>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</si>
  <si>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</si>
  <si>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</si>
  <si>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</si>
  <si>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</si>
  <si>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</si>
  <si>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</si>
  <si>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</si>
  <si>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Nombre del área: Dirección de Comercialización</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</si>
  <si>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</si>
  <si>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</si>
  <si>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Plan de Compras. -                                     
2. Documento de requerimientos de compras de productos e informes realizados.-
3. Plantillas de levantamiento de precios e informes.-</t>
  </si>
  <si>
    <t xml:space="preserve"> Levantamiento de la  información para la fijación de Precios.</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</si>
  <si>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</si>
  <si>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</si>
  <si>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</si>
  <si>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</si>
  <si>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</si>
  <si>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</si>
  <si>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</si>
  <si>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Programa de venta a instituciones Gubernamentales            (Ventas Interinstitucionales).</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</si>
  <si>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</si>
  <si>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</si>
  <si>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</si>
  <si>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</si>
  <si>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r>
      <t xml:space="preserve">VALORES:
</t>
    </r>
    <r>
      <rPr>
        <b/>
        <i/>
        <sz val="16"/>
        <color rgb="FF000000"/>
        <rFont val="Calibri"/>
        <family val="2"/>
      </rPr>
      <t>●Transparencia
●Innovación
●Conocimiento
●Calidad e Inocuidad
●Apego al Servicio</t>
    </r>
  </si>
  <si>
    <r>
      <t xml:space="preserve">MISIÓN:
</t>
    </r>
    <r>
      <rPr>
        <b/>
        <i/>
        <sz val="16"/>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</si>
  <si>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</si>
  <si>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</si>
  <si>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</si>
  <si>
    <t>1. Matrices completadas.
2. Correo electrónico de envío con acuse de recibo del MEPyD.
3. Borrador del documento PEI 2025-2028 en formato digital.
4. Versión revisada del PEI con los aportes incorporados.
5. Correo electrónico de envío del documento final.</t>
  </si>
  <si>
    <r>
      <t>Proporcionar transporte a los colaboradores</t>
    </r>
    <r>
      <rPr>
        <sz val="12"/>
        <color rgb="FFFF0000"/>
        <rFont val="Calibri"/>
        <family val="2"/>
        <scheme val="minor"/>
      </rPr>
      <t xml:space="preserve"> </t>
    </r>
    <r>
      <rPr>
        <sz val="12"/>
        <rFont val="Calibri"/>
        <family val="2"/>
        <scheme val="minor"/>
      </rPr>
      <t>y áreas operativas del INESPRE.</t>
    </r>
  </si>
  <si>
    <t>- Dirección Agropecuaria, Normas y Tecnología Alimentaria.
- Departamento de Formación en Comercialización Agropecuaria.
- Departamento Administrativo.</t>
  </si>
  <si>
    <t>- Dirección Agropecuaria, Normas y Tecnología Alimentaria.                                   
- Departamento Administrativo                                       -Sección de Protocolo.</t>
  </si>
  <si>
    <t xml:space="preserve"> - División de Compras y Contrataciones.                                                                                                                                                                                                                                                              -Departamento de Planificación y Desarrollo.
- Dirección de Abastecimiento, Distribución y Logística.
- Dirección Agropecuaria, Normas y Tecnología Alimentaria.
- Dirección de Gestión de Programas.</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</si>
  <si>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</si>
  <si>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</si>
  <si>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</si>
  <si>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</si>
  <si>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</si>
  <si>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</si>
  <si>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</si>
  <si>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</si>
  <si>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</si>
  <si>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</si>
  <si>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</si>
  <si>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</si>
  <si>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</si>
  <si>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</si>
  <si>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</si>
  <si>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</si>
  <si>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</si>
  <si>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</si>
  <si>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</si>
  <si>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</si>
  <si>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</si>
  <si>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</si>
  <si>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</si>
  <si>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</si>
  <si>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</si>
  <si>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</si>
  <si>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</si>
  <si>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</si>
  <si>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</si>
  <si>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</si>
  <si>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</si>
  <si>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</si>
  <si>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</si>
  <si>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</si>
  <si>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</si>
  <si>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</si>
  <si>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</si>
  <si>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</si>
  <si>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</si>
  <si>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</si>
  <si>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Expedientes actualizados</t>
  </si>
  <si>
    <t>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</si>
  <si>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</si>
  <si>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</si>
  <si>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</si>
  <si>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</si>
  <si>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</si>
  <si>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</si>
  <si>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</si>
  <si>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</si>
  <si>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</si>
  <si>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</si>
  <si>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</si>
  <si>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</si>
  <si>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</si>
  <si>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</si>
  <si>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</si>
  <si>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Plantilla reporte acuerdo del desempeño remitido de la Dirección de Recursos Humanos al MAP.</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</si>
  <si>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</si>
  <si>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</si>
  <si>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t>Plantilla e informe técnico evaluación del desempeño remitido de Dirección de Recursos Humanos al MAP.</t>
  </si>
  <si>
    <t>Mejorar las competencias  de los colaboradores a través de las capacitaciones, acorde a los resultados de la detección de necesidades de formación.</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</si>
  <si>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</si>
  <si>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</si>
  <si>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</si>
  <si>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</si>
  <si>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</si>
  <si>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</si>
  <si>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</si>
  <si>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</si>
  <si>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</si>
  <si>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</si>
  <si>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r>
      <t xml:space="preserve">Dirección de Recursos Humanos, </t>
    </r>
    <r>
      <rPr>
        <sz val="12"/>
        <rFont val="Calibri"/>
        <family val="2"/>
      </rPr>
      <t xml:space="preserve">Todas las Áreas </t>
    </r>
    <r>
      <rPr>
        <sz val="12"/>
        <color rgb="FF000000"/>
        <rFont val="Calibri"/>
        <family val="2"/>
      </rPr>
      <t>y el MAP.</t>
    </r>
  </si>
  <si>
    <r>
      <t xml:space="preserve">Dirección de Recursos Humanos, </t>
    </r>
    <r>
      <rPr>
        <sz val="12"/>
        <rFont val="Calibri"/>
        <family val="2"/>
      </rPr>
      <t xml:space="preserve">Todas las Áreas </t>
    </r>
    <r>
      <rPr>
        <sz val="12"/>
        <color rgb="FF000000"/>
        <rFont val="Calibri"/>
        <family val="2"/>
      </rPr>
      <t xml:space="preserve"> y el MAP.</t>
    </r>
  </si>
  <si>
    <t>Informe técnico evaluación del desempeño.</t>
  </si>
  <si>
    <t>Informe de resultados encuesta Clima Organizacional por el MAP.</t>
  </si>
  <si>
    <t>Nombre del área: Dirección Ejecutiva</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</si>
  <si>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</si>
  <si>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</si>
  <si>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</si>
  <si>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</si>
  <si>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</si>
  <si>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</si>
  <si>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</si>
  <si>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</si>
  <si>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</si>
  <si>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</si>
  <si>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</si>
  <si>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</si>
  <si>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Encuentros con  productores</t>
  </si>
  <si>
    <t>1 - Planificar los encuentros.</t>
  </si>
  <si>
    <t>-Gerencias regionales.                             -Dirección de Comercialización.</t>
  </si>
  <si>
    <t>1 - Agenda del Director.
 2 - Convocatoria.
 3 - Minutas / fotografías de las visitas e Informes.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</si>
  <si>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</si>
  <si>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</si>
  <si>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</si>
  <si>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</si>
  <si>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Todos los departamentos</t>
  </si>
  <si>
    <t xml:space="preserve">1. Estadísticas  trimestrales OAI.                   
2. Comunicaciones a los departamentos internos .                         
3. Respuesta al solicitante. 
4. Datos abiertos </t>
  </si>
  <si>
    <t xml:space="preserve">% de publificaciones </t>
  </si>
  <si>
    <t xml:space="preserve">1. Portal de transparencia 
2. Evaluación mensual </t>
  </si>
  <si>
    <t>1. Planificación del cronograma de las actividades.                                                                                2. Convocatoria y desarrollo de la actividad.                                                                         3. Realización de las tareas correspondientes a las evidencias.</t>
  </si>
  <si>
    <t>CIGCN</t>
  </si>
  <si>
    <t>1. Comunicaciones 
2. Capturas
3. Correos
4. Listados de asistencia</t>
  </si>
  <si>
    <t>1. Correos de recordatorio a las áreas correspondiente.                                        
2. Recepción de las informaciones.                                                              
3. Revisión de las informaciones. 
4. Carga en el portal de transparencia.</t>
  </si>
  <si>
    <t>% de solicitudes respondidas para abastecimiento</t>
  </si>
  <si>
    <t>Octubre-Diciembre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</si>
</sst>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0\ %"/>
    <numFmt numFmtId="171" formatCode="&quot; &quot;* #,##0.00&quot; &quot;;&quot; &quot;* &quot;(&quot;#,##0.00&quot;)&quot;;&quot; &quot;* &quot;-&quot;#&quot; &quot;;&quot; &quot;@&quot; &quot;"/>
  </numFmts>
  <fonts count="4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color rgb="FF000000"/>
      <name val="Calibri"/>
      <family val="2"/>
    </font>
    <font>
      <sz val="11"/>
      <color rgb="FF000000"/>
      <name val="Arial"/>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0"/>
      <name val="Verdana"/>
      <family val="2"/>
    </font>
    <font>
      <sz val="10"/>
      <name val="Calibri"/>
      <family val="2"/>
    </font>
    <font>
      <sz val="11"/>
      <color rgb="FF00000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b/>
      <sz val="12"/>
      <color rgb="FF000000"/>
      <name val="Arial"/>
      <family val="2"/>
    </font>
    <font>
      <sz val="11"/>
      <color rgb="FF000000"/>
      <name val="Calibri"/>
      <family val="2"/>
      <scheme val="minor"/>
    </font>
    <font>
      <b/>
      <sz val="12"/>
      <color theme="1"/>
      <name val="Calibri"/>
      <family val="2"/>
    </font>
    <font>
      <sz val="9"/>
      <color rgb="FF000000"/>
      <name val="Calibri"/>
      <family val="2"/>
      <charset val="1"/>
    </font>
    <font>
      <sz val="11"/>
      <color rgb="FF000000"/>
      <name val="Arial"/>
      <family val="2"/>
      <charset val="1"/>
    </font>
    <font>
      <sz val="9"/>
      <color rgb="FF000000"/>
      <name val="Arial"/>
      <family val="2"/>
      <charset val="1"/>
    </font>
    <font>
      <b/>
      <sz val="20"/>
      <color rgb="FFFFFFFF"/>
      <name val="Calibri"/>
      <family val="2"/>
      <charset val="1"/>
    </font>
    <font>
      <b/>
      <sz val="20"/>
      <color rgb="FF000000"/>
      <name val="Calibri"/>
      <family val="2"/>
      <charset val="1"/>
    </font>
    <font>
      <sz val="12"/>
      <name val="Calibri"/>
      <family val="2"/>
    </font>
    <font>
      <sz val="12"/>
      <color theme="1"/>
      <name val="Calibri"/>
      <family val="2"/>
      <scheme val="minor"/>
    </font>
    <font>
      <b/>
      <sz val="11"/>
      <color rgb="FF000000"/>
      <name val="Calibri"/>
      <family val="2"/>
    </font>
    <font>
      <sz val="12"/>
      <name val="Calibri"/>
      <family val="2"/>
      <scheme val="minor"/>
    </font>
    <font>
      <b/>
      <sz val="12"/>
      <color rgb="FF000000"/>
      <name val="Calibri"/>
      <family val="2"/>
      <scheme val="minor"/>
    </font>
    <font>
      <sz val="10"/>
      <color theme="1"/>
      <name val="Calibri"/>
      <family val="2"/>
      <scheme val="minor"/>
    </font>
    <font>
      <b/>
      <sz val="10"/>
      <color rgb="FF000000"/>
      <name val="Calibri"/>
      <family val="2"/>
      <scheme val="minor"/>
    </font>
    <font>
      <sz val="10"/>
      <color rgb="FF000000"/>
      <name val="Liberation Sans"/>
      <family val="2"/>
    </font>
    <font>
      <b/>
      <i/>
      <sz val="16"/>
      <name val="Calibri"/>
      <family val="2"/>
    </font>
    <font>
      <sz val="12"/>
      <color rgb="FF000000"/>
      <name val="Calibri"/>
      <family val="2"/>
      <scheme val="minor"/>
    </font>
    <font>
      <sz val="12"/>
      <name val="Calibri"/>
      <family val="2"/>
      <charset val="1"/>
    </font>
    <font>
      <sz val="12"/>
      <color rgb="FFFF0000"/>
      <name val="Calibri"/>
      <family val="2"/>
      <scheme val="minor"/>
    </font>
    <font>
      <sz val="12"/>
      <color rgb="FF000000"/>
      <name val="Liberation Sans"/>
      <family val="2"/>
    </font>
    <font>
      <b/>
      <sz val="12"/>
      <name val="Calibri"/>
      <family val="2"/>
    </font>
    <font>
      <sz val="12"/>
      <color theme="1"/>
      <name val="Calibri"/>
      <family val="2"/>
    </font>
    <font>
      <sz val="8"/>
      <name val="Calibri"/>
      <family val="2"/>
      <scheme val="minor"/>
    </font>
  </fonts>
  <fills count="17">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00B050"/>
        <bgColor rgb="FF385724"/>
      </patternFill>
    </fill>
    <fill>
      <patternFill patternType="solid">
        <fgColor rgb="FF00B050"/>
        <bgColor rgb="FFE2F0D9"/>
      </patternFill>
    </fill>
    <fill>
      <patternFill patternType="solid">
        <fgColor theme="0" tint="-0.14999847407452621"/>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s>
  <cellStyleXfs count="27">
    <xf numFmtId="0" fontId="0" fillId="0" borderId="0"/>
    <xf numFmtId="164" fontId="4" fillId="0" borderId="0" applyBorder="0" applyProtection="0"/>
    <xf numFmtId="0" fontId="6" fillId="0" borderId="0"/>
    <xf numFmtId="164" fontId="12" fillId="0" borderId="0" applyBorder="0" applyProtection="0"/>
    <xf numFmtId="0" fontId="15" fillId="0" borderId="0"/>
    <xf numFmtId="9" fontId="1" fillId="0" borderId="0" applyFont="0" applyFill="0" applyBorder="0" applyAlignment="0" applyProtection="0"/>
    <xf numFmtId="9" fontId="1" fillId="0" borderId="0" applyFont="0" applyFill="0" applyBorder="0" applyAlignment="0" applyProtection="0"/>
    <xf numFmtId="164" fontId="17" fillId="0" borderId="0" applyBorder="0" applyProtection="0"/>
    <xf numFmtId="164" fontId="19" fillId="0" borderId="0" applyBorder="0" applyProtection="0"/>
    <xf numFmtId="164" fontId="21" fillId="0" borderId="0" applyBorder="0" applyProtection="0"/>
    <xf numFmtId="0" fontId="26" fillId="0" borderId="0"/>
    <xf numFmtId="9" fontId="26" fillId="0" borderId="0" applyBorder="0" applyProtection="0"/>
    <xf numFmtId="9" fontId="1"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4" fontId="4" fillId="0" borderId="0" applyBorder="0" applyProtection="0"/>
    <xf numFmtId="0" fontId="6" fillId="0" borderId="0"/>
    <xf numFmtId="164" fontId="12" fillId="0" borderId="0" applyBorder="0" applyProtection="0"/>
    <xf numFmtId="44" fontId="1" fillId="0" borderId="0" applyFont="0" applyFill="0" applyBorder="0" applyAlignment="0" applyProtection="0"/>
    <xf numFmtId="0" fontId="21" fillId="0" borderId="0"/>
    <xf numFmtId="170" fontId="26" fillId="0" borderId="0" applyBorder="0" applyProtection="0"/>
    <xf numFmtId="0" fontId="1" fillId="0" borderId="0"/>
    <xf numFmtId="0" fontId="37" fillId="0" borderId="0"/>
    <xf numFmtId="9" fontId="37" fillId="0" borderId="0" applyFont="0" applyBorder="0" applyProtection="0"/>
    <xf numFmtId="171" fontId="37" fillId="0" borderId="0" applyFont="0" applyBorder="0" applyProtection="0"/>
    <xf numFmtId="9" fontId="1" fillId="0" borderId="0" applyFont="0" applyFill="0" applyBorder="0" applyAlignment="0" applyProtection="0"/>
    <xf numFmtId="9" fontId="1" fillId="0" borderId="0" applyFont="0" applyFill="0" applyBorder="0" applyAlignment="0" applyProtection="0"/>
  </cellStyleXfs>
  <cellXfs count="524">
    <xf numFmtId="0" fontId="0" fillId="0" borderId="0" xfId="0"/>
    <xf numFmtId="164" fontId="5" fillId="0" borderId="0" xfId="1" applyFont="1" applyAlignment="1" applyProtection="1">
      <alignment vertical="center"/>
    </xf>
    <xf numFmtId="0" fontId="6" fillId="0" borderId="0" xfId="2"/>
    <xf numFmtId="164" fontId="4" fillId="0" borderId="0" xfId="1" applyAlignment="1" applyProtection="1">
      <alignment vertical="center"/>
    </xf>
    <xf numFmtId="164" fontId="8" fillId="0" borderId="0" xfId="1" applyFont="1" applyAlignment="1" applyProtection="1">
      <alignment vertical="center"/>
    </xf>
    <xf numFmtId="164" fontId="4" fillId="4" borderId="0" xfId="1" applyFill="1" applyAlignment="1" applyProtection="1">
      <alignment vertical="center"/>
    </xf>
    <xf numFmtId="164" fontId="13" fillId="5" borderId="4" xfId="3" applyFont="1" applyFill="1" applyBorder="1" applyAlignment="1" applyProtection="1">
      <alignment horizontal="center" vertical="center" wrapText="1"/>
    </xf>
    <xf numFmtId="164" fontId="5" fillId="4" borderId="0" xfId="1" applyFont="1" applyFill="1" applyAlignment="1" applyProtection="1">
      <alignment vertical="center"/>
    </xf>
    <xf numFmtId="164" fontId="5" fillId="0" borderId="4" xfId="3" applyFont="1" applyBorder="1" applyAlignment="1" applyProtection="1">
      <alignment horizontal="center" vertical="center" wrapText="1"/>
    </xf>
    <xf numFmtId="164" fontId="13" fillId="0" borderId="4" xfId="3" applyFont="1" applyBorder="1" applyAlignment="1" applyProtection="1">
      <alignment horizontal="center" vertical="center" wrapText="1"/>
    </xf>
    <xf numFmtId="164" fontId="5" fillId="0" borderId="4" xfId="3" quotePrefix="1" applyFont="1" applyBorder="1" applyAlignment="1" applyProtection="1">
      <alignment horizontal="left" vertical="center" wrapText="1"/>
    </xf>
    <xf numFmtId="0" fontId="18" fillId="0" borderId="20" xfId="4" applyFont="1" applyBorder="1" applyAlignment="1">
      <alignment horizontal="center" vertical="center" wrapText="1"/>
    </xf>
    <xf numFmtId="165" fontId="4" fillId="0" borderId="0" xfId="1" applyNumberFormat="1" applyAlignment="1" applyProtection="1">
      <alignment vertical="center"/>
    </xf>
    <xf numFmtId="3" fontId="13" fillId="8" borderId="4" xfId="5" applyNumberFormat="1" applyFont="1" applyFill="1" applyBorder="1" applyAlignment="1" applyProtection="1">
      <alignment horizontal="center" vertical="center" wrapText="1"/>
    </xf>
    <xf numFmtId="10" fontId="13" fillId="8" borderId="4" xfId="5" applyNumberFormat="1" applyFont="1" applyFill="1" applyBorder="1" applyAlignment="1" applyProtection="1">
      <alignment horizontal="center" vertical="center" wrapText="1"/>
    </xf>
    <xf numFmtId="10" fontId="13" fillId="8" borderId="20" xfId="6"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2" applyFont="1" applyAlignment="1">
      <alignment horizontal="center" vertical="center"/>
    </xf>
    <xf numFmtId="0" fontId="4" fillId="0" borderId="0" xfId="0" applyFont="1" applyAlignme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10"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3" fillId="0" borderId="0" xfId="0" applyFont="1"/>
    <xf numFmtId="165" fontId="13" fillId="7" borderId="18" xfId="3" applyNumberFormat="1" applyFont="1" applyFill="1" applyBorder="1" applyAlignment="1" applyProtection="1">
      <alignment horizontal="center" vertical="center" wrapText="1"/>
    </xf>
    <xf numFmtId="0" fontId="25" fillId="0" borderId="0" xfId="7" applyNumberFormat="1" applyFont="1" applyBorder="1" applyAlignment="1" applyProtection="1">
      <alignment vertical="center"/>
    </xf>
    <xf numFmtId="0" fontId="27" fillId="0" borderId="0" xfId="10" applyFont="1"/>
    <xf numFmtId="0" fontId="25" fillId="11" borderId="0" xfId="7" applyNumberFormat="1" applyFont="1" applyFill="1" applyBorder="1" applyAlignment="1" applyProtection="1">
      <alignment vertical="center"/>
    </xf>
    <xf numFmtId="167" fontId="13" fillId="0" borderId="20" xfId="10" applyNumberFormat="1" applyFont="1" applyBorder="1" applyAlignment="1">
      <alignment horizontal="right" vertical="center" wrapText="1"/>
    </xf>
    <xf numFmtId="164" fontId="13" fillId="5" borderId="19" xfId="3" applyFont="1" applyFill="1" applyBorder="1" applyAlignment="1" applyProtection="1">
      <alignment horizontal="center" vertical="center" wrapText="1"/>
    </xf>
    <xf numFmtId="164" fontId="30" fillId="12" borderId="4" xfId="3" applyFont="1" applyFill="1" applyBorder="1" applyAlignment="1" applyProtection="1">
      <alignment horizontal="left" vertical="center" wrapText="1"/>
    </xf>
    <xf numFmtId="164" fontId="5" fillId="12" borderId="4" xfId="3" applyFont="1" applyFill="1" applyBorder="1" applyAlignment="1" applyProtection="1">
      <alignment horizontal="left"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left" vertical="center" wrapText="1"/>
    </xf>
    <xf numFmtId="164" fontId="5" fillId="0" borderId="20" xfId="3" quotePrefix="1" applyFont="1" applyBorder="1" applyAlignment="1" applyProtection="1">
      <alignment horizontal="left" vertical="center" wrapText="1"/>
    </xf>
    <xf numFmtId="164" fontId="5" fillId="0" borderId="3" xfId="3" applyFont="1" applyBorder="1" applyAlignment="1" applyProtection="1">
      <alignment horizontal="left" vertical="center" wrapText="1"/>
    </xf>
    <xf numFmtId="164" fontId="5" fillId="0" borderId="3"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13"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0" borderId="20" xfId="3" applyFont="1" applyBorder="1" applyAlignment="1" applyProtection="1">
      <alignment horizontal="left" vertical="center" wrapText="1"/>
    </xf>
    <xf numFmtId="164" fontId="5" fillId="0" borderId="33" xfId="3" applyFont="1" applyBorder="1" applyAlignment="1" applyProtection="1">
      <alignment horizontal="center" vertical="center" wrapText="1"/>
    </xf>
    <xf numFmtId="164" fontId="5" fillId="0" borderId="34" xfId="3" applyFont="1" applyBorder="1" applyAlignment="1" applyProtection="1">
      <alignment horizontal="center" vertical="center" wrapText="1"/>
    </xf>
    <xf numFmtId="164" fontId="13" fillId="0" borderId="34" xfId="3" applyFont="1" applyBorder="1" applyAlignment="1" applyProtection="1">
      <alignment horizontal="center" vertical="center" wrapText="1"/>
    </xf>
    <xf numFmtId="164" fontId="30" fillId="0" borderId="34" xfId="3" applyFont="1" applyBorder="1" applyAlignment="1" applyProtection="1">
      <alignment horizontal="left" vertical="center" wrapText="1"/>
    </xf>
    <xf numFmtId="164" fontId="5" fillId="0" borderId="34" xfId="3" applyFont="1" applyBorder="1" applyAlignment="1" applyProtection="1">
      <alignment horizontal="left" vertical="center" wrapText="1"/>
    </xf>
    <xf numFmtId="164" fontId="5" fillId="0" borderId="34" xfId="3" quotePrefix="1" applyFont="1" applyBorder="1" applyAlignment="1" applyProtection="1">
      <alignment horizontal="left" vertical="center" wrapText="1"/>
    </xf>
    <xf numFmtId="164" fontId="5" fillId="0" borderId="12" xfId="3" applyFont="1" applyBorder="1" applyAlignment="1" applyProtection="1">
      <alignment horizontal="center" vertical="center" wrapText="1"/>
    </xf>
    <xf numFmtId="164" fontId="5" fillId="0" borderId="4" xfId="3" quotePrefix="1" applyFont="1" applyBorder="1" applyAlignment="1" applyProtection="1">
      <alignment horizontal="center" vertical="center" wrapText="1"/>
    </xf>
    <xf numFmtId="164" fontId="5" fillId="0" borderId="17" xfId="3" applyFont="1" applyBorder="1" applyAlignment="1" applyProtection="1">
      <alignment horizontal="center" vertical="center" wrapText="1"/>
    </xf>
    <xf numFmtId="164" fontId="5" fillId="0" borderId="18" xfId="3" applyFont="1" applyBorder="1" applyAlignment="1" applyProtection="1">
      <alignment horizontal="center" vertical="center" wrapText="1"/>
    </xf>
    <xf numFmtId="0" fontId="31" fillId="0" borderId="4" xfId="2" applyFont="1" applyBorder="1" applyAlignment="1">
      <alignment horizontal="center" vertical="center" wrapText="1"/>
    </xf>
    <xf numFmtId="0" fontId="31" fillId="0" borderId="4" xfId="2" applyFont="1" applyBorder="1" applyAlignment="1">
      <alignment horizontal="left" vertical="center" wrapText="1"/>
    </xf>
    <xf numFmtId="10" fontId="13" fillId="8" borderId="1" xfId="5" applyNumberFormat="1" applyFont="1" applyFill="1" applyBorder="1" applyAlignment="1" applyProtection="1">
      <alignment horizontal="center" vertical="center" wrapText="1"/>
    </xf>
    <xf numFmtId="10" fontId="13" fillId="8" borderId="4" xfId="13" applyNumberFormat="1" applyFont="1" applyFill="1" applyBorder="1" applyAlignment="1" applyProtection="1">
      <alignment horizontal="center" vertical="center" wrapText="1"/>
    </xf>
    <xf numFmtId="3" fontId="13" fillId="8" borderId="4" xfId="12" applyNumberFormat="1" applyFont="1" applyFill="1" applyBorder="1" applyAlignment="1" applyProtection="1">
      <alignment horizontal="center" vertical="center" wrapText="1"/>
    </xf>
    <xf numFmtId="3" fontId="13" fillId="8" borderId="1" xfId="12" applyNumberFormat="1" applyFont="1" applyFill="1" applyBorder="1" applyAlignment="1" applyProtection="1">
      <alignment horizontal="center" vertical="center" wrapText="1"/>
    </xf>
    <xf numFmtId="3" fontId="0" fillId="0" borderId="0" xfId="0" applyNumberFormat="1"/>
    <xf numFmtId="164" fontId="5" fillId="0" borderId="32" xfId="3" applyFont="1" applyBorder="1" applyAlignment="1" applyProtection="1">
      <alignment horizontal="center" vertical="center" wrapText="1"/>
    </xf>
    <xf numFmtId="0" fontId="31" fillId="0" borderId="3" xfId="2" applyFont="1" applyBorder="1" applyAlignment="1">
      <alignment horizontal="center" vertical="center" wrapText="1"/>
    </xf>
    <xf numFmtId="164" fontId="30" fillId="0" borderId="4" xfId="3" applyFont="1" applyBorder="1" applyAlignment="1" applyProtection="1">
      <alignment horizontal="center" vertical="center" wrapText="1"/>
    </xf>
    <xf numFmtId="164" fontId="5" fillId="0" borderId="4" xfId="4" applyNumberFormat="1" applyFont="1" applyBorder="1" applyAlignment="1">
      <alignment horizontal="center" vertical="center" wrapText="1"/>
    </xf>
    <xf numFmtId="164" fontId="13" fillId="0" borderId="3" xfId="3" applyFont="1" applyBorder="1" applyAlignment="1" applyProtection="1">
      <alignment horizontal="center" vertical="center" wrapText="1"/>
    </xf>
    <xf numFmtId="3" fontId="30" fillId="0" borderId="4" xfId="4" applyNumberFormat="1" applyFont="1" applyBorder="1" applyAlignment="1">
      <alignment horizontal="left" vertical="center" wrapText="1"/>
    </xf>
    <xf numFmtId="3" fontId="5" fillId="0" borderId="4" xfId="3" quotePrefix="1" applyNumberFormat="1" applyFont="1" applyBorder="1" applyAlignment="1" applyProtection="1">
      <alignment horizontal="center" vertical="center" wrapText="1"/>
    </xf>
    <xf numFmtId="3" fontId="30" fillId="0" borderId="19" xfId="3" quotePrefix="1" applyNumberFormat="1" applyFont="1" applyBorder="1" applyAlignment="1" applyProtection="1">
      <alignment horizontal="left" vertical="center" wrapText="1"/>
    </xf>
    <xf numFmtId="3" fontId="30" fillId="0" borderId="4" xfId="3" applyNumberFormat="1" applyFont="1" applyBorder="1" applyAlignment="1" applyProtection="1">
      <alignment vertical="center" wrapText="1"/>
    </xf>
    <xf numFmtId="3" fontId="30" fillId="0" borderId="19" xfId="4" applyNumberFormat="1" applyFont="1" applyBorder="1" applyAlignment="1">
      <alignment horizontal="left" vertical="center" wrapText="1"/>
    </xf>
    <xf numFmtId="3" fontId="30" fillId="0" borderId="19" xfId="3" applyNumberFormat="1" applyFont="1" applyBorder="1" applyAlignment="1" applyProtection="1">
      <alignment vertical="center" wrapText="1"/>
    </xf>
    <xf numFmtId="3" fontId="30" fillId="0" borderId="4" xfId="4" applyNumberFormat="1" applyFont="1" applyBorder="1" applyAlignment="1">
      <alignment vertical="center" wrapText="1"/>
    </xf>
    <xf numFmtId="164" fontId="5" fillId="0" borderId="4" xfId="1" applyFont="1" applyBorder="1" applyAlignment="1" applyProtection="1">
      <alignment horizontal="center" vertical="center" wrapText="1"/>
    </xf>
    <xf numFmtId="3" fontId="22" fillId="8" borderId="4" xfId="9" applyNumberFormat="1" applyFont="1" applyFill="1" applyBorder="1" applyAlignment="1" applyProtection="1">
      <alignment horizontal="center" vertical="center"/>
    </xf>
    <xf numFmtId="164" fontId="5" fillId="12" borderId="20" xfId="3" applyFont="1" applyFill="1" applyBorder="1" applyAlignment="1" applyProtection="1">
      <alignment horizontal="center" vertical="center" wrapText="1"/>
    </xf>
    <xf numFmtId="164" fontId="5" fillId="0" borderId="20" xfId="3" quotePrefix="1" applyFont="1" applyBorder="1" applyAlignment="1" applyProtection="1">
      <alignment horizontal="center" vertical="center" wrapText="1"/>
    </xf>
    <xf numFmtId="9" fontId="5" fillId="12" borderId="20" xfId="13" applyFont="1" applyFill="1" applyBorder="1" applyAlignment="1" applyProtection="1">
      <alignment horizontal="center" vertical="center" wrapText="1"/>
    </xf>
    <xf numFmtId="9" fontId="5" fillId="0" borderId="20" xfId="13" applyFont="1" applyBorder="1" applyAlignment="1" applyProtection="1">
      <alignment horizontal="center" vertical="center" wrapText="1"/>
    </xf>
    <xf numFmtId="9" fontId="30" fillId="0" borderId="20" xfId="13" applyFont="1" applyBorder="1" applyAlignment="1" applyProtection="1">
      <alignment horizontal="left" vertical="center" wrapText="1"/>
    </xf>
    <xf numFmtId="9" fontId="5" fillId="0" borderId="20" xfId="13" quotePrefix="1" applyFont="1" applyBorder="1" applyAlignment="1" applyProtection="1">
      <alignment horizontal="center" vertical="center" wrapText="1"/>
    </xf>
    <xf numFmtId="9" fontId="5" fillId="0" borderId="20" xfId="13" applyFont="1" applyBorder="1" applyAlignment="1" applyProtection="1">
      <alignment horizontal="left" vertical="center" wrapText="1"/>
    </xf>
    <xf numFmtId="9" fontId="5" fillId="0" borderId="20" xfId="13" quotePrefix="1" applyFont="1" applyBorder="1" applyAlignment="1" applyProtection="1">
      <alignment horizontal="left" vertical="center" wrapText="1"/>
    </xf>
    <xf numFmtId="9" fontId="4" fillId="0" borderId="0" xfId="13" applyFont="1" applyAlignment="1" applyProtection="1">
      <alignment vertical="center"/>
    </xf>
    <xf numFmtId="9" fontId="0" fillId="0" borderId="0" xfId="13" applyFont="1"/>
    <xf numFmtId="165" fontId="13" fillId="0" borderId="0" xfId="1" applyNumberFormat="1" applyFont="1" applyAlignment="1" applyProtection="1">
      <alignment horizontal="right" vertical="center"/>
    </xf>
    <xf numFmtId="169" fontId="32" fillId="0" borderId="0" xfId="14" applyFont="1" applyAlignment="1" applyProtection="1">
      <alignment vertical="center"/>
    </xf>
    <xf numFmtId="3" fontId="13" fillId="8" borderId="20" xfId="5" applyNumberFormat="1" applyFont="1" applyFill="1" applyBorder="1" applyAlignment="1" applyProtection="1">
      <alignment horizontal="center" vertical="center" wrapText="1"/>
    </xf>
    <xf numFmtId="10" fontId="13" fillId="8" borderId="20" xfId="5" applyNumberFormat="1" applyFont="1" applyFill="1" applyBorder="1" applyAlignment="1" applyProtection="1">
      <alignment horizontal="center" vertical="center" wrapText="1"/>
    </xf>
    <xf numFmtId="3" fontId="13" fillId="8" borderId="20" xfId="13" applyNumberFormat="1" applyFont="1" applyFill="1" applyBorder="1" applyAlignment="1" applyProtection="1">
      <alignment horizontal="center" vertical="center" wrapText="1"/>
    </xf>
    <xf numFmtId="9" fontId="13" fillId="8" borderId="20" xfId="13" applyFont="1" applyFill="1" applyBorder="1" applyAlignment="1" applyProtection="1">
      <alignment horizontal="center" vertical="center" wrapText="1"/>
    </xf>
    <xf numFmtId="10" fontId="13" fillId="8" borderId="20" xfId="13" applyNumberFormat="1" applyFont="1" applyFill="1" applyBorder="1" applyAlignment="1" applyProtection="1">
      <alignment horizontal="center" vertical="center" wrapText="1"/>
    </xf>
    <xf numFmtId="164" fontId="5" fillId="0" borderId="0" xfId="15" applyFont="1" applyAlignment="1" applyProtection="1">
      <alignment vertical="center"/>
    </xf>
    <xf numFmtId="0" fontId="6" fillId="0" borderId="0" xfId="16"/>
    <xf numFmtId="164" fontId="4" fillId="0" borderId="0" xfId="15" applyAlignment="1" applyProtection="1">
      <alignment vertical="center"/>
    </xf>
    <xf numFmtId="164" fontId="8" fillId="0" borderId="0" xfId="15" applyFont="1" applyAlignment="1" applyProtection="1">
      <alignment vertical="center"/>
    </xf>
    <xf numFmtId="164" fontId="4" fillId="4" borderId="0" xfId="15" applyFill="1" applyAlignment="1" applyProtection="1">
      <alignment vertical="center"/>
    </xf>
    <xf numFmtId="164" fontId="13" fillId="5" borderId="19" xfId="17" applyFont="1" applyFill="1" applyBorder="1" applyAlignment="1" applyProtection="1">
      <alignment horizontal="center" vertical="center" wrapText="1"/>
    </xf>
    <xf numFmtId="164" fontId="5" fillId="4" borderId="0" xfId="15" applyFont="1" applyFill="1" applyAlignment="1" applyProtection="1">
      <alignment vertical="center"/>
    </xf>
    <xf numFmtId="0" fontId="33" fillId="0" borderId="20" xfId="16" applyFont="1" applyBorder="1" applyAlignment="1">
      <alignment horizontal="left" vertical="center" wrapText="1"/>
    </xf>
    <xf numFmtId="164" fontId="33" fillId="0" borderId="20" xfId="8" applyFont="1" applyBorder="1" applyAlignment="1" applyProtection="1">
      <alignment horizontal="center" vertical="center" wrapText="1"/>
    </xf>
    <xf numFmtId="164" fontId="34" fillId="0" borderId="20" xfId="8" applyFont="1" applyBorder="1" applyAlignment="1" applyProtection="1">
      <alignment horizontal="center" vertical="center" wrapText="1"/>
    </xf>
    <xf numFmtId="0" fontId="33" fillId="11" borderId="20" xfId="16" applyFont="1" applyFill="1" applyBorder="1" applyAlignment="1">
      <alignment horizontal="left" vertical="center" wrapText="1"/>
    </xf>
    <xf numFmtId="166" fontId="34" fillId="0" borderId="20" xfId="6" applyNumberFormat="1" applyFont="1" applyBorder="1" applyAlignment="1" applyProtection="1">
      <alignment horizontal="right" vertical="center" wrapText="1"/>
    </xf>
    <xf numFmtId="164" fontId="33" fillId="0" borderId="20" xfId="8" applyFont="1" applyBorder="1" applyAlignment="1" applyProtection="1">
      <alignment horizontal="left" vertical="center" wrapText="1"/>
    </xf>
    <xf numFmtId="164" fontId="33" fillId="0" borderId="20" xfId="8" quotePrefix="1" applyFont="1" applyBorder="1" applyAlignment="1" applyProtection="1">
      <alignment horizontal="left" vertical="center" wrapText="1"/>
    </xf>
    <xf numFmtId="164" fontId="33" fillId="0" borderId="41" xfId="17" quotePrefix="1" applyFont="1" applyBorder="1" applyAlignment="1" applyProtection="1">
      <alignment horizontal="left" vertical="center" wrapText="1"/>
    </xf>
    <xf numFmtId="0" fontId="33" fillId="14" borderId="20" xfId="16" applyFont="1" applyFill="1" applyBorder="1" applyAlignment="1">
      <alignment horizontal="left" vertical="center" wrapText="1"/>
    </xf>
    <xf numFmtId="164" fontId="33" fillId="12" borderId="20" xfId="8" applyFont="1" applyFill="1" applyBorder="1" applyAlignment="1" applyProtection="1">
      <alignment horizontal="center" vertical="center" wrapText="1"/>
    </xf>
    <xf numFmtId="164" fontId="34" fillId="12" borderId="20" xfId="8" applyFont="1" applyFill="1" applyBorder="1" applyAlignment="1" applyProtection="1">
      <alignment horizontal="center" vertical="center" wrapText="1"/>
    </xf>
    <xf numFmtId="164" fontId="34" fillId="0" borderId="20" xfId="8" applyFont="1" applyBorder="1" applyAlignment="1" applyProtection="1">
      <alignment horizontal="center" vertical="center"/>
    </xf>
    <xf numFmtId="165" fontId="4" fillId="0" borderId="0" xfId="15" applyNumberFormat="1" applyAlignment="1" applyProtection="1">
      <alignment vertical="center"/>
    </xf>
    <xf numFmtId="10" fontId="34" fillId="8" borderId="20" xfId="6" applyNumberFormat="1" applyFont="1" applyFill="1" applyBorder="1" applyAlignment="1" applyProtection="1">
      <alignment horizontal="center" vertical="center" wrapText="1"/>
    </xf>
    <xf numFmtId="3" fontId="34" fillId="8" borderId="20" xfId="6" applyNumberFormat="1"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20" fillId="0" borderId="0" xfId="1" applyFont="1" applyAlignment="1" applyProtection="1">
      <alignment vertical="center"/>
    </xf>
    <xf numFmtId="0" fontId="35" fillId="0" borderId="0" xfId="0" applyFont="1"/>
    <xf numFmtId="164" fontId="20" fillId="4" borderId="0" xfId="1" applyFont="1" applyFill="1" applyAlignment="1" applyProtection="1">
      <alignment vertical="center"/>
    </xf>
    <xf numFmtId="0" fontId="33" fillId="0" borderId="21" xfId="19" applyFont="1" applyBorder="1" applyAlignment="1">
      <alignment vertical="center" wrapText="1"/>
    </xf>
    <xf numFmtId="0" fontId="33" fillId="0" borderId="20" xfId="4" applyFont="1" applyBorder="1" applyAlignment="1">
      <alignment horizontal="center" vertical="center" wrapText="1"/>
    </xf>
    <xf numFmtId="3" fontId="34" fillId="0" borderId="4" xfId="4" applyNumberFormat="1" applyFont="1" applyBorder="1" applyAlignment="1">
      <alignment horizontal="center" vertical="center" wrapText="1"/>
    </xf>
    <xf numFmtId="3" fontId="33" fillId="0" borderId="30" xfId="4" applyNumberFormat="1" applyFont="1" applyBorder="1" applyAlignment="1">
      <alignment horizontal="left" vertical="center" wrapText="1"/>
    </xf>
    <xf numFmtId="0" fontId="33" fillId="0" borderId="21" xfId="19" applyFont="1" applyBorder="1" applyAlignment="1">
      <alignment horizontal="left" vertical="center" wrapText="1"/>
    </xf>
    <xf numFmtId="165" fontId="20" fillId="0" borderId="0" xfId="1" applyNumberFormat="1" applyFont="1" applyAlignment="1" applyProtection="1">
      <alignment vertical="center"/>
    </xf>
    <xf numFmtId="166" fontId="36" fillId="0" borderId="0" xfId="20" applyNumberFormat="1" applyFont="1" applyBorder="1" applyAlignment="1" applyProtection="1">
      <alignment horizontal="right" vertical="center" wrapText="1"/>
    </xf>
    <xf numFmtId="44" fontId="36" fillId="0" borderId="0" xfId="18" applyFont="1" applyBorder="1" applyAlignment="1" applyProtection="1">
      <alignment horizontal="right" vertical="center" wrapText="1"/>
    </xf>
    <xf numFmtId="0" fontId="37" fillId="0" borderId="0" xfId="22"/>
    <xf numFmtId="0" fontId="37" fillId="0" borderId="0" xfId="22" applyAlignment="1">
      <alignment horizontal="left"/>
    </xf>
    <xf numFmtId="0" fontId="37" fillId="4" borderId="0" xfId="22" applyFill="1" applyAlignment="1">
      <alignment horizontal="left"/>
    </xf>
    <xf numFmtId="0" fontId="21" fillId="0" borderId="0" xfId="2" applyFont="1"/>
    <xf numFmtId="40" fontId="0" fillId="0" borderId="0" xfId="0" applyNumberFormat="1"/>
    <xf numFmtId="44" fontId="35" fillId="0" borderId="0" xfId="18" applyFont="1"/>
    <xf numFmtId="43" fontId="35" fillId="0" borderId="0" xfId="0" applyNumberFormat="1" applyFont="1"/>
    <xf numFmtId="0" fontId="30" fillId="0" borderId="20" xfId="4" applyFont="1" applyBorder="1" applyAlignment="1">
      <alignment horizontal="left" vertical="center" wrapText="1"/>
    </xf>
    <xf numFmtId="0" fontId="30" fillId="0" borderId="20" xfId="4" applyFont="1" applyBorder="1" applyAlignment="1">
      <alignment horizontal="center" vertical="center" wrapText="1"/>
    </xf>
    <xf numFmtId="166" fontId="13" fillId="0" borderId="20" xfId="6" applyNumberFormat="1" applyFont="1" applyBorder="1" applyAlignment="1" applyProtection="1">
      <alignment horizontal="right" vertical="center" wrapText="1"/>
    </xf>
    <xf numFmtId="3" fontId="30" fillId="0" borderId="20" xfId="4" applyNumberFormat="1" applyFont="1" applyBorder="1" applyAlignment="1">
      <alignment horizontal="center" vertical="center" wrapText="1"/>
    </xf>
    <xf numFmtId="3" fontId="30" fillId="0" borderId="20" xfId="4" quotePrefix="1" applyNumberFormat="1" applyFont="1" applyBorder="1" applyAlignment="1">
      <alignment horizontal="left" vertical="center" wrapText="1"/>
    </xf>
    <xf numFmtId="0" fontId="39" fillId="0" borderId="0" xfId="2" applyFont="1" applyAlignment="1">
      <alignment horizontal="center" vertical="center"/>
    </xf>
    <xf numFmtId="164" fontId="30" fillId="0" borderId="20" xfId="1" applyFont="1" applyBorder="1" applyAlignment="1" applyProtection="1">
      <alignment horizontal="left" vertical="center" wrapText="1"/>
    </xf>
    <xf numFmtId="164" fontId="30" fillId="0" borderId="20" xfId="1" applyFont="1" applyBorder="1" applyAlignment="1" applyProtection="1">
      <alignment horizontal="center" vertical="center" wrapText="1"/>
    </xf>
    <xf numFmtId="164" fontId="30" fillId="0" borderId="20" xfId="1" applyFont="1" applyBorder="1" applyAlignment="1" applyProtection="1">
      <alignment vertical="center" wrapText="1"/>
    </xf>
    <xf numFmtId="10" fontId="30" fillId="0" borderId="20" xfId="4" applyNumberFormat="1" applyFont="1" applyBorder="1" applyAlignment="1">
      <alignment horizontal="center" vertical="center" wrapText="1"/>
    </xf>
    <xf numFmtId="10" fontId="30" fillId="0" borderId="20" xfId="1" quotePrefix="1" applyNumberFormat="1" applyFont="1" applyBorder="1" applyAlignment="1" applyProtection="1">
      <alignment horizontal="left" vertical="center" wrapText="1"/>
    </xf>
    <xf numFmtId="164" fontId="40" fillId="0" borderId="20" xfId="7" applyFont="1" applyBorder="1" applyAlignment="1" applyProtection="1">
      <alignment horizontal="center" vertical="center" wrapText="1"/>
    </xf>
    <xf numFmtId="164" fontId="40" fillId="0" borderId="20" xfId="7" applyFont="1" applyBorder="1" applyAlignment="1" applyProtection="1">
      <alignment vertical="center" wrapText="1"/>
    </xf>
    <xf numFmtId="167" fontId="13" fillId="0" borderId="4" xfId="5" applyNumberFormat="1" applyFont="1" applyBorder="1" applyAlignment="1" applyProtection="1">
      <alignment horizontal="right" vertical="center" wrapText="1"/>
    </xf>
    <xf numFmtId="168" fontId="40" fillId="0" borderId="20" xfId="7" applyNumberFormat="1" applyFont="1" applyBorder="1" applyAlignment="1" applyProtection="1">
      <alignment horizontal="left" vertical="center" wrapText="1"/>
    </xf>
    <xf numFmtId="164" fontId="40" fillId="0" borderId="20" xfId="7" applyFont="1" applyBorder="1" applyAlignment="1" applyProtection="1">
      <alignment horizontal="center" vertical="center"/>
    </xf>
    <xf numFmtId="0" fontId="13" fillId="10" borderId="20" xfId="8" applyNumberFormat="1" applyFont="1" applyFill="1" applyBorder="1" applyAlignment="1" applyProtection="1">
      <alignment horizontal="center" vertical="center" wrapText="1"/>
    </xf>
    <xf numFmtId="0" fontId="5" fillId="0" borderId="20" xfId="10" applyFont="1" applyBorder="1" applyAlignment="1">
      <alignment horizontal="left" vertical="center" wrapText="1"/>
    </xf>
    <xf numFmtId="0" fontId="5" fillId="0" borderId="20" xfId="10" applyFont="1" applyBorder="1" applyAlignment="1">
      <alignment horizontal="center" vertical="center" wrapText="1"/>
    </xf>
    <xf numFmtId="0" fontId="5" fillId="0" borderId="20" xfId="8" applyNumberFormat="1" applyFont="1" applyBorder="1" applyAlignment="1" applyProtection="1">
      <alignment horizontal="center" vertical="center" wrapText="1"/>
    </xf>
    <xf numFmtId="0" fontId="13" fillId="0" borderId="20" xfId="8" applyNumberFormat="1" applyFont="1" applyBorder="1" applyAlignment="1" applyProtection="1">
      <alignment horizontal="center" vertical="center" wrapText="1"/>
    </xf>
    <xf numFmtId="3" fontId="13" fillId="8" borderId="20" xfId="11" applyNumberFormat="1" applyFont="1" applyFill="1" applyBorder="1" applyAlignment="1" applyProtection="1">
      <alignment horizontal="center" vertical="center" wrapText="1"/>
    </xf>
    <xf numFmtId="0" fontId="5" fillId="0" borderId="20" xfId="10" applyFont="1" applyBorder="1" applyAlignment="1">
      <alignment vertical="center" wrapText="1"/>
    </xf>
    <xf numFmtId="0" fontId="5" fillId="0" borderId="20" xfId="7" applyNumberFormat="1" applyFont="1" applyBorder="1" applyAlignment="1" applyProtection="1">
      <alignment horizontal="left" vertical="center" wrapText="1"/>
    </xf>
    <xf numFmtId="166" fontId="13" fillId="0" borderId="4" xfId="12" applyNumberFormat="1" applyFont="1" applyFill="1" applyBorder="1" applyAlignment="1" applyProtection="1">
      <alignment horizontal="right" vertical="center" wrapText="1"/>
    </xf>
    <xf numFmtId="166" fontId="13" fillId="0" borderId="4" xfId="12" applyNumberFormat="1" applyFont="1" applyBorder="1" applyAlignment="1" applyProtection="1">
      <alignment horizontal="right" vertical="center" wrapText="1"/>
    </xf>
    <xf numFmtId="167" fontId="22" fillId="0" borderId="4" xfId="9" applyNumberFormat="1" applyFont="1" applyBorder="1" applyAlignment="1" applyProtection="1">
      <alignment vertical="center"/>
    </xf>
    <xf numFmtId="0" fontId="5" fillId="0" borderId="20" xfId="2" applyFont="1" applyBorder="1" applyAlignment="1">
      <alignment horizontal="center" vertical="center" wrapText="1"/>
    </xf>
    <xf numFmtId="164" fontId="5" fillId="4" borderId="20" xfId="1" applyFont="1" applyFill="1" applyBorder="1" applyAlignment="1" applyProtection="1">
      <alignment vertical="center"/>
    </xf>
    <xf numFmtId="0" fontId="5" fillId="0" borderId="20" xfId="2" applyFont="1" applyBorder="1" applyAlignment="1">
      <alignment horizontal="left" vertical="center" wrapText="1"/>
    </xf>
    <xf numFmtId="164" fontId="5" fillId="0" borderId="20" xfId="8" applyFont="1" applyBorder="1" applyAlignment="1" applyProtection="1">
      <alignment horizontal="center" vertical="center" wrapText="1"/>
    </xf>
    <xf numFmtId="164" fontId="5" fillId="13" borderId="20" xfId="8" applyFont="1" applyFill="1" applyBorder="1" applyAlignment="1" applyProtection="1">
      <alignment horizontal="center" vertical="center" wrapText="1"/>
    </xf>
    <xf numFmtId="3" fontId="34" fillId="8" borderId="4" xfId="20" applyNumberFormat="1" applyFont="1" applyFill="1" applyBorder="1" applyAlignment="1" applyProtection="1">
      <alignment horizontal="center" vertical="center" wrapText="1"/>
    </xf>
    <xf numFmtId="166" fontId="34" fillId="0" borderId="4" xfId="20" applyNumberFormat="1" applyFont="1" applyBorder="1" applyAlignment="1" applyProtection="1">
      <alignment horizontal="right" vertical="center" wrapText="1"/>
    </xf>
    <xf numFmtId="164" fontId="33" fillId="0" borderId="32" xfId="1" quotePrefix="1" applyFont="1" applyBorder="1" applyAlignment="1" applyProtection="1">
      <alignment horizontal="left" vertical="center" wrapText="1"/>
    </xf>
    <xf numFmtId="164" fontId="33" fillId="0" borderId="32" xfId="1" applyFont="1" applyBorder="1" applyAlignment="1" applyProtection="1">
      <alignment horizontal="center" vertical="center" wrapText="1"/>
    </xf>
    <xf numFmtId="0" fontId="33" fillId="0" borderId="30" xfId="4" applyFont="1" applyBorder="1" applyAlignment="1">
      <alignment horizontal="left" vertical="center" wrapText="1"/>
    </xf>
    <xf numFmtId="164" fontId="33" fillId="0" borderId="4" xfId="3" quotePrefix="1" applyFont="1" applyBorder="1" applyAlignment="1" applyProtection="1">
      <alignment horizontal="left" vertical="center" wrapText="1"/>
    </xf>
    <xf numFmtId="0" fontId="33" fillId="0" borderId="20" xfId="21" applyFont="1" applyBorder="1" applyAlignment="1">
      <alignment horizontal="center" vertical="center" wrapText="1"/>
    </xf>
    <xf numFmtId="0" fontId="34" fillId="0" borderId="4" xfId="4" applyFont="1" applyBorder="1" applyAlignment="1">
      <alignment horizontal="center" vertical="center" wrapText="1"/>
    </xf>
    <xf numFmtId="0" fontId="33" fillId="0" borderId="30" xfId="21" applyFont="1" applyBorder="1" applyAlignment="1">
      <alignment horizontal="left" vertical="center" wrapText="1"/>
    </xf>
    <xf numFmtId="164" fontId="33" fillId="0" borderId="42" xfId="1" applyFont="1" applyBorder="1" applyAlignment="1" applyProtection="1">
      <alignment horizontal="center" vertical="center" wrapText="1"/>
    </xf>
    <xf numFmtId="0" fontId="33" fillId="0" borderId="0" xfId="21" applyFont="1" applyAlignment="1">
      <alignment horizontal="center" vertical="center" wrapText="1"/>
    </xf>
    <xf numFmtId="164" fontId="33" fillId="0" borderId="1" xfId="1" applyFont="1" applyBorder="1" applyAlignment="1" applyProtection="1">
      <alignment horizontal="left" vertical="center" wrapText="1"/>
    </xf>
    <xf numFmtId="0" fontId="33" fillId="12" borderId="21" xfId="21" applyFont="1" applyFill="1" applyBorder="1" applyAlignment="1">
      <alignment vertical="center" wrapText="1"/>
    </xf>
    <xf numFmtId="164" fontId="33" fillId="0" borderId="3" xfId="1" applyFont="1" applyBorder="1" applyAlignment="1" applyProtection="1">
      <alignment horizontal="center" vertical="center" wrapText="1"/>
    </xf>
    <xf numFmtId="164" fontId="33" fillId="0" borderId="19" xfId="1" applyFont="1" applyBorder="1" applyAlignment="1" applyProtection="1">
      <alignment horizontal="center" vertical="center" wrapText="1"/>
    </xf>
    <xf numFmtId="164" fontId="33" fillId="0" borderId="35" xfId="1" applyFont="1" applyBorder="1" applyAlignment="1" applyProtection="1">
      <alignment horizontal="center" vertical="center" wrapText="1"/>
    </xf>
    <xf numFmtId="164" fontId="33" fillId="0" borderId="30" xfId="1" applyFont="1" applyBorder="1" applyAlignment="1" applyProtection="1">
      <alignment horizontal="center" vertical="center" wrapText="1"/>
    </xf>
    <xf numFmtId="164" fontId="33" fillId="0" borderId="20" xfId="1" applyFont="1" applyBorder="1" applyAlignment="1" applyProtection="1">
      <alignment horizontal="center" vertical="center" wrapText="1"/>
    </xf>
    <xf numFmtId="0" fontId="34" fillId="0" borderId="19" xfId="4" applyFont="1" applyBorder="1" applyAlignment="1">
      <alignment horizontal="center" vertical="center" wrapText="1"/>
    </xf>
    <xf numFmtId="164" fontId="33" fillId="0" borderId="11" xfId="1" applyFont="1" applyBorder="1" applyAlignment="1" applyProtection="1">
      <alignment horizontal="left" vertical="center" wrapText="1"/>
    </xf>
    <xf numFmtId="164" fontId="33" fillId="0" borderId="21" xfId="1" applyFont="1" applyBorder="1" applyAlignment="1" applyProtection="1">
      <alignment horizontal="center" vertical="center" wrapText="1"/>
    </xf>
    <xf numFmtId="164" fontId="33" fillId="0" borderId="20" xfId="1" applyFont="1" applyBorder="1" applyAlignment="1" applyProtection="1">
      <alignment horizontal="left" vertical="center" wrapText="1"/>
    </xf>
    <xf numFmtId="0" fontId="34" fillId="0" borderId="45" xfId="4" applyFont="1" applyBorder="1" applyAlignment="1">
      <alignment horizontal="center" vertical="center" wrapText="1"/>
    </xf>
    <xf numFmtId="164" fontId="33" fillId="0" borderId="30" xfId="1" applyFont="1" applyBorder="1" applyAlignment="1" applyProtection="1">
      <alignment horizontal="left" vertical="center" wrapText="1"/>
    </xf>
    <xf numFmtId="10" fontId="34" fillId="8" borderId="4" xfId="20" applyNumberFormat="1" applyFont="1" applyFill="1" applyBorder="1" applyAlignment="1" applyProtection="1">
      <alignment horizontal="center" vertical="center" wrapText="1"/>
    </xf>
    <xf numFmtId="164" fontId="33" fillId="0" borderId="46" xfId="1" quotePrefix="1" applyFont="1" applyBorder="1" applyAlignment="1" applyProtection="1">
      <alignment vertical="center" wrapText="1"/>
    </xf>
    <xf numFmtId="164" fontId="33" fillId="0" borderId="3" xfId="3" applyFont="1" applyBorder="1" applyAlignment="1" applyProtection="1">
      <alignment horizontal="center" vertical="center" wrapText="1"/>
    </xf>
    <xf numFmtId="164" fontId="33" fillId="0" borderId="4" xfId="3" applyFont="1" applyBorder="1" applyAlignment="1" applyProtection="1">
      <alignment horizontal="center" vertical="center" wrapText="1"/>
    </xf>
    <xf numFmtId="164" fontId="34" fillId="0" borderId="4" xfId="3" applyFont="1" applyBorder="1" applyAlignment="1" applyProtection="1">
      <alignment horizontal="center" vertical="center" wrapText="1"/>
    </xf>
    <xf numFmtId="164" fontId="33" fillId="0" borderId="4" xfId="3" applyFont="1" applyBorder="1" applyAlignment="1" applyProtection="1">
      <alignment horizontal="left" vertical="center" wrapText="1"/>
    </xf>
    <xf numFmtId="164" fontId="13" fillId="16" borderId="4" xfId="3" applyFont="1" applyFill="1" applyBorder="1" applyAlignment="1">
      <alignment horizontal="center"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13" fillId="0" borderId="4" xfId="3" applyFont="1" applyBorder="1" applyAlignment="1">
      <alignment horizontal="center" vertical="center" wrapText="1"/>
    </xf>
    <xf numFmtId="3" fontId="13" fillId="8" borderId="4" xfId="3" applyNumberFormat="1" applyFont="1" applyFill="1" applyBorder="1" applyAlignment="1">
      <alignment horizontal="center"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49" fontId="5" fillId="0" borderId="4" xfId="3" applyNumberFormat="1" applyFont="1" applyBorder="1" applyAlignment="1">
      <alignment vertical="center" wrapText="1"/>
    </xf>
    <xf numFmtId="164" fontId="5" fillId="0" borderId="4" xfId="3" applyFont="1" applyBorder="1" applyAlignment="1">
      <alignment horizontal="left" vertical="center" wrapText="1"/>
    </xf>
    <xf numFmtId="164" fontId="5" fillId="0" borderId="4" xfId="3" applyFont="1" applyBorder="1" applyAlignment="1">
      <alignment vertical="center" wrapText="1"/>
    </xf>
    <xf numFmtId="3" fontId="13" fillId="8" borderId="4" xfId="24" applyNumberFormat="1" applyFont="1" applyFill="1" applyBorder="1" applyAlignment="1">
      <alignment horizontal="center" vertical="center" wrapText="1"/>
    </xf>
    <xf numFmtId="164" fontId="43" fillId="0" borderId="4" xfId="3" applyFont="1" applyBorder="1" applyAlignment="1" applyProtection="1">
      <alignment horizontal="center" vertical="center" wrapText="1"/>
    </xf>
    <xf numFmtId="167" fontId="43" fillId="0" borderId="4" xfId="26" applyNumberFormat="1" applyFont="1" applyFill="1" applyBorder="1" applyAlignment="1" applyProtection="1">
      <alignment horizontal="right" vertical="center" wrapText="1"/>
    </xf>
    <xf numFmtId="164" fontId="30" fillId="0" borderId="4" xfId="3" quotePrefix="1" applyFont="1" applyBorder="1" applyAlignment="1" applyProtection="1">
      <alignment horizontal="left" vertical="center" wrapText="1"/>
    </xf>
    <xf numFmtId="164" fontId="30" fillId="0" borderId="4" xfId="3" quotePrefix="1" applyFont="1" applyBorder="1" applyAlignment="1" applyProtection="1">
      <alignment horizontal="center" vertical="center" wrapText="1"/>
    </xf>
    <xf numFmtId="0" fontId="30" fillId="0" borderId="3" xfId="2" applyFont="1" applyBorder="1" applyAlignment="1">
      <alignment horizontal="center" vertical="center" wrapText="1"/>
    </xf>
    <xf numFmtId="164" fontId="30" fillId="0" borderId="4" xfId="1" applyFont="1" applyBorder="1" applyAlignment="1" applyProtection="1">
      <alignment horizontal="left" vertical="center" wrapText="1"/>
    </xf>
    <xf numFmtId="0" fontId="30" fillId="0" borderId="20" xfId="2" applyFont="1" applyBorder="1" applyAlignment="1">
      <alignment horizontal="center" vertical="center" wrapText="1"/>
    </xf>
    <xf numFmtId="164" fontId="5" fillId="0" borderId="20" xfId="1" applyFont="1" applyBorder="1" applyAlignment="1" applyProtection="1">
      <alignment horizontal="left" vertical="center" wrapText="1"/>
    </xf>
    <xf numFmtId="166" fontId="13" fillId="0" borderId="4" xfId="6" applyNumberFormat="1" applyFont="1" applyBorder="1" applyAlignment="1" applyProtection="1">
      <alignment horizontal="right" vertical="center" wrapText="1"/>
    </xf>
    <xf numFmtId="49" fontId="5" fillId="0" borderId="20" xfId="1" quotePrefix="1" applyNumberFormat="1" applyFont="1" applyBorder="1" applyAlignment="1" applyProtection="1">
      <alignment horizontal="left" vertical="center" wrapText="1"/>
    </xf>
    <xf numFmtId="164" fontId="5" fillId="0" borderId="20" xfId="1" applyFont="1" applyBorder="1" applyAlignment="1" applyProtection="1">
      <alignment horizontal="center" vertical="center" wrapText="1"/>
    </xf>
    <xf numFmtId="164" fontId="5" fillId="0" borderId="20" xfId="1" quotePrefix="1" applyFont="1" applyBorder="1" applyAlignment="1" applyProtection="1">
      <alignment horizontal="left" vertical="center" wrapText="1"/>
    </xf>
    <xf numFmtId="164" fontId="44" fillId="0" borderId="20" xfId="1" applyFont="1" applyBorder="1" applyAlignment="1" applyProtection="1">
      <alignment horizontal="center" vertical="center" wrapText="1"/>
    </xf>
    <xf numFmtId="166" fontId="13" fillId="8" borderId="4" xfId="5" applyNumberFormat="1" applyFont="1" applyFill="1" applyBorder="1" applyAlignment="1" applyProtection="1">
      <alignment horizontal="center" vertical="center" wrapText="1"/>
    </xf>
    <xf numFmtId="3" fontId="5" fillId="0" borderId="0" xfId="1" applyNumberFormat="1" applyFont="1" applyAlignment="1" applyProtection="1">
      <alignment vertical="center"/>
    </xf>
    <xf numFmtId="3" fontId="6" fillId="0" borderId="0" xfId="2" applyNumberFormat="1"/>
    <xf numFmtId="3" fontId="4" fillId="0" borderId="0" xfId="1" applyNumberFormat="1" applyAlignment="1" applyProtection="1">
      <alignment vertical="center"/>
    </xf>
    <xf numFmtId="3" fontId="8" fillId="0" borderId="0" xfId="1" applyNumberFormat="1" applyFont="1" applyAlignment="1" applyProtection="1">
      <alignment vertical="center"/>
    </xf>
    <xf numFmtId="3" fontId="4" fillId="4" borderId="0" xfId="1" applyNumberFormat="1" applyFill="1" applyAlignment="1" applyProtection="1">
      <alignment vertical="center"/>
    </xf>
    <xf numFmtId="3" fontId="13" fillId="5" borderId="4" xfId="3" applyNumberFormat="1" applyFont="1" applyFill="1" applyBorder="1" applyAlignment="1" applyProtection="1">
      <alignment horizontal="center" vertical="center" wrapText="1"/>
    </xf>
    <xf numFmtId="3" fontId="5" fillId="4" borderId="0" xfId="1" applyNumberFormat="1" applyFont="1" applyFill="1" applyAlignment="1" applyProtection="1">
      <alignment vertical="center"/>
    </xf>
    <xf numFmtId="3" fontId="30" fillId="0" borderId="4" xfId="2" applyNumberFormat="1" applyFont="1" applyBorder="1" applyAlignment="1">
      <alignment horizontal="center" vertical="center" wrapText="1"/>
    </xf>
    <xf numFmtId="3" fontId="30" fillId="0" borderId="4" xfId="3" applyNumberFormat="1" applyFont="1" applyBorder="1" applyAlignment="1" applyProtection="1">
      <alignment horizontal="center" vertical="center" wrapText="1"/>
    </xf>
    <xf numFmtId="3" fontId="5" fillId="0" borderId="4" xfId="3" quotePrefix="1" applyNumberFormat="1" applyFont="1" applyBorder="1" applyAlignment="1" applyProtection="1">
      <alignment horizontal="left" vertical="center" wrapText="1"/>
    </xf>
    <xf numFmtId="0" fontId="35" fillId="0" borderId="0" xfId="0" applyFont="1" applyAlignment="1">
      <alignment horizontal="center"/>
    </xf>
    <xf numFmtId="164" fontId="16" fillId="0" borderId="0" xfId="3" applyFont="1" applyBorder="1" applyAlignment="1" applyProtection="1">
      <alignment horizontal="center" vertical="center" wrapText="1"/>
    </xf>
    <xf numFmtId="164" fontId="30" fillId="0" borderId="4" xfId="2" applyNumberFormat="1" applyFont="1" applyBorder="1" applyAlignment="1">
      <alignment horizontal="left" vertical="center" wrapText="1"/>
    </xf>
    <xf numFmtId="166" fontId="34" fillId="0" borderId="20" xfId="12" applyNumberFormat="1" applyFont="1" applyFill="1" applyBorder="1" applyAlignment="1" applyProtection="1">
      <alignment horizontal="right" vertical="center" wrapText="1"/>
    </xf>
    <xf numFmtId="164" fontId="30" fillId="0" borderId="4" xfId="2" quotePrefix="1" applyNumberFormat="1" applyFont="1" applyBorder="1" applyAlignment="1">
      <alignment horizontal="left" vertical="center" wrapText="1"/>
    </xf>
    <xf numFmtId="164" fontId="5" fillId="12" borderId="4" xfId="1" applyFont="1" applyFill="1" applyBorder="1" applyAlignment="1" applyProtection="1">
      <alignment horizontal="left" vertical="center" wrapText="1"/>
    </xf>
    <xf numFmtId="164" fontId="30" fillId="12" borderId="4" xfId="2" quotePrefix="1" applyNumberFormat="1" applyFont="1" applyFill="1" applyBorder="1" applyAlignment="1">
      <alignment horizontal="left" vertical="center" wrapText="1"/>
    </xf>
    <xf numFmtId="164" fontId="30" fillId="0" borderId="18" xfId="2" applyNumberFormat="1" applyFont="1" applyBorder="1" applyAlignment="1">
      <alignment horizontal="left" vertical="center" wrapText="1"/>
    </xf>
    <xf numFmtId="164" fontId="30" fillId="12" borderId="4" xfId="2" applyNumberFormat="1" applyFont="1" applyFill="1" applyBorder="1" applyAlignment="1">
      <alignment horizontal="left" vertical="center" wrapText="1"/>
    </xf>
    <xf numFmtId="164" fontId="30" fillId="0" borderId="4" xfId="8" applyFont="1" applyBorder="1" applyAlignment="1" applyProtection="1">
      <alignment horizontal="left" vertical="center" wrapText="1"/>
    </xf>
    <xf numFmtId="164" fontId="5" fillId="0" borderId="4" xfId="8" applyFont="1" applyBorder="1" applyAlignment="1" applyProtection="1">
      <alignment horizontal="left" vertical="center" wrapText="1"/>
    </xf>
    <xf numFmtId="164" fontId="30" fillId="0" borderId="3" xfId="2" applyNumberFormat="1" applyFont="1" applyBorder="1" applyAlignment="1">
      <alignment horizontal="left" vertical="center" wrapText="1"/>
    </xf>
    <xf numFmtId="166" fontId="34" fillId="12" borderId="20" xfId="12" applyNumberFormat="1" applyFont="1" applyFill="1" applyBorder="1" applyAlignment="1" applyProtection="1">
      <alignment horizontal="right" vertical="center" wrapText="1"/>
    </xf>
    <xf numFmtId="3" fontId="5" fillId="0" borderId="4" xfId="25" applyNumberFormat="1" applyFont="1" applyBorder="1" applyAlignment="1" applyProtection="1">
      <alignment horizontal="center" vertical="center" wrapText="1"/>
    </xf>
    <xf numFmtId="3" fontId="5" fillId="0" borderId="4" xfId="8" applyNumberFormat="1" applyFont="1" applyBorder="1" applyAlignment="1" applyProtection="1">
      <alignment horizontal="center" vertical="center" wrapText="1"/>
    </xf>
    <xf numFmtId="164" fontId="5" fillId="0" borderId="4" xfId="8" applyFont="1" applyBorder="1" applyAlignment="1" applyProtection="1">
      <alignment horizontal="center" vertical="center" wrapText="1"/>
    </xf>
    <xf numFmtId="164" fontId="30" fillId="0" borderId="4" xfId="2" applyNumberFormat="1" applyFont="1" applyBorder="1" applyAlignment="1">
      <alignment horizontal="center" vertical="center" wrapText="1"/>
    </xf>
    <xf numFmtId="164" fontId="30" fillId="0" borderId="4" xfId="8" applyFont="1" applyBorder="1" applyAlignment="1" applyProtection="1">
      <alignment horizontal="center" vertical="center" wrapText="1"/>
    </xf>
    <xf numFmtId="9" fontId="13" fillId="8" borderId="4" xfId="25" applyFont="1" applyFill="1" applyBorder="1" applyAlignment="1" applyProtection="1">
      <alignment horizontal="center" vertical="center" wrapText="1"/>
    </xf>
    <xf numFmtId="164" fontId="30" fillId="0" borderId="3" xfId="3" applyFont="1" applyBorder="1" applyAlignment="1" applyProtection="1">
      <alignment horizontal="center" vertical="center" wrapText="1"/>
    </xf>
    <xf numFmtId="0" fontId="33" fillId="0" borderId="20" xfId="4" applyFont="1" applyBorder="1" applyAlignment="1">
      <alignment horizontal="left" vertical="center" wrapText="1"/>
    </xf>
    <xf numFmtId="0" fontId="33" fillId="0" borderId="20" xfId="4" quotePrefix="1" applyFont="1" applyBorder="1" applyAlignment="1">
      <alignment horizontal="center" vertical="center" wrapText="1"/>
    </xf>
    <xf numFmtId="0" fontId="33" fillId="0" borderId="20" xfId="4" quotePrefix="1" applyFont="1" applyBorder="1" applyAlignment="1">
      <alignment horizontal="left" vertical="center" wrapText="1"/>
    </xf>
    <xf numFmtId="164" fontId="22" fillId="8" borderId="4" xfId="9" applyFont="1" applyFill="1" applyBorder="1" applyAlignment="1" applyProtection="1">
      <alignment horizontal="center" vertical="center"/>
    </xf>
    <xf numFmtId="164" fontId="5" fillId="0" borderId="4" xfId="3" applyFont="1" applyBorder="1" applyAlignment="1" applyProtection="1">
      <alignment vertical="center" wrapText="1"/>
    </xf>
    <xf numFmtId="164" fontId="30" fillId="0" borderId="4" xfId="3" applyFont="1" applyBorder="1" applyAlignment="1" applyProtection="1">
      <alignment vertical="center" wrapText="1"/>
    </xf>
    <xf numFmtId="0" fontId="30" fillId="0" borderId="21" xfId="4" applyFont="1" applyBorder="1" applyAlignment="1">
      <alignment horizontal="left" vertical="center" wrapText="1"/>
    </xf>
    <xf numFmtId="0" fontId="33" fillId="0" borderId="21" xfId="21" applyFont="1" applyBorder="1" applyAlignment="1">
      <alignment vertical="center" wrapText="1"/>
    </xf>
    <xf numFmtId="0" fontId="0" fillId="0" borderId="0" xfId="0" applyProtection="1">
      <protection locked="0"/>
    </xf>
    <xf numFmtId="164" fontId="5" fillId="0" borderId="32" xfId="3" quotePrefix="1" applyFont="1" applyBorder="1" applyAlignment="1" applyProtection="1">
      <alignment horizontal="left" vertical="center" wrapText="1"/>
    </xf>
    <xf numFmtId="164" fontId="5" fillId="0" borderId="17" xfId="3" quotePrefix="1"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9" fontId="4" fillId="0" borderId="0" xfId="25" applyFont="1" applyAlignment="1" applyProtection="1">
      <alignment horizontal="center" vertical="center"/>
      <protection locked="0"/>
    </xf>
    <xf numFmtId="9" fontId="43" fillId="8" borderId="4" xfId="25" applyFont="1" applyFill="1" applyBorder="1" applyAlignment="1" applyProtection="1">
      <alignment horizontal="center" vertical="center" wrapText="1"/>
    </xf>
    <xf numFmtId="10" fontId="4" fillId="0" borderId="0" xfId="25" applyNumberFormat="1" applyFont="1" applyAlignment="1" applyProtection="1">
      <alignment horizontal="center" vertical="center"/>
      <protection locked="0"/>
    </xf>
    <xf numFmtId="10" fontId="13" fillId="8" borderId="20" xfId="25" applyNumberFormat="1" applyFont="1" applyFill="1" applyBorder="1" applyAlignment="1" applyProtection="1">
      <alignment horizontal="center" vertical="center" wrapText="1"/>
    </xf>
    <xf numFmtId="0" fontId="30" fillId="0" borderId="21" xfId="4" applyFont="1" applyBorder="1" applyAlignment="1">
      <alignment horizontal="left" vertical="center" wrapText="1"/>
    </xf>
    <xf numFmtId="0" fontId="30" fillId="0" borderId="22" xfId="4" applyFont="1" applyBorder="1" applyAlignment="1">
      <alignment horizontal="left" vertical="center" wrapText="1"/>
    </xf>
    <xf numFmtId="0" fontId="30" fillId="0" borderId="23" xfId="4" applyFont="1" applyBorder="1" applyAlignment="1">
      <alignment horizontal="left" vertical="center" wrapText="1"/>
    </xf>
    <xf numFmtId="164" fontId="40" fillId="0" borderId="21" xfId="7" applyFont="1" applyBorder="1" applyAlignment="1" applyProtection="1">
      <alignment horizontal="left" vertical="center" wrapText="1"/>
    </xf>
    <xf numFmtId="164" fontId="40" fillId="0" borderId="22" xfId="7" applyFont="1" applyBorder="1" applyAlignment="1" applyProtection="1">
      <alignment horizontal="left" vertical="center" wrapText="1"/>
    </xf>
    <xf numFmtId="164" fontId="40" fillId="0" borderId="23" xfId="7" applyFont="1" applyBorder="1" applyAlignment="1" applyProtection="1">
      <alignment horizontal="left" vertical="center" wrapText="1"/>
    </xf>
    <xf numFmtId="164" fontId="40" fillId="0" borderId="20" xfId="8" applyFont="1" applyBorder="1" applyAlignment="1" applyProtection="1">
      <alignment horizontal="center" vertical="center" wrapText="1"/>
    </xf>
    <xf numFmtId="165" fontId="24" fillId="6" borderId="1" xfId="3" applyNumberFormat="1" applyFont="1" applyFill="1" applyBorder="1" applyAlignment="1" applyProtection="1">
      <alignment horizontal="center" vertical="center" wrapText="1"/>
    </xf>
    <xf numFmtId="165" fontId="24" fillId="6" borderId="2" xfId="3" applyNumberFormat="1" applyFont="1" applyFill="1" applyBorder="1" applyAlignment="1" applyProtection="1">
      <alignment horizontal="center" vertical="center" wrapText="1"/>
    </xf>
    <xf numFmtId="165" fontId="24" fillId="6" borderId="3" xfId="3" applyNumberFormat="1" applyFont="1" applyFill="1" applyBorder="1" applyAlignment="1" applyProtection="1">
      <alignment horizontal="center" vertical="center" wrapText="1"/>
    </xf>
    <xf numFmtId="164" fontId="14" fillId="2" borderId="18" xfId="3" applyFont="1" applyFill="1" applyBorder="1" applyAlignment="1" applyProtection="1">
      <alignment horizontal="center" vertical="center" wrapText="1"/>
    </xf>
    <xf numFmtId="164" fontId="14" fillId="2" borderId="4" xfId="3" applyFont="1" applyFill="1" applyBorder="1" applyAlignment="1" applyProtection="1">
      <alignment horizontal="center" vertical="center" wrapText="1"/>
    </xf>
    <xf numFmtId="164" fontId="14" fillId="2" borderId="19" xfId="3" applyFont="1" applyFill="1" applyBorder="1" applyAlignment="1" applyProtection="1">
      <alignment horizontal="center" vertical="center" wrapText="1"/>
    </xf>
    <xf numFmtId="164" fontId="13" fillId="4" borderId="8" xfId="3" applyFont="1" applyFill="1" applyBorder="1" applyAlignment="1" applyProtection="1">
      <alignment horizontal="left" vertical="center" wrapText="1"/>
    </xf>
    <xf numFmtId="164" fontId="13" fillId="4" borderId="9" xfId="3" applyFont="1" applyFill="1" applyBorder="1" applyAlignment="1" applyProtection="1">
      <alignment horizontal="left" vertical="center" wrapText="1"/>
    </xf>
    <xf numFmtId="165" fontId="13" fillId="4" borderId="9" xfId="3" applyNumberFormat="1" applyFont="1" applyFill="1" applyBorder="1" applyAlignment="1" applyProtection="1">
      <alignment horizontal="left" vertical="center" wrapText="1"/>
    </xf>
    <xf numFmtId="164" fontId="13" fillId="4" borderId="10" xfId="3" applyFont="1" applyFill="1" applyBorder="1" applyAlignment="1" applyProtection="1">
      <alignment horizontal="left" vertical="center" wrapText="1"/>
    </xf>
    <xf numFmtId="164" fontId="13" fillId="0" borderId="8" xfId="3" applyFont="1" applyBorder="1" applyAlignment="1" applyProtection="1">
      <alignment horizontal="left" vertical="center" wrapText="1"/>
    </xf>
    <xf numFmtId="164" fontId="13" fillId="0" borderId="9" xfId="3" applyFont="1" applyBorder="1" applyAlignment="1" applyProtection="1">
      <alignment horizontal="left" vertical="center" wrapText="1"/>
    </xf>
    <xf numFmtId="165" fontId="13" fillId="0" borderId="9" xfId="3" applyNumberFormat="1" applyFont="1" applyBorder="1" applyAlignment="1" applyProtection="1">
      <alignment horizontal="left" vertical="center" wrapText="1"/>
    </xf>
    <xf numFmtId="164" fontId="13" fillId="0" borderId="10" xfId="3" applyFont="1" applyBorder="1" applyAlignment="1" applyProtection="1">
      <alignment horizontal="left" vertical="center" wrapText="1"/>
    </xf>
    <xf numFmtId="164" fontId="13" fillId="0" borderId="13" xfId="3" applyFont="1" applyBorder="1" applyAlignment="1" applyProtection="1">
      <alignment horizontal="left" vertical="center" wrapText="1"/>
    </xf>
    <xf numFmtId="164" fontId="13" fillId="0" borderId="14" xfId="3" applyFont="1" applyBorder="1" applyAlignment="1" applyProtection="1">
      <alignment horizontal="left" vertical="center" wrapText="1"/>
    </xf>
    <xf numFmtId="165" fontId="13" fillId="0" borderId="14" xfId="3" applyNumberFormat="1" applyFont="1" applyBorder="1" applyAlignment="1" applyProtection="1">
      <alignment horizontal="left" vertical="center" wrapText="1"/>
    </xf>
    <xf numFmtId="164" fontId="13" fillId="0" borderId="15" xfId="3" applyFont="1" applyBorder="1" applyAlignment="1" applyProtection="1">
      <alignment horizontal="left" vertical="center" wrapText="1"/>
    </xf>
    <xf numFmtId="165" fontId="14" fillId="2" borderId="19"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164" fontId="7" fillId="2" borderId="1" xfId="1" applyFont="1" applyFill="1" applyBorder="1" applyAlignment="1" applyProtection="1">
      <alignment horizontal="center" vertical="center"/>
    </xf>
    <xf numFmtId="164" fontId="7" fillId="2" borderId="2" xfId="1" applyFont="1" applyFill="1" applyBorder="1" applyAlignment="1" applyProtection="1">
      <alignment horizontal="center" vertical="center"/>
    </xf>
    <xf numFmtId="165" fontId="7" fillId="2" borderId="2" xfId="1" applyNumberFormat="1" applyFont="1" applyFill="1" applyBorder="1" applyAlignment="1" applyProtection="1">
      <alignment horizontal="center" vertical="center"/>
    </xf>
    <xf numFmtId="164" fontId="7" fillId="2" borderId="3" xfId="1" applyFont="1" applyFill="1" applyBorder="1" applyAlignment="1" applyProtection="1">
      <alignment horizontal="center" vertical="center"/>
    </xf>
    <xf numFmtId="164" fontId="9" fillId="3" borderId="4" xfId="1" applyFont="1" applyFill="1" applyBorder="1" applyAlignment="1" applyProtection="1">
      <alignment horizontal="center" vertical="center" wrapText="1"/>
    </xf>
    <xf numFmtId="164" fontId="7" fillId="2" borderId="1" xfId="3" applyFont="1" applyFill="1" applyBorder="1" applyAlignment="1" applyProtection="1">
      <alignment horizontal="center" vertical="center"/>
    </xf>
    <xf numFmtId="164" fontId="7" fillId="2" borderId="2" xfId="3" applyFont="1" applyFill="1" applyBorder="1" applyAlignment="1" applyProtection="1">
      <alignment horizontal="center" vertical="center"/>
    </xf>
    <xf numFmtId="165" fontId="7" fillId="2" borderId="2" xfId="3" applyNumberFormat="1" applyFont="1" applyFill="1" applyBorder="1" applyAlignment="1" applyProtection="1">
      <alignment horizontal="center" vertical="center"/>
    </xf>
    <xf numFmtId="164" fontId="7" fillId="2" borderId="3" xfId="3" applyFont="1" applyFill="1" applyBorder="1" applyAlignment="1" applyProtection="1">
      <alignment horizontal="center" vertical="center"/>
    </xf>
    <xf numFmtId="164" fontId="13" fillId="4" borderId="5" xfId="3" applyFont="1" applyFill="1" applyBorder="1" applyAlignment="1" applyProtection="1">
      <alignment horizontal="left" vertical="center"/>
    </xf>
    <xf numFmtId="164" fontId="13" fillId="4" borderId="6" xfId="3" applyFont="1" applyFill="1" applyBorder="1" applyAlignment="1" applyProtection="1">
      <alignment horizontal="left" vertical="center"/>
    </xf>
    <xf numFmtId="165" fontId="13" fillId="4" borderId="6" xfId="3" applyNumberFormat="1" applyFont="1" applyFill="1" applyBorder="1" applyAlignment="1" applyProtection="1">
      <alignment horizontal="left" vertical="center"/>
    </xf>
    <xf numFmtId="164" fontId="13" fillId="4" borderId="7" xfId="3" applyFont="1" applyFill="1" applyBorder="1" applyAlignment="1" applyProtection="1">
      <alignment horizontal="left" vertical="center"/>
    </xf>
    <xf numFmtId="165" fontId="9" fillId="3" borderId="1" xfId="1" applyNumberFormat="1" applyFont="1" applyFill="1" applyBorder="1" applyAlignment="1" applyProtection="1">
      <alignment horizontal="center" vertical="top" wrapText="1"/>
    </xf>
    <xf numFmtId="165" fontId="9" fillId="3" borderId="2" xfId="1" applyNumberFormat="1" applyFont="1" applyFill="1" applyBorder="1" applyAlignment="1" applyProtection="1">
      <alignment horizontal="center" vertical="top" wrapText="1"/>
    </xf>
    <xf numFmtId="165" fontId="9" fillId="3" borderId="3" xfId="1" applyNumberFormat="1" applyFont="1" applyFill="1" applyBorder="1" applyAlignment="1" applyProtection="1">
      <alignment horizontal="center" vertical="top" wrapText="1"/>
    </xf>
    <xf numFmtId="164" fontId="9" fillId="3" borderId="1" xfId="1" applyFont="1" applyFill="1" applyBorder="1" applyAlignment="1" applyProtection="1">
      <alignment horizontal="center" vertical="center" wrapText="1"/>
    </xf>
    <xf numFmtId="164" fontId="9" fillId="3" borderId="2" xfId="1" applyFont="1" applyFill="1" applyBorder="1" applyAlignment="1" applyProtection="1">
      <alignment horizontal="center" vertical="center" wrapText="1"/>
    </xf>
    <xf numFmtId="164" fontId="9" fillId="3" borderId="3" xfId="1" applyFont="1" applyFill="1" applyBorder="1" applyAlignment="1" applyProtection="1">
      <alignment horizontal="center" vertical="center" wrapText="1"/>
    </xf>
    <xf numFmtId="0" fontId="5" fillId="0" borderId="20" xfId="10" applyFont="1" applyBorder="1" applyAlignment="1">
      <alignment horizontal="center" vertical="center" wrapText="1"/>
    </xf>
    <xf numFmtId="0" fontId="29" fillId="10" borderId="30" xfId="7" applyNumberFormat="1" applyFont="1" applyFill="1" applyBorder="1" applyAlignment="1" applyProtection="1">
      <alignment horizontal="center" vertical="center" wrapText="1"/>
    </xf>
    <xf numFmtId="0" fontId="29" fillId="10" borderId="31" xfId="7" applyNumberFormat="1" applyFont="1" applyFill="1" applyBorder="1" applyAlignment="1" applyProtection="1">
      <alignment horizontal="center" vertical="center" wrapText="1"/>
    </xf>
    <xf numFmtId="0" fontId="29" fillId="10" borderId="32" xfId="7" applyNumberFormat="1" applyFont="1" applyFill="1" applyBorder="1" applyAlignment="1" applyProtection="1">
      <alignment horizontal="center" vertical="center" wrapText="1"/>
    </xf>
    <xf numFmtId="0" fontId="5" fillId="0" borderId="21" xfId="10" applyFont="1" applyBorder="1" applyAlignment="1">
      <alignment horizontal="left" vertical="center" wrapText="1"/>
    </xf>
    <xf numFmtId="0" fontId="5" fillId="0" borderId="22" xfId="10" applyFont="1" applyBorder="1" applyAlignment="1">
      <alignment horizontal="left" vertical="center" wrapText="1"/>
    </xf>
    <xf numFmtId="0" fontId="5" fillId="0" borderId="23" xfId="10" applyFont="1" applyBorder="1" applyAlignment="1">
      <alignment horizontal="left" vertical="center" wrapText="1"/>
    </xf>
    <xf numFmtId="0" fontId="5" fillId="0" borderId="20" xfId="10" applyFont="1" applyBorder="1" applyAlignment="1">
      <alignment horizontal="left" vertical="center" wrapText="1"/>
    </xf>
    <xf numFmtId="0" fontId="14" fillId="9" borderId="23" xfId="8" applyNumberFormat="1" applyFont="1" applyFill="1" applyBorder="1" applyAlignment="1" applyProtection="1">
      <alignment horizontal="center" vertical="center" wrapText="1"/>
    </xf>
    <xf numFmtId="0" fontId="14" fillId="9" borderId="20" xfId="8" applyNumberFormat="1" applyFont="1" applyFill="1" applyBorder="1" applyAlignment="1" applyProtection="1">
      <alignment horizontal="center" vertical="center" wrapText="1"/>
    </xf>
    <xf numFmtId="0" fontId="13" fillId="11" borderId="28" xfId="8" applyNumberFormat="1" applyFont="1" applyFill="1" applyBorder="1" applyAlignment="1" applyProtection="1">
      <alignment horizontal="left" vertical="center" wrapText="1"/>
    </xf>
    <xf numFmtId="0" fontId="13" fillId="11" borderId="29" xfId="8" applyNumberFormat="1" applyFont="1" applyFill="1" applyBorder="1" applyAlignment="1" applyProtection="1">
      <alignment horizontal="left" vertical="center" wrapText="1"/>
    </xf>
    <xf numFmtId="0" fontId="14" fillId="9" borderId="22" xfId="8" applyNumberFormat="1" applyFont="1" applyFill="1" applyBorder="1" applyAlignment="1" applyProtection="1">
      <alignment horizontal="center" vertical="center" wrapText="1"/>
    </xf>
    <xf numFmtId="0" fontId="28" fillId="9" borderId="20" xfId="7" applyNumberFormat="1" applyFont="1" applyFill="1" applyBorder="1" applyAlignment="1" applyProtection="1">
      <alignment horizontal="center" vertical="center"/>
    </xf>
    <xf numFmtId="0" fontId="29" fillId="10" borderId="20" xfId="7" applyNumberFormat="1" applyFont="1" applyFill="1" applyBorder="1" applyAlignment="1" applyProtection="1">
      <alignment horizontal="center" vertical="center" wrapText="1"/>
    </xf>
    <xf numFmtId="0" fontId="28" fillId="9" borderId="20" xfId="8" applyNumberFormat="1" applyFont="1" applyFill="1" applyBorder="1" applyAlignment="1" applyProtection="1">
      <alignment horizontal="center" vertical="center"/>
    </xf>
    <xf numFmtId="0" fontId="13" fillId="11" borderId="27" xfId="8" applyNumberFormat="1" applyFont="1" applyFill="1" applyBorder="1" applyAlignment="1" applyProtection="1">
      <alignment horizontal="left" vertical="center"/>
    </xf>
    <xf numFmtId="0" fontId="14" fillId="9" borderId="21" xfId="8" applyNumberFormat="1" applyFont="1" applyFill="1" applyBorder="1" applyAlignment="1" applyProtection="1">
      <alignment horizontal="center" vertical="center" wrapText="1"/>
    </xf>
    <xf numFmtId="164" fontId="30" fillId="0" borderId="4" xfId="3" applyFont="1" applyBorder="1" applyAlignment="1" applyProtection="1">
      <alignment horizontal="center" vertical="center" wrapText="1"/>
    </xf>
    <xf numFmtId="164" fontId="5" fillId="0" borderId="19" xfId="3" quotePrefix="1" applyFont="1" applyBorder="1" applyAlignment="1" applyProtection="1">
      <alignment horizontal="center" vertical="center" wrapText="1"/>
    </xf>
    <xf numFmtId="164" fontId="5" fillId="0" borderId="18" xfId="3" quotePrefix="1" applyFont="1" applyBorder="1" applyAlignment="1" applyProtection="1">
      <alignment horizontal="center"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center" vertical="center" wrapText="1"/>
    </xf>
    <xf numFmtId="164" fontId="30" fillId="0" borderId="19" xfId="3" applyFont="1" applyBorder="1" applyAlignment="1" applyProtection="1">
      <alignment horizontal="left" vertical="center" wrapText="1"/>
    </xf>
    <xf numFmtId="164" fontId="30" fillId="0" borderId="26" xfId="3" applyFont="1" applyBorder="1" applyAlignment="1" applyProtection="1">
      <alignment horizontal="left" vertical="center" wrapText="1"/>
    </xf>
    <xf numFmtId="164" fontId="30" fillId="0" borderId="18" xfId="3" applyFont="1" applyBorder="1" applyAlignment="1" applyProtection="1">
      <alignment horizontal="left" vertical="center" wrapText="1"/>
    </xf>
    <xf numFmtId="165" fontId="5" fillId="0" borderId="19" xfId="5" applyNumberFormat="1" applyFont="1" applyBorder="1" applyAlignment="1" applyProtection="1">
      <alignment horizontal="center" vertical="center" wrapText="1"/>
    </xf>
    <xf numFmtId="165" fontId="5" fillId="0" borderId="26" xfId="5" applyNumberFormat="1" applyFont="1" applyBorder="1" applyAlignment="1" applyProtection="1">
      <alignment horizontal="center" vertical="center" wrapText="1"/>
    </xf>
    <xf numFmtId="165" fontId="5" fillId="0" borderId="18" xfId="5" applyNumberFormat="1" applyFont="1" applyBorder="1" applyAlignment="1" applyProtection="1">
      <alignment horizontal="center" vertical="center" wrapText="1"/>
    </xf>
    <xf numFmtId="164" fontId="5" fillId="0" borderId="26" xfId="3" quotePrefix="1" applyFont="1" applyBorder="1" applyAlignment="1" applyProtection="1">
      <alignment horizontal="center" vertical="center" wrapText="1"/>
    </xf>
    <xf numFmtId="164" fontId="5" fillId="0" borderId="24" xfId="3" applyFont="1" applyBorder="1" applyAlignment="1" applyProtection="1">
      <alignment horizontal="center" vertical="center" wrapText="1"/>
    </xf>
    <xf numFmtId="164" fontId="5" fillId="0" borderId="25" xfId="3" applyFont="1" applyBorder="1" applyAlignment="1" applyProtection="1">
      <alignment horizontal="center" vertical="center" wrapText="1"/>
    </xf>
    <xf numFmtId="166" fontId="13" fillId="0" borderId="19" xfId="12" applyNumberFormat="1" applyFont="1" applyBorder="1" applyAlignment="1" applyProtection="1">
      <alignment horizontal="right" vertical="center" wrapText="1"/>
    </xf>
    <xf numFmtId="166" fontId="13" fillId="0" borderId="18" xfId="12" applyNumberFormat="1" applyFont="1" applyBorder="1" applyAlignment="1" applyProtection="1">
      <alignment horizontal="right" vertical="center" wrapText="1"/>
    </xf>
    <xf numFmtId="165" fontId="5" fillId="0" borderId="4" xfId="5" applyNumberFormat="1" applyFont="1" applyBorder="1" applyAlignment="1" applyProtection="1">
      <alignment horizontal="center" vertical="center" wrapText="1"/>
    </xf>
    <xf numFmtId="164" fontId="13" fillId="4" borderId="13" xfId="3" applyFont="1" applyFill="1" applyBorder="1" applyAlignment="1" applyProtection="1">
      <alignment horizontal="left" vertical="center" wrapText="1"/>
    </xf>
    <xf numFmtId="164" fontId="13" fillId="4" borderId="14" xfId="3" applyFont="1" applyFill="1" applyBorder="1" applyAlignment="1" applyProtection="1">
      <alignment horizontal="left" vertical="center" wrapText="1"/>
    </xf>
    <xf numFmtId="165" fontId="13" fillId="4" borderId="14" xfId="3" applyNumberFormat="1" applyFont="1" applyFill="1" applyBorder="1" applyAlignment="1" applyProtection="1">
      <alignment horizontal="left" vertical="center" wrapText="1"/>
    </xf>
    <xf numFmtId="164" fontId="13" fillId="4" borderId="15" xfId="3" applyFont="1" applyFill="1" applyBorder="1" applyAlignment="1" applyProtection="1">
      <alignment horizontal="left" vertical="center" wrapText="1"/>
    </xf>
    <xf numFmtId="164" fontId="9" fillId="3" borderId="38" xfId="1" applyFont="1" applyFill="1" applyBorder="1" applyAlignment="1" applyProtection="1">
      <alignment horizontal="center" vertical="center" wrapText="1"/>
    </xf>
    <xf numFmtId="164" fontId="9" fillId="3" borderId="39" xfId="1" applyFont="1" applyFill="1" applyBorder="1" applyAlignment="1" applyProtection="1">
      <alignment horizontal="center" vertical="center" wrapText="1"/>
    </xf>
    <xf numFmtId="164" fontId="9" fillId="3" borderId="40" xfId="1" applyFont="1" applyFill="1" applyBorder="1" applyAlignment="1" applyProtection="1">
      <alignment horizontal="center" vertical="center" wrapText="1"/>
    </xf>
    <xf numFmtId="165" fontId="9" fillId="3" borderId="38" xfId="1" applyNumberFormat="1" applyFont="1" applyFill="1" applyBorder="1" applyAlignment="1" applyProtection="1">
      <alignment horizontal="center" vertical="top" wrapText="1"/>
    </xf>
    <xf numFmtId="165" fontId="9" fillId="3" borderId="39" xfId="1" applyNumberFormat="1" applyFont="1" applyFill="1" applyBorder="1" applyAlignment="1" applyProtection="1">
      <alignment horizontal="center" vertical="top" wrapText="1"/>
    </xf>
    <xf numFmtId="165" fontId="9" fillId="3" borderId="40" xfId="1" applyNumberFormat="1" applyFont="1" applyFill="1" applyBorder="1" applyAlignment="1" applyProtection="1">
      <alignment horizontal="center" vertical="top" wrapText="1"/>
    </xf>
    <xf numFmtId="164" fontId="30" fillId="0" borderId="35" xfId="3" applyFont="1" applyBorder="1" applyAlignment="1" applyProtection="1">
      <alignment horizontal="center" vertical="center" wrapText="1"/>
    </xf>
    <xf numFmtId="164" fontId="30" fillId="0" borderId="36" xfId="3" applyFont="1" applyBorder="1" applyAlignment="1" applyProtection="1">
      <alignment horizontal="center" vertical="center" wrapText="1"/>
    </xf>
    <xf numFmtId="164" fontId="30" fillId="0" borderId="37" xfId="3" applyFont="1" applyBorder="1" applyAlignment="1" applyProtection="1">
      <alignment horizontal="center" vertical="center" wrapText="1"/>
    </xf>
    <xf numFmtId="3" fontId="30" fillId="0" borderId="19" xfId="3" quotePrefix="1" applyNumberFormat="1" applyFont="1" applyBorder="1" applyAlignment="1" applyProtection="1">
      <alignment horizontal="center" vertical="center" wrapText="1"/>
    </xf>
    <xf numFmtId="3" fontId="30" fillId="0" borderId="26" xfId="3" quotePrefix="1" applyNumberFormat="1" applyFont="1" applyBorder="1" applyAlignment="1" applyProtection="1">
      <alignment horizontal="center" vertical="center" wrapText="1"/>
    </xf>
    <xf numFmtId="3" fontId="30" fillId="0" borderId="18" xfId="3" quotePrefix="1" applyNumberFormat="1" applyFont="1" applyBorder="1" applyAlignment="1" applyProtection="1">
      <alignment horizontal="center" vertical="center" wrapText="1"/>
    </xf>
    <xf numFmtId="164" fontId="30" fillId="0" borderId="20" xfId="3" applyFont="1" applyBorder="1" applyAlignment="1" applyProtection="1">
      <alignment horizontal="center" vertical="center" wrapText="1"/>
    </xf>
    <xf numFmtId="167" fontId="13" fillId="0" borderId="21" xfId="5" applyNumberFormat="1" applyFont="1" applyBorder="1" applyAlignment="1" applyProtection="1">
      <alignment horizontal="right" vertical="center" wrapText="1"/>
    </xf>
    <xf numFmtId="167" fontId="13" fillId="0" borderId="23" xfId="5" applyNumberFormat="1" applyFont="1" applyBorder="1" applyAlignment="1" applyProtection="1">
      <alignment horizontal="right" vertical="center" wrapText="1"/>
    </xf>
    <xf numFmtId="164" fontId="30" fillId="0" borderId="21" xfId="3" applyFont="1" applyBorder="1" applyAlignment="1" applyProtection="1">
      <alignment horizontal="left" vertical="center" wrapText="1"/>
    </xf>
    <xf numFmtId="164" fontId="30" fillId="0" borderId="22" xfId="3" applyFont="1" applyBorder="1" applyAlignment="1" applyProtection="1">
      <alignment horizontal="left" vertical="center" wrapText="1"/>
    </xf>
    <xf numFmtId="164" fontId="30" fillId="0" borderId="23" xfId="3" applyFont="1" applyBorder="1" applyAlignment="1" applyProtection="1">
      <alignment horizontal="left" vertical="center" wrapText="1"/>
    </xf>
    <xf numFmtId="164" fontId="30" fillId="0" borderId="21" xfId="3" applyFont="1" applyBorder="1" applyAlignment="1" applyProtection="1">
      <alignment horizontal="center" vertical="center" wrapText="1"/>
    </xf>
    <xf numFmtId="164" fontId="30" fillId="0" borderId="22" xfId="3" applyFont="1" applyBorder="1" applyAlignment="1" applyProtection="1">
      <alignment horizontal="center" vertical="center" wrapText="1"/>
    </xf>
    <xf numFmtId="164" fontId="30" fillId="0" borderId="23" xfId="3" applyFont="1" applyBorder="1" applyAlignment="1" applyProtection="1">
      <alignment horizontal="center" vertical="center" wrapText="1"/>
    </xf>
    <xf numFmtId="167" fontId="13" fillId="0" borderId="22" xfId="5" applyNumberFormat="1" applyFont="1" applyBorder="1" applyAlignment="1" applyProtection="1">
      <alignment horizontal="right" vertical="center" wrapText="1"/>
    </xf>
    <xf numFmtId="164" fontId="5"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12" borderId="20" xfId="3" applyFont="1" applyFill="1" applyBorder="1" applyAlignment="1" applyProtection="1">
      <alignment horizontal="center" vertical="center" wrapText="1"/>
    </xf>
    <xf numFmtId="167" fontId="13" fillId="0" borderId="21" xfId="13" applyNumberFormat="1" applyFont="1" applyBorder="1" applyAlignment="1" applyProtection="1">
      <alignment horizontal="right" vertical="center" wrapText="1"/>
    </xf>
    <xf numFmtId="167" fontId="13" fillId="0" borderId="23" xfId="13" applyNumberFormat="1" applyFont="1" applyBorder="1" applyAlignment="1" applyProtection="1">
      <alignment horizontal="right" vertical="center" wrapText="1"/>
    </xf>
    <xf numFmtId="164" fontId="30" fillId="12" borderId="21" xfId="3" applyFont="1" applyFill="1" applyBorder="1" applyAlignment="1" applyProtection="1">
      <alignment horizontal="center" vertical="center" wrapText="1"/>
    </xf>
    <xf numFmtId="164" fontId="30" fillId="12" borderId="22" xfId="3" applyFont="1" applyFill="1" applyBorder="1" applyAlignment="1" applyProtection="1">
      <alignment horizontal="center" vertical="center" wrapText="1"/>
    </xf>
    <xf numFmtId="164" fontId="30" fillId="12" borderId="23" xfId="3" applyFont="1" applyFill="1" applyBorder="1" applyAlignment="1" applyProtection="1">
      <alignment horizontal="center" vertical="center" wrapText="1"/>
    </xf>
    <xf numFmtId="164" fontId="14" fillId="2" borderId="26" xfId="3" applyFont="1" applyFill="1" applyBorder="1" applyAlignment="1" applyProtection="1">
      <alignment horizontal="center" vertical="center" wrapText="1"/>
    </xf>
    <xf numFmtId="165" fontId="14" fillId="2" borderId="26" xfId="3" applyNumberFormat="1" applyFont="1" applyFill="1" applyBorder="1" applyAlignment="1" applyProtection="1">
      <alignment horizontal="center" vertical="center" wrapText="1"/>
    </xf>
    <xf numFmtId="164" fontId="14" fillId="2" borderId="18" xfId="17" applyFont="1" applyFill="1" applyBorder="1" applyAlignment="1" applyProtection="1">
      <alignment horizontal="center" vertical="center" wrapText="1"/>
    </xf>
    <xf numFmtId="164" fontId="14" fillId="2" borderId="19" xfId="17" applyFont="1" applyFill="1" applyBorder="1" applyAlignment="1" applyProtection="1">
      <alignment horizontal="center" vertical="center"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9" fillId="3" borderId="4" xfId="15" applyFont="1" applyFill="1" applyBorder="1" applyAlignment="1" applyProtection="1">
      <alignment horizontal="center" vertical="center" wrapText="1"/>
    </xf>
    <xf numFmtId="164" fontId="13" fillId="4" borderId="5" xfId="17" applyFont="1" applyFill="1" applyBorder="1" applyAlignment="1" applyProtection="1">
      <alignment horizontal="left" vertical="center"/>
    </xf>
    <xf numFmtId="164" fontId="13" fillId="4" borderId="6" xfId="17" applyFont="1" applyFill="1" applyBorder="1" applyAlignment="1" applyProtection="1">
      <alignment horizontal="left" vertical="center"/>
    </xf>
    <xf numFmtId="165" fontId="13" fillId="4" borderId="6" xfId="17" applyNumberFormat="1" applyFont="1" applyFill="1" applyBorder="1" applyAlignment="1" applyProtection="1">
      <alignment horizontal="left" vertical="center"/>
    </xf>
    <xf numFmtId="164" fontId="13" fillId="4" borderId="7" xfId="17" applyFont="1" applyFill="1" applyBorder="1" applyAlignment="1" applyProtection="1">
      <alignment horizontal="left" vertical="center"/>
    </xf>
    <xf numFmtId="164" fontId="33" fillId="0" borderId="21" xfId="8" applyFont="1" applyBorder="1" applyAlignment="1" applyProtection="1">
      <alignment horizontal="left" vertical="center" wrapText="1"/>
    </xf>
    <xf numFmtId="164" fontId="33" fillId="0" borderId="22" xfId="8" applyFont="1" applyBorder="1" applyAlignment="1" applyProtection="1">
      <alignment horizontal="left" vertical="center" wrapText="1"/>
    </xf>
    <xf numFmtId="164" fontId="33" fillId="0" borderId="23" xfId="8" applyFont="1" applyBorder="1" applyAlignment="1" applyProtection="1">
      <alignment horizontal="left" vertical="center" wrapText="1"/>
    </xf>
    <xf numFmtId="164" fontId="9" fillId="3" borderId="1" xfId="15" applyFont="1" applyFill="1" applyBorder="1" applyAlignment="1" applyProtection="1">
      <alignment horizontal="center" vertical="center" wrapText="1"/>
    </xf>
    <xf numFmtId="164" fontId="9" fillId="3" borderId="2" xfId="15" applyFont="1" applyFill="1" applyBorder="1" applyAlignment="1" applyProtection="1">
      <alignment horizontal="center" vertical="center" wrapText="1"/>
    </xf>
    <xf numFmtId="164" fontId="9" fillId="3" borderId="3" xfId="15" applyFont="1" applyFill="1" applyBorder="1" applyAlignment="1" applyProtection="1">
      <alignment horizontal="center" vertical="center" wrapText="1"/>
    </xf>
    <xf numFmtId="165" fontId="9" fillId="3" borderId="1" xfId="15" applyNumberFormat="1" applyFont="1" applyFill="1" applyBorder="1" applyAlignment="1" applyProtection="1">
      <alignment horizontal="center" vertical="top" wrapText="1"/>
    </xf>
    <xf numFmtId="165" fontId="9" fillId="3" borderId="2" xfId="15" applyNumberFormat="1" applyFont="1" applyFill="1" applyBorder="1" applyAlignment="1" applyProtection="1">
      <alignment horizontal="center" vertical="top" wrapText="1"/>
    </xf>
    <xf numFmtId="165" fontId="9" fillId="3" borderId="3" xfId="15" applyNumberFormat="1" applyFont="1" applyFill="1" applyBorder="1" applyAlignment="1" applyProtection="1">
      <alignment horizontal="center" vertical="top" wrapText="1"/>
    </xf>
    <xf numFmtId="164" fontId="14" fillId="2" borderId="26" xfId="17" applyFont="1" applyFill="1" applyBorder="1" applyAlignment="1" applyProtection="1">
      <alignment horizontal="center" vertical="center" wrapText="1"/>
    </xf>
    <xf numFmtId="164" fontId="13" fillId="4" borderId="8" xfId="17" applyFont="1" applyFill="1" applyBorder="1" applyAlignment="1" applyProtection="1">
      <alignment horizontal="left" vertical="center" wrapText="1"/>
    </xf>
    <xf numFmtId="164" fontId="13" fillId="4" borderId="9" xfId="17" applyFont="1" applyFill="1" applyBorder="1" applyAlignment="1" applyProtection="1">
      <alignment horizontal="left" vertical="center" wrapText="1"/>
    </xf>
    <xf numFmtId="165" fontId="13" fillId="4" borderId="9" xfId="17" applyNumberFormat="1" applyFont="1" applyFill="1" applyBorder="1" applyAlignment="1" applyProtection="1">
      <alignment horizontal="left" vertical="center" wrapText="1"/>
    </xf>
    <xf numFmtId="164" fontId="13" fillId="4" borderId="10" xfId="17" applyFont="1" applyFill="1" applyBorder="1" applyAlignment="1" applyProtection="1">
      <alignment horizontal="left" vertical="center" wrapText="1"/>
    </xf>
    <xf numFmtId="164" fontId="13" fillId="4" borderId="13" xfId="17" applyFont="1" applyFill="1" applyBorder="1" applyAlignment="1" applyProtection="1">
      <alignment horizontal="left" vertical="center" wrapText="1"/>
    </xf>
    <xf numFmtId="164" fontId="13" fillId="4" borderId="14" xfId="17" applyFont="1" applyFill="1" applyBorder="1" applyAlignment="1" applyProtection="1">
      <alignment horizontal="left" vertical="center" wrapText="1"/>
    </xf>
    <xf numFmtId="165" fontId="13" fillId="4" borderId="14" xfId="17" applyNumberFormat="1" applyFont="1" applyFill="1" applyBorder="1" applyAlignment="1" applyProtection="1">
      <alignment horizontal="left" vertical="center" wrapText="1"/>
    </xf>
    <xf numFmtId="164" fontId="13" fillId="4" borderId="15" xfId="17" applyFont="1" applyFill="1" applyBorder="1" applyAlignment="1" applyProtection="1">
      <alignment horizontal="left" vertical="center" wrapText="1"/>
    </xf>
    <xf numFmtId="165" fontId="14" fillId="2" borderId="19" xfId="17" applyNumberFormat="1" applyFont="1" applyFill="1" applyBorder="1" applyAlignment="1" applyProtection="1">
      <alignment horizontal="center" vertical="center" wrapText="1"/>
    </xf>
    <xf numFmtId="165" fontId="14" fillId="2" borderId="26" xfId="17" applyNumberFormat="1" applyFont="1" applyFill="1" applyBorder="1" applyAlignment="1" applyProtection="1">
      <alignment horizontal="center" vertical="center" wrapText="1"/>
    </xf>
    <xf numFmtId="0" fontId="33" fillId="0" borderId="21" xfId="21" applyFont="1" applyBorder="1" applyAlignment="1">
      <alignment horizontal="left" vertical="center" wrapText="1"/>
    </xf>
    <xf numFmtId="0" fontId="33" fillId="0" borderId="22" xfId="21" applyFont="1" applyBorder="1" applyAlignment="1">
      <alignment horizontal="left" vertical="center" wrapText="1"/>
    </xf>
    <xf numFmtId="0" fontId="33" fillId="0" borderId="23" xfId="21" applyFont="1" applyBorder="1" applyAlignment="1">
      <alignment horizontal="left" vertical="center" wrapText="1"/>
    </xf>
    <xf numFmtId="164" fontId="33" fillId="0" borderId="42" xfId="1" applyFont="1" applyBorder="1" applyAlignment="1" applyProtection="1">
      <alignment horizontal="center" vertical="center" wrapText="1"/>
    </xf>
    <xf numFmtId="164" fontId="33" fillId="0" borderId="43" xfId="1" applyFont="1" applyBorder="1" applyAlignment="1" applyProtection="1">
      <alignment horizontal="center" vertical="center" wrapText="1"/>
    </xf>
    <xf numFmtId="164" fontId="33" fillId="0" borderId="44" xfId="1" applyFont="1" applyBorder="1" applyAlignment="1" applyProtection="1">
      <alignment horizontal="center" vertical="center" wrapText="1"/>
    </xf>
    <xf numFmtId="164" fontId="33" fillId="0" borderId="21" xfId="3" applyFont="1" applyBorder="1" applyAlignment="1" applyProtection="1">
      <alignment horizontal="left" vertical="center" wrapText="1"/>
    </xf>
    <xf numFmtId="164" fontId="33" fillId="0" borderId="23" xfId="3" applyFont="1" applyBorder="1" applyAlignment="1" applyProtection="1">
      <alignment horizontal="left" vertical="center" wrapText="1"/>
    </xf>
    <xf numFmtId="164" fontId="5" fillId="0" borderId="4" xfId="3" applyFont="1" applyBorder="1" applyAlignment="1">
      <alignment horizontal="left"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5" fillId="0" borderId="4" xfId="3" applyFont="1" applyBorder="1" applyAlignment="1">
      <alignment vertical="center" wrapText="1"/>
    </xf>
    <xf numFmtId="0" fontId="42" fillId="0" borderId="4" xfId="22" applyFont="1" applyBorder="1"/>
    <xf numFmtId="49" fontId="5" fillId="0" borderId="4" xfId="3" applyNumberFormat="1" applyFont="1" applyBorder="1" applyAlignment="1">
      <alignment horizontal="left" vertical="center" wrapText="1"/>
    </xf>
    <xf numFmtId="49" fontId="5" fillId="0" borderId="4" xfId="3" applyNumberFormat="1" applyFont="1" applyBorder="1" applyAlignment="1">
      <alignment vertical="center" wrapText="1"/>
    </xf>
    <xf numFmtId="164" fontId="14" fillId="15" borderId="4" xfId="3" applyFont="1" applyFill="1" applyBorder="1" applyAlignment="1">
      <alignment horizontal="center" vertical="center" wrapText="1"/>
    </xf>
    <xf numFmtId="164" fontId="13" fillId="4" borderId="4" xfId="3" applyFont="1" applyFill="1" applyBorder="1" applyAlignment="1">
      <alignment horizontal="left" vertical="center" wrapText="1"/>
    </xf>
    <xf numFmtId="165" fontId="14" fillId="15" borderId="4" xfId="3" applyNumberFormat="1" applyFont="1" applyFill="1" applyBorder="1" applyAlignment="1">
      <alignment horizontal="center" vertical="center" wrapText="1"/>
    </xf>
    <xf numFmtId="164" fontId="7" fillId="15" borderId="4" xfId="1" applyFont="1" applyFill="1" applyBorder="1" applyAlignment="1">
      <alignment horizontal="center" vertical="center"/>
    </xf>
    <xf numFmtId="164" fontId="9" fillId="16" borderId="4" xfId="1" applyFont="1" applyFill="1" applyBorder="1" applyAlignment="1">
      <alignment horizontal="center" vertical="center" wrapText="1"/>
    </xf>
    <xf numFmtId="164" fontId="13" fillId="4" borderId="4" xfId="3" applyFont="1" applyFill="1" applyBorder="1" applyAlignment="1">
      <alignment horizontal="left" vertical="center"/>
    </xf>
    <xf numFmtId="164" fontId="9" fillId="16" borderId="1" xfId="1" applyFont="1" applyFill="1" applyBorder="1" applyAlignment="1">
      <alignment horizontal="center" vertical="center" wrapText="1"/>
    </xf>
    <xf numFmtId="164" fontId="9" fillId="16" borderId="2" xfId="1" applyFont="1" applyFill="1" applyBorder="1" applyAlignment="1">
      <alignment horizontal="center" vertical="center" wrapText="1"/>
    </xf>
    <xf numFmtId="164" fontId="9" fillId="16" borderId="3" xfId="1" applyFont="1" applyFill="1" applyBorder="1" applyAlignment="1">
      <alignment horizontal="center" vertical="center" wrapText="1"/>
    </xf>
    <xf numFmtId="165" fontId="9" fillId="16" borderId="1"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9" fillId="16" borderId="3" xfId="1" applyNumberFormat="1" applyFont="1" applyFill="1" applyBorder="1" applyAlignment="1">
      <alignment horizontal="center" vertical="center" wrapText="1"/>
    </xf>
    <xf numFmtId="164" fontId="43" fillId="0" borderId="5" xfId="3" applyFont="1" applyBorder="1" applyAlignment="1" applyProtection="1">
      <alignment horizontal="left" vertical="center"/>
    </xf>
    <xf numFmtId="164" fontId="43" fillId="0" borderId="6" xfId="3" applyFont="1" applyBorder="1" applyAlignment="1" applyProtection="1">
      <alignment horizontal="left" vertical="center"/>
    </xf>
    <xf numFmtId="165" fontId="43" fillId="0" borderId="6" xfId="3" applyNumberFormat="1" applyFont="1" applyBorder="1" applyAlignment="1" applyProtection="1">
      <alignment horizontal="left" vertical="center"/>
    </xf>
    <xf numFmtId="164" fontId="43" fillId="0" borderId="7" xfId="3" applyFont="1" applyBorder="1" applyAlignment="1" applyProtection="1">
      <alignment horizontal="left" vertical="center"/>
    </xf>
    <xf numFmtId="164" fontId="30" fillId="0" borderId="4" xfId="3" quotePrefix="1" applyFont="1" applyBorder="1" applyAlignment="1" applyProtection="1">
      <alignment horizontal="center" vertical="center" wrapText="1"/>
    </xf>
    <xf numFmtId="164" fontId="30" fillId="0" borderId="19" xfId="3" quotePrefix="1" applyFont="1" applyBorder="1" applyAlignment="1" applyProtection="1">
      <alignment horizontal="left" vertical="center" wrapText="1"/>
    </xf>
    <xf numFmtId="164" fontId="30" fillId="0" borderId="26" xfId="3" quotePrefix="1" applyFont="1" applyBorder="1" applyAlignment="1" applyProtection="1">
      <alignment horizontal="left" vertical="center" wrapText="1"/>
    </xf>
    <xf numFmtId="164" fontId="30" fillId="0" borderId="18" xfId="3" quotePrefix="1" applyFont="1" applyBorder="1" applyAlignment="1" applyProtection="1">
      <alignment horizontal="left" vertical="center" wrapText="1"/>
    </xf>
    <xf numFmtId="165" fontId="9" fillId="3" borderId="1" xfId="1" applyNumberFormat="1" applyFont="1" applyFill="1" applyBorder="1" applyAlignment="1" applyProtection="1">
      <alignment horizontal="center" vertical="center" wrapText="1"/>
    </xf>
    <xf numFmtId="165" fontId="9" fillId="3" borderId="2" xfId="1" applyNumberFormat="1" applyFont="1" applyFill="1" applyBorder="1" applyAlignment="1" applyProtection="1">
      <alignment horizontal="center" vertical="center" wrapText="1"/>
    </xf>
    <xf numFmtId="165" fontId="9" fillId="3" borderId="3" xfId="1" applyNumberFormat="1" applyFont="1" applyFill="1" applyBorder="1" applyAlignment="1" applyProtection="1">
      <alignment horizontal="center" vertical="center" wrapText="1"/>
    </xf>
    <xf numFmtId="164" fontId="43" fillId="0" borderId="8" xfId="3" applyFont="1" applyBorder="1" applyAlignment="1" applyProtection="1">
      <alignment horizontal="left" vertical="center" wrapText="1"/>
    </xf>
    <xf numFmtId="164" fontId="43" fillId="0" borderId="9" xfId="3" applyFont="1" applyBorder="1" applyAlignment="1" applyProtection="1">
      <alignment horizontal="left" vertical="center" wrapText="1"/>
    </xf>
    <xf numFmtId="165" fontId="43" fillId="0" borderId="9" xfId="3" applyNumberFormat="1" applyFont="1" applyBorder="1" applyAlignment="1" applyProtection="1">
      <alignment horizontal="left" vertical="center" wrapText="1"/>
    </xf>
    <xf numFmtId="164" fontId="43" fillId="0" borderId="10" xfId="3" applyFont="1" applyBorder="1" applyAlignment="1" applyProtection="1">
      <alignment horizontal="left" vertical="center" wrapText="1"/>
    </xf>
    <xf numFmtId="164" fontId="43" fillId="0" borderId="13" xfId="3" applyFont="1" applyBorder="1" applyAlignment="1" applyProtection="1">
      <alignment horizontal="left" vertical="center" wrapText="1"/>
    </xf>
    <xf numFmtId="164" fontId="43" fillId="0" borderId="14" xfId="3" applyFont="1" applyBorder="1" applyAlignment="1" applyProtection="1">
      <alignment horizontal="left" vertical="center" wrapText="1"/>
    </xf>
    <xf numFmtId="165" fontId="43" fillId="0" borderId="14" xfId="3" applyNumberFormat="1" applyFont="1" applyBorder="1" applyAlignment="1" applyProtection="1">
      <alignment horizontal="left" vertical="center" wrapText="1"/>
    </xf>
    <xf numFmtId="164" fontId="43" fillId="0" borderId="15" xfId="3" applyFont="1" applyBorder="1" applyAlignment="1" applyProtection="1">
      <alignment horizontal="left" vertical="center" wrapText="1"/>
    </xf>
    <xf numFmtId="3" fontId="7" fillId="2" borderId="1" xfId="1" applyNumberFormat="1" applyFont="1" applyFill="1" applyBorder="1" applyAlignment="1" applyProtection="1">
      <alignment horizontal="center" vertical="center"/>
    </xf>
    <xf numFmtId="3" fontId="7" fillId="2" borderId="2" xfId="1" applyNumberFormat="1" applyFont="1" applyFill="1" applyBorder="1" applyAlignment="1" applyProtection="1">
      <alignment horizontal="center" vertical="center"/>
    </xf>
    <xf numFmtId="3" fontId="7" fillId="2" borderId="3" xfId="1" applyNumberFormat="1" applyFont="1" applyFill="1" applyBorder="1" applyAlignment="1" applyProtection="1">
      <alignment horizontal="center" vertical="center"/>
    </xf>
    <xf numFmtId="3" fontId="9" fillId="3" borderId="4" xfId="1" applyNumberFormat="1" applyFont="1" applyFill="1" applyBorder="1" applyAlignment="1" applyProtection="1">
      <alignment horizontal="center" vertical="center" wrapText="1"/>
    </xf>
    <xf numFmtId="3" fontId="13" fillId="4" borderId="5" xfId="3" applyNumberFormat="1" applyFont="1" applyFill="1" applyBorder="1" applyAlignment="1" applyProtection="1">
      <alignment horizontal="left" vertical="center"/>
    </xf>
    <xf numFmtId="3" fontId="13" fillId="4" borderId="6" xfId="3" applyNumberFormat="1" applyFont="1" applyFill="1" applyBorder="1" applyAlignment="1" applyProtection="1">
      <alignment horizontal="left" vertical="center"/>
    </xf>
    <xf numFmtId="3" fontId="13" fillId="4" borderId="7" xfId="3" applyNumberFormat="1" applyFont="1" applyFill="1" applyBorder="1" applyAlignment="1" applyProtection="1">
      <alignment horizontal="left" vertical="center"/>
    </xf>
    <xf numFmtId="3" fontId="9" fillId="3" borderId="38" xfId="1" applyNumberFormat="1" applyFont="1" applyFill="1" applyBorder="1" applyAlignment="1" applyProtection="1">
      <alignment horizontal="center" vertical="center" wrapText="1"/>
    </xf>
    <xf numFmtId="3" fontId="9" fillId="3" borderId="39" xfId="1" applyNumberFormat="1" applyFont="1" applyFill="1" applyBorder="1" applyAlignment="1" applyProtection="1">
      <alignment horizontal="center" vertical="center" wrapText="1"/>
    </xf>
    <xf numFmtId="3" fontId="9" fillId="3" borderId="40" xfId="1" applyNumberFormat="1" applyFont="1" applyFill="1" applyBorder="1" applyAlignment="1" applyProtection="1">
      <alignment horizontal="center" vertical="center" wrapText="1"/>
    </xf>
    <xf numFmtId="3" fontId="9" fillId="3" borderId="38" xfId="1" applyNumberFormat="1" applyFont="1" applyFill="1" applyBorder="1" applyAlignment="1" applyProtection="1">
      <alignment horizontal="center" vertical="top" wrapText="1"/>
    </xf>
    <xf numFmtId="3" fontId="9" fillId="3" borderId="39" xfId="1" applyNumberFormat="1" applyFont="1" applyFill="1" applyBorder="1" applyAlignment="1" applyProtection="1">
      <alignment horizontal="center" vertical="top" wrapText="1"/>
    </xf>
    <xf numFmtId="3" fontId="9" fillId="3" borderId="40" xfId="1" applyNumberFormat="1" applyFont="1" applyFill="1" applyBorder="1" applyAlignment="1" applyProtection="1">
      <alignment horizontal="center" vertical="top" wrapText="1"/>
    </xf>
    <xf numFmtId="3" fontId="14" fillId="2" borderId="19" xfId="3" applyNumberFormat="1" applyFont="1" applyFill="1" applyBorder="1" applyAlignment="1" applyProtection="1">
      <alignment horizontal="center" vertical="center" wrapText="1"/>
    </xf>
    <xf numFmtId="3" fontId="14" fillId="2" borderId="18" xfId="3" applyNumberFormat="1" applyFont="1" applyFill="1" applyBorder="1" applyAlignment="1" applyProtection="1">
      <alignment horizontal="center" vertical="center" wrapText="1"/>
    </xf>
    <xf numFmtId="3" fontId="13" fillId="4" borderId="8" xfId="3" applyNumberFormat="1" applyFont="1" applyFill="1" applyBorder="1" applyAlignment="1" applyProtection="1">
      <alignment horizontal="left" vertical="center" wrapText="1"/>
    </xf>
    <xf numFmtId="3" fontId="13" fillId="4" borderId="9" xfId="3" applyNumberFormat="1" applyFont="1" applyFill="1" applyBorder="1" applyAlignment="1" applyProtection="1">
      <alignment horizontal="left" vertical="center" wrapText="1"/>
    </xf>
    <xf numFmtId="3" fontId="13" fillId="4" borderId="10" xfId="3" applyNumberFormat="1" applyFont="1" applyFill="1" applyBorder="1" applyAlignment="1" applyProtection="1">
      <alignment horizontal="left" vertical="center" wrapText="1"/>
    </xf>
    <xf numFmtId="3" fontId="13" fillId="0" borderId="8" xfId="3" applyNumberFormat="1" applyFont="1" applyBorder="1" applyAlignment="1" applyProtection="1">
      <alignment horizontal="left" vertical="center" wrapText="1"/>
    </xf>
    <xf numFmtId="3" fontId="13" fillId="0" borderId="9" xfId="3" applyNumberFormat="1" applyFont="1" applyBorder="1" applyAlignment="1" applyProtection="1">
      <alignment horizontal="left" vertical="center" wrapText="1"/>
    </xf>
    <xf numFmtId="3" fontId="13" fillId="0" borderId="10" xfId="3" applyNumberFormat="1" applyFont="1" applyBorder="1" applyAlignment="1" applyProtection="1">
      <alignment horizontal="left" vertical="center" wrapText="1"/>
    </xf>
    <xf numFmtId="3" fontId="13" fillId="0" borderId="13" xfId="3" applyNumberFormat="1" applyFont="1" applyBorder="1" applyAlignment="1" applyProtection="1">
      <alignment horizontal="left" vertical="center" wrapText="1"/>
    </xf>
    <xf numFmtId="3" fontId="13" fillId="0" borderId="14" xfId="3" applyNumberFormat="1" applyFont="1" applyBorder="1" applyAlignment="1" applyProtection="1">
      <alignment horizontal="left" vertical="center" wrapText="1"/>
    </xf>
    <xf numFmtId="3" fontId="13" fillId="0" borderId="15" xfId="3" applyNumberFormat="1" applyFont="1" applyBorder="1" applyAlignment="1" applyProtection="1">
      <alignment horizontal="left" vertical="center" wrapText="1"/>
    </xf>
    <xf numFmtId="3" fontId="14" fillId="2" borderId="4" xfId="3" applyNumberFormat="1" applyFont="1" applyFill="1" applyBorder="1" applyAlignment="1" applyProtection="1">
      <alignment horizontal="center" vertical="center" wrapText="1"/>
    </xf>
    <xf numFmtId="0" fontId="30" fillId="0" borderId="19" xfId="2" applyFont="1" applyBorder="1" applyAlignment="1">
      <alignment horizontal="center" vertical="center" wrapText="1"/>
    </xf>
    <xf numFmtId="0" fontId="30" fillId="0" borderId="2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19" xfId="2" quotePrefix="1" applyFont="1" applyBorder="1" applyAlignment="1">
      <alignment horizontal="center" vertical="center" wrapText="1"/>
    </xf>
    <xf numFmtId="0" fontId="30" fillId="0" borderId="26" xfId="2" quotePrefix="1" applyFont="1" applyBorder="1" applyAlignment="1">
      <alignment horizontal="center" vertical="center" wrapText="1"/>
    </xf>
    <xf numFmtId="0" fontId="30" fillId="0" borderId="18" xfId="2" quotePrefix="1" applyFont="1" applyBorder="1" applyAlignment="1">
      <alignment horizontal="center" vertical="center" wrapText="1"/>
    </xf>
    <xf numFmtId="167" fontId="13" fillId="0" borderId="19" xfId="5" applyNumberFormat="1" applyFont="1" applyFill="1" applyBorder="1" applyAlignment="1" applyProtection="1">
      <alignment horizontal="right" vertical="center" wrapText="1"/>
    </xf>
    <xf numFmtId="167" fontId="13" fillId="0" borderId="18" xfId="5" applyNumberFormat="1" applyFont="1" applyFill="1" applyBorder="1" applyAlignment="1" applyProtection="1">
      <alignment horizontal="right" vertical="center" wrapText="1"/>
    </xf>
    <xf numFmtId="3" fontId="30" fillId="0" borderId="4" xfId="2" applyNumberFormat="1" applyFont="1" applyBorder="1" applyAlignment="1">
      <alignment horizontal="center" vertical="center" wrapText="1"/>
    </xf>
    <xf numFmtId="3" fontId="30" fillId="0" borderId="19" xfId="2" applyNumberFormat="1" applyFont="1" applyBorder="1" applyAlignment="1">
      <alignment horizontal="center" vertical="center" wrapText="1"/>
    </xf>
    <xf numFmtId="3" fontId="30" fillId="0" borderId="18" xfId="2" applyNumberFormat="1" applyFont="1" applyBorder="1" applyAlignment="1">
      <alignment horizontal="center" vertical="center" wrapText="1"/>
    </xf>
    <xf numFmtId="3" fontId="13" fillId="0" borderId="19" xfId="3" applyNumberFormat="1" applyFont="1" applyBorder="1" applyAlignment="1" applyProtection="1">
      <alignment horizontal="center" vertical="center" wrapText="1"/>
    </xf>
    <xf numFmtId="3" fontId="13" fillId="0" borderId="18" xfId="3" applyNumberFormat="1" applyFont="1" applyBorder="1" applyAlignment="1" applyProtection="1">
      <alignment horizontal="center" vertical="center" wrapText="1"/>
    </xf>
    <xf numFmtId="3" fontId="30" fillId="0" borderId="4" xfId="2" applyNumberFormat="1" applyFont="1" applyBorder="1" applyAlignment="1">
      <alignment horizontal="left" vertical="center" wrapText="1"/>
    </xf>
    <xf numFmtId="3" fontId="13" fillId="0" borderId="4" xfId="3" applyNumberFormat="1" applyFont="1" applyBorder="1" applyAlignment="1" applyProtection="1">
      <alignment horizontal="center" vertical="center" wrapText="1"/>
    </xf>
    <xf numFmtId="3" fontId="30" fillId="0" borderId="4" xfId="3" applyNumberFormat="1" applyFont="1" applyBorder="1" applyAlignment="1" applyProtection="1">
      <alignment horizontal="center" vertical="center" wrapText="1"/>
    </xf>
    <xf numFmtId="164" fontId="30" fillId="0" borderId="21" xfId="2" applyNumberFormat="1" applyFont="1" applyBorder="1" applyAlignment="1">
      <alignment horizontal="left" vertical="center" wrapText="1"/>
    </xf>
    <xf numFmtId="164" fontId="30" fillId="0" borderId="23" xfId="2" applyNumberFormat="1" applyFont="1" applyBorder="1" applyAlignment="1">
      <alignment horizontal="left" vertical="center" wrapText="1"/>
    </xf>
    <xf numFmtId="164" fontId="13" fillId="4" borderId="48" xfId="3" applyFont="1" applyFill="1" applyBorder="1" applyAlignment="1" applyProtection="1">
      <alignment horizontal="left" vertical="center" wrapText="1"/>
    </xf>
    <xf numFmtId="164" fontId="13" fillId="4" borderId="49" xfId="3" applyFont="1" applyFill="1" applyBorder="1" applyAlignment="1" applyProtection="1">
      <alignment horizontal="left" vertical="center" wrapText="1"/>
    </xf>
    <xf numFmtId="164" fontId="13" fillId="4" borderId="50" xfId="3" applyFont="1" applyFill="1" applyBorder="1" applyAlignment="1" applyProtection="1">
      <alignment horizontal="left" vertical="center" wrapText="1"/>
    </xf>
    <xf numFmtId="164" fontId="13" fillId="4" borderId="16" xfId="3" applyFont="1" applyFill="1" applyBorder="1" applyAlignment="1" applyProtection="1">
      <alignment horizontal="left" vertical="center" wrapText="1"/>
    </xf>
    <xf numFmtId="164" fontId="13" fillId="4" borderId="47" xfId="3" applyFont="1" applyFill="1" applyBorder="1" applyAlignment="1" applyProtection="1">
      <alignment horizontal="left" vertical="center" wrapText="1"/>
    </xf>
    <xf numFmtId="164" fontId="13" fillId="4" borderId="17" xfId="3" applyFont="1" applyFill="1" applyBorder="1" applyAlignment="1" applyProtection="1">
      <alignment horizontal="left" vertical="center" wrapText="1"/>
    </xf>
    <xf numFmtId="164" fontId="30" fillId="0" borderId="4" xfId="2" applyNumberFormat="1" applyFont="1" applyBorder="1" applyAlignment="1">
      <alignment horizontal="left" vertical="center" wrapText="1"/>
    </xf>
    <xf numFmtId="164" fontId="30" fillId="0" borderId="19" xfId="2" applyNumberFormat="1" applyFont="1" applyBorder="1" applyAlignment="1">
      <alignment horizontal="left" vertical="center" wrapText="1"/>
    </xf>
    <xf numFmtId="164" fontId="30" fillId="0" borderId="26" xfId="2" applyNumberFormat="1" applyFont="1" applyBorder="1" applyAlignment="1">
      <alignment horizontal="left" vertical="center" wrapText="1"/>
    </xf>
    <xf numFmtId="164" fontId="30" fillId="0" borderId="18" xfId="2" applyNumberFormat="1" applyFont="1" applyBorder="1" applyAlignment="1">
      <alignment horizontal="left" vertical="center" wrapText="1"/>
    </xf>
    <xf numFmtId="165" fontId="14" fillId="2" borderId="4" xfId="3" applyNumberFormat="1" applyFont="1" applyFill="1" applyBorder="1" applyAlignment="1" applyProtection="1">
      <alignment horizontal="center" vertical="center" wrapText="1"/>
    </xf>
    <xf numFmtId="164" fontId="5" fillId="4" borderId="36" xfId="1" applyFont="1" applyFill="1" applyBorder="1" applyAlignment="1" applyProtection="1">
      <alignment horizontal="center" vertical="center" wrapText="1"/>
    </xf>
    <xf numFmtId="164" fontId="5" fillId="4" borderId="51" xfId="1" applyFont="1" applyFill="1" applyBorder="1" applyAlignment="1" applyProtection="1">
      <alignment horizontal="center" vertical="center" wrapText="1"/>
    </xf>
    <xf numFmtId="166" fontId="34" fillId="0" borderId="19" xfId="6" applyNumberFormat="1" applyFont="1" applyBorder="1" applyAlignment="1" applyProtection="1">
      <alignment horizontal="right" vertical="center" wrapText="1"/>
    </xf>
    <xf numFmtId="166" fontId="34" fillId="0" borderId="52" xfId="6" applyNumberFormat="1" applyFont="1" applyBorder="1" applyAlignment="1" applyProtection="1">
      <alignment horizontal="right" vertical="center" wrapText="1"/>
    </xf>
  </cellXfs>
  <cellStyles count="27">
    <cellStyle name="Excel Built-in Comma" xfId="24" xr:uid="{5BB6C6AE-D5E7-4EBE-8C13-ACCF63255914}"/>
    <cellStyle name="Excel Built-in Normal" xfId="1" xr:uid="{D787DA9D-8421-499E-A9B3-93DAB33A0F37}"/>
    <cellStyle name="Excel Built-in Normal 2 2" xfId="7" xr:uid="{395859B1-B660-4039-910B-74F9CF82D279}"/>
    <cellStyle name="Excel Built-in Normal 2 3" xfId="15" xr:uid="{1E4B4515-5E9C-4E4C-AE8F-34316549A748}"/>
    <cellStyle name="Millares 2" xfId="14" xr:uid="{0786F711-A884-4131-82C9-BE3FEF74C33F}"/>
    <cellStyle name="Moneda" xfId="18" builtinId="4"/>
    <cellStyle name="Normal" xfId="0" builtinId="0"/>
    <cellStyle name="Normal 2" xfId="3" xr:uid="{B5D336C3-0002-404B-A71E-5447E3699FDE}"/>
    <cellStyle name="Normal 2 2 3" xfId="8" xr:uid="{DCF0E910-25FF-40E0-A084-31D26B95CB39}"/>
    <cellStyle name="Normal 2 3" xfId="4" xr:uid="{7EB68C78-3068-4333-BBAD-F18542B4B159}"/>
    <cellStyle name="Normal 2 8" xfId="2" xr:uid="{BCFA8552-BA73-479A-BAC4-C5D32EF2C883}"/>
    <cellStyle name="Normal 2 9" xfId="17" xr:uid="{64F36DF1-EB89-4A42-87BE-2DE54E2933DA}"/>
    <cellStyle name="Normal 3" xfId="10" xr:uid="{660C3F5F-0449-4108-AA7B-0872B8D83C8C}"/>
    <cellStyle name="Normal 5" xfId="22" xr:uid="{7E0A99BB-154F-423C-A58D-1E13E477AF4F}"/>
    <cellStyle name="Normal 6 2 2 2" xfId="21" xr:uid="{5C76BE20-CB99-4B14-BD69-F75E0FDF4276}"/>
    <cellStyle name="Normal 7" xfId="9" xr:uid="{F333579D-407A-422E-8464-D87C79B8E426}"/>
    <cellStyle name="Normal 7 2" xfId="19" xr:uid="{7066FA45-8504-4836-85D0-D850147454DE}"/>
    <cellStyle name="Normal 8" xfId="16" xr:uid="{D2650CB9-5022-490F-8330-3027E64CF079}"/>
    <cellStyle name="Porcentaje" xfId="25" builtinId="5"/>
    <cellStyle name="Porcentaje 2" xfId="13" xr:uid="{7284BAE6-4D1A-45B0-93B1-8ABE55A96970}"/>
    <cellStyle name="Porcentaje 4" xfId="5" xr:uid="{63A5F7C2-94DB-4919-9737-500944FC116C}"/>
    <cellStyle name="Porcentaje 4 2 2 3" xfId="26" xr:uid="{BA3D95F1-EFFC-42AA-B18E-7E715F654C3B}"/>
    <cellStyle name="Porcentaje 4 3 4" xfId="6" xr:uid="{E7E75507-4EDF-46FF-B674-06BBA9D0A93F}"/>
    <cellStyle name="Porcentaje 4 3 4 2" xfId="23" xr:uid="{68F5165A-AF1F-4BAF-B4ED-C76D32C0F81D}"/>
    <cellStyle name="Porcentaje 4 3 4 2 2" xfId="12" xr:uid="{E2D8C42F-859F-48DF-8ED6-AA8980082A33}"/>
    <cellStyle name="Porcentaje 4 3 4 3" xfId="20" xr:uid="{76C7984F-F70F-46A1-BE5B-19EC038A0305}"/>
    <cellStyle name="Porcentual 2 4" xfId="11" xr:uid="{18107DAA-E82E-45D3-AA6D-FB96AC6A3122}"/>
  </cellStyles>
  <dxfs count="24">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0A4165-49A8-4675-B8B6-D9C5C2A8BF85}" name="EjecuciónDB" displayName="EjecuciónDB" ref="A3:V175" totalsRowShown="0" headerRowDxfId="23" dataDxfId="22">
  <autoFilter ref="A3:V175" xr:uid="{A7E78C91-2776-4DE6-BA91-8E378D2F82EF}"/>
  <tableColumns count="22">
    <tableColumn id="10" xr3:uid="{ECCB15D6-DE38-4C83-A451-16D6D4EA1011}" name="Código Indicador" dataDxfId="21"/>
    <tableColumn id="1" xr3:uid="{73254A1D-F701-43F6-9ADF-7FED6AA09AF4}" name="Área" dataDxfId="20"/>
    <tableColumn id="2" xr3:uid="{1A65DC74-27FF-4571-A206-40BE928AC167}" name="Código Área" dataDxfId="19"/>
    <tableColumn id="3" xr3:uid="{32A6717E-8C8B-4F55-B87F-99307D424F4F}" name="Objetivo" dataDxfId="18"/>
    <tableColumn id="4" xr3:uid="{0BC5B4F6-24C9-435D-8CCF-1761A24AF8F1}" name="Código Objetivo" dataDxfId="17"/>
    <tableColumn id="5" xr3:uid="{2D577DF7-0385-410C-A778-FDCE47195612}" name="Producto" dataDxfId="16"/>
    <tableColumn id="6" xr3:uid="{0546D97C-6668-45A3-A905-A8ACE97E0EFF}" name="Código Producto" dataDxfId="15"/>
    <tableColumn id="7" xr3:uid="{12514A7A-63BC-4BCC-9947-A22AD37F0F31}" name="Indicador" dataDxfId="14"/>
    <tableColumn id="11" xr3:uid="{06D3AE9A-9038-4AFF-A64A-F09DEBB6E8A0}" name="Tipo de Indicador" dataDxfId="13"/>
    <tableColumn id="12" xr3:uid="{ABBA5F17-BB68-4755-A760-708293DC5B39}" name="Tipo de Cálculo" dataDxfId="12"/>
    <tableColumn id="13" xr3:uid="{BBBCA420-22D5-46B3-9ED3-07E76578DCF4}" name="Enero" dataDxfId="11"/>
    <tableColumn id="14" xr3:uid="{41EA1DF4-2F9B-4304-AB38-4BCADDE26DC1}" name="Febrero" dataDxfId="10"/>
    <tableColumn id="15" xr3:uid="{3D28D93B-05D8-4D57-9705-1F4593D4DFD2}" name="Marzo" dataDxfId="9"/>
    <tableColumn id="16" xr3:uid="{3E484AF2-BF94-49F1-923A-8A1E930699C9}" name="Abril" dataDxfId="8"/>
    <tableColumn id="17" xr3:uid="{231C267C-2C60-4733-BA57-FB018E5129DA}" name="Mayo" dataDxfId="7"/>
    <tableColumn id="18" xr3:uid="{FA03B7F8-B00F-4264-A559-B563B08B046D}" name="Junio" dataDxfId="6"/>
    <tableColumn id="19" xr3:uid="{B2C7044F-3E65-4C2F-A9ED-A991C0F79645}" name="Julio" dataDxfId="5"/>
    <tableColumn id="20" xr3:uid="{CAC6A205-AF08-4349-81CE-3FD7CB53705F}" name="Agosto" dataDxfId="4"/>
    <tableColumn id="21" xr3:uid="{9A5ADC27-E715-4485-8154-35DC9BA405F0}" name="Septiembre" dataDxfId="3"/>
    <tableColumn id="22" xr3:uid="{E61B98F0-6FAA-46E8-83FE-919A5E93CF63}" name="Octubre" dataDxfId="2"/>
    <tableColumn id="23" xr3:uid="{149C12FC-0F2B-4F24-B236-24AD26ECE5EE}" name="Noviembre" dataDxfId="1"/>
    <tableColumn id="24" xr3:uid="{5664CE2B-BEC4-4C91-A349-38AC0DC192BA}" name="Diciembr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A202-1AA5-44AC-915C-8536ADA7F7EF}">
  <sheetPr codeName="Hoja7"/>
  <dimension ref="A1:V175"/>
  <sheetViews>
    <sheetView showGridLines="0" workbookViewId="0">
      <pane xSplit="1" topLeftCell="B1" activePane="topRight" state="frozen"/>
      <selection pane="topRight"/>
    </sheetView>
  </sheetViews>
  <sheetFormatPr baseColWidth="10" defaultRowHeight="14.5"/>
  <cols>
    <col min="1" max="1" width="20.453125" customWidth="1"/>
    <col min="2" max="2" width="58.7265625" bestFit="1" customWidth="1"/>
    <col min="3" max="3" width="25.1796875" customWidth="1"/>
    <col min="4" max="4" width="100.7265625" customWidth="1"/>
    <col min="5" max="5" width="19.81640625" customWidth="1"/>
    <col min="6" max="6" width="50.7265625" customWidth="1"/>
    <col min="7" max="7" width="20.1796875" customWidth="1"/>
    <col min="8" max="8" width="50.7265625" customWidth="1"/>
    <col min="9" max="9" width="21" bestFit="1" customWidth="1"/>
    <col min="10" max="10" width="19" bestFit="1" customWidth="1"/>
    <col min="11" max="13" width="15.1796875" bestFit="1" customWidth="1"/>
    <col min="14" max="14" width="16.26953125" bestFit="1" customWidth="1"/>
    <col min="15" max="18" width="15.1796875" bestFit="1" customWidth="1"/>
    <col min="19" max="19" width="16" bestFit="1" customWidth="1"/>
    <col min="20" max="20" width="15.1796875" bestFit="1" customWidth="1"/>
    <col min="21" max="21" width="15.54296875" bestFit="1" customWidth="1"/>
    <col min="22" max="22" width="15.6328125" bestFit="1" customWidth="1"/>
  </cols>
  <sheetData>
    <row r="1" spans="1:22">
      <c r="A1" s="30" t="s">
        <v>862</v>
      </c>
      <c r="B1" s="262" t="s">
        <v>1347</v>
      </c>
      <c r="M1" s="64"/>
    </row>
    <row r="3" spans="1:22">
      <c r="A3" s="16" t="s">
        <v>132</v>
      </c>
      <c r="B3" s="17" t="s">
        <v>133</v>
      </c>
      <c r="C3" s="17" t="s">
        <v>134</v>
      </c>
      <c r="D3" s="16" t="s">
        <v>135</v>
      </c>
      <c r="E3" s="16" t="s">
        <v>136</v>
      </c>
      <c r="F3" s="16" t="s">
        <v>137</v>
      </c>
      <c r="G3" s="16" t="s">
        <v>138</v>
      </c>
      <c r="H3" s="16" t="s">
        <v>139</v>
      </c>
      <c r="I3" s="16" t="s">
        <v>140</v>
      </c>
      <c r="J3" s="16" t="s">
        <v>141</v>
      </c>
      <c r="K3" s="16" t="s">
        <v>19</v>
      </c>
      <c r="L3" s="16" t="s">
        <v>20</v>
      </c>
      <c r="M3" s="16" t="s">
        <v>21</v>
      </c>
      <c r="N3" s="16" t="s">
        <v>22</v>
      </c>
      <c r="O3" s="16" t="s">
        <v>23</v>
      </c>
      <c r="P3" s="16" t="s">
        <v>24</v>
      </c>
      <c r="Q3" s="16" t="s">
        <v>25</v>
      </c>
      <c r="R3" s="16" t="s">
        <v>26</v>
      </c>
      <c r="S3" s="16" t="s">
        <v>27</v>
      </c>
      <c r="T3" s="16" t="s">
        <v>28</v>
      </c>
      <c r="U3" s="16" t="s">
        <v>29</v>
      </c>
      <c r="V3" s="16" t="s">
        <v>30</v>
      </c>
    </row>
    <row r="4" spans="1:22">
      <c r="A4" s="18" t="s">
        <v>142</v>
      </c>
      <c r="B4" s="19" t="s">
        <v>143</v>
      </c>
      <c r="C4" s="20" t="s">
        <v>144</v>
      </c>
      <c r="D4" s="21" t="s">
        <v>31</v>
      </c>
      <c r="E4" s="22" t="s">
        <v>145</v>
      </c>
      <c r="F4" s="23" t="s">
        <v>32</v>
      </c>
      <c r="G4" s="18" t="s">
        <v>146</v>
      </c>
      <c r="H4" s="23" t="s">
        <v>33</v>
      </c>
      <c r="I4" s="24" t="s">
        <v>34</v>
      </c>
      <c r="J4" s="24" t="s">
        <v>147</v>
      </c>
      <c r="K4" s="25">
        <v>30</v>
      </c>
      <c r="L4" s="25">
        <v>30</v>
      </c>
      <c r="M4" s="25">
        <v>24</v>
      </c>
      <c r="N4" s="25">
        <v>18</v>
      </c>
      <c r="O4" s="25">
        <v>25</v>
      </c>
      <c r="P4" s="25">
        <v>21</v>
      </c>
      <c r="Q4" s="25">
        <v>22</v>
      </c>
      <c r="R4" s="25">
        <v>21</v>
      </c>
      <c r="S4" s="25">
        <v>22</v>
      </c>
      <c r="T4" s="25">
        <v>22</v>
      </c>
      <c r="U4" s="25">
        <v>24</v>
      </c>
      <c r="V4" s="25">
        <v>22</v>
      </c>
    </row>
    <row r="5" spans="1:22">
      <c r="A5" s="18" t="s">
        <v>148</v>
      </c>
      <c r="B5" s="26" t="s">
        <v>143</v>
      </c>
      <c r="C5" s="27" t="s">
        <v>144</v>
      </c>
      <c r="D5" s="21" t="s">
        <v>149</v>
      </c>
      <c r="E5" s="22" t="s">
        <v>150</v>
      </c>
      <c r="F5" s="23" t="s">
        <v>41</v>
      </c>
      <c r="G5" s="18" t="s">
        <v>151</v>
      </c>
      <c r="H5" s="23" t="s">
        <v>42</v>
      </c>
      <c r="I5" s="24" t="s">
        <v>34</v>
      </c>
      <c r="J5" s="24" t="s">
        <v>147</v>
      </c>
      <c r="K5" s="25">
        <v>64</v>
      </c>
      <c r="L5" s="25">
        <v>64</v>
      </c>
      <c r="M5" s="25">
        <v>64</v>
      </c>
      <c r="N5" s="25">
        <v>64</v>
      </c>
      <c r="O5" s="25">
        <v>64</v>
      </c>
      <c r="P5" s="25">
        <v>64</v>
      </c>
      <c r="Q5" s="25">
        <v>64</v>
      </c>
      <c r="R5" s="25">
        <v>64</v>
      </c>
      <c r="S5" s="25">
        <v>64</v>
      </c>
      <c r="T5" s="25">
        <v>64</v>
      </c>
      <c r="U5" s="25">
        <v>64</v>
      </c>
      <c r="V5" s="25">
        <v>64</v>
      </c>
    </row>
    <row r="6" spans="1:22">
      <c r="A6" s="18" t="s">
        <v>152</v>
      </c>
      <c r="B6" s="26" t="s">
        <v>143</v>
      </c>
      <c r="C6" s="27" t="s">
        <v>144</v>
      </c>
      <c r="D6" s="21" t="s">
        <v>149</v>
      </c>
      <c r="E6" s="22" t="s">
        <v>150</v>
      </c>
      <c r="F6" s="23" t="s">
        <v>46</v>
      </c>
      <c r="G6" s="18" t="s">
        <v>153</v>
      </c>
      <c r="H6" s="23" t="s">
        <v>47</v>
      </c>
      <c r="I6" s="24" t="s">
        <v>34</v>
      </c>
      <c r="J6" s="24" t="s">
        <v>147</v>
      </c>
      <c r="K6" s="25">
        <v>460</v>
      </c>
      <c r="L6" s="25">
        <v>694</v>
      </c>
      <c r="M6" s="25">
        <v>344</v>
      </c>
      <c r="N6" s="25">
        <v>250</v>
      </c>
      <c r="O6" s="25">
        <v>325</v>
      </c>
      <c r="P6" s="25">
        <v>4</v>
      </c>
      <c r="Q6" s="25">
        <v>240</v>
      </c>
      <c r="R6" s="25">
        <v>240</v>
      </c>
      <c r="S6" s="25">
        <v>240</v>
      </c>
      <c r="T6" s="25">
        <v>1267</v>
      </c>
      <c r="U6" s="25">
        <v>5041</v>
      </c>
      <c r="V6" s="25">
        <v>5041</v>
      </c>
    </row>
    <row r="7" spans="1:22">
      <c r="A7" s="18" t="s">
        <v>154</v>
      </c>
      <c r="B7" s="26" t="s">
        <v>143</v>
      </c>
      <c r="C7" s="27" t="s">
        <v>144</v>
      </c>
      <c r="D7" s="21" t="s">
        <v>149</v>
      </c>
      <c r="E7" s="22" t="s">
        <v>150</v>
      </c>
      <c r="F7" s="23" t="s">
        <v>52</v>
      </c>
      <c r="G7" s="18" t="s">
        <v>155</v>
      </c>
      <c r="H7" s="23" t="s">
        <v>53</v>
      </c>
      <c r="I7" s="24" t="s">
        <v>34</v>
      </c>
      <c r="J7" s="24" t="s">
        <v>147</v>
      </c>
      <c r="K7" s="25">
        <v>0</v>
      </c>
      <c r="L7" s="25">
        <v>0</v>
      </c>
      <c r="M7" s="25">
        <v>1</v>
      </c>
      <c r="N7" s="25">
        <v>0</v>
      </c>
      <c r="O7" s="25">
        <v>0</v>
      </c>
      <c r="P7" s="25">
        <v>1</v>
      </c>
      <c r="Q7" s="25">
        <v>0</v>
      </c>
      <c r="R7" s="25">
        <v>0</v>
      </c>
      <c r="S7" s="25">
        <v>0</v>
      </c>
      <c r="T7" s="25">
        <v>0</v>
      </c>
      <c r="U7" s="25">
        <v>0</v>
      </c>
      <c r="V7" s="25">
        <v>1</v>
      </c>
    </row>
    <row r="8" spans="1:22">
      <c r="A8" s="18" t="s">
        <v>156</v>
      </c>
      <c r="B8" s="26" t="s">
        <v>143</v>
      </c>
      <c r="C8" s="27" t="s">
        <v>144</v>
      </c>
      <c r="D8" s="21" t="s">
        <v>149</v>
      </c>
      <c r="E8" s="22" t="s">
        <v>150</v>
      </c>
      <c r="F8" s="23" t="s">
        <v>57</v>
      </c>
      <c r="G8" s="18" t="s">
        <v>157</v>
      </c>
      <c r="H8" s="23" t="s">
        <v>58</v>
      </c>
      <c r="I8" s="24" t="s">
        <v>34</v>
      </c>
      <c r="J8" s="24" t="s">
        <v>147</v>
      </c>
      <c r="K8" s="25">
        <v>1</v>
      </c>
      <c r="L8" s="25">
        <v>1</v>
      </c>
      <c r="M8" s="25">
        <v>1</v>
      </c>
      <c r="N8" s="25">
        <v>1</v>
      </c>
      <c r="O8" s="25">
        <v>1</v>
      </c>
      <c r="P8" s="25">
        <v>1</v>
      </c>
      <c r="Q8" s="25">
        <v>1</v>
      </c>
      <c r="R8" s="25">
        <v>1</v>
      </c>
      <c r="S8" s="25">
        <v>1</v>
      </c>
      <c r="T8" s="25">
        <v>1</v>
      </c>
      <c r="U8" s="25">
        <v>1</v>
      </c>
      <c r="V8" s="25">
        <v>1</v>
      </c>
    </row>
    <row r="9" spans="1:22" ht="29">
      <c r="A9" s="18" t="s">
        <v>158</v>
      </c>
      <c r="B9" s="26" t="s">
        <v>143</v>
      </c>
      <c r="C9" s="27" t="s">
        <v>144</v>
      </c>
      <c r="D9" s="21" t="s">
        <v>149</v>
      </c>
      <c r="E9" s="22" t="s">
        <v>150</v>
      </c>
      <c r="F9" s="23" t="s">
        <v>62</v>
      </c>
      <c r="G9" s="18" t="s">
        <v>159</v>
      </c>
      <c r="H9" s="23" t="s">
        <v>63</v>
      </c>
      <c r="I9" s="24" t="s">
        <v>34</v>
      </c>
      <c r="J9" s="24" t="s">
        <v>147</v>
      </c>
      <c r="K9" s="25">
        <v>1</v>
      </c>
      <c r="L9" s="25">
        <v>0</v>
      </c>
      <c r="M9" s="25">
        <v>1</v>
      </c>
      <c r="N9" s="25">
        <v>1</v>
      </c>
      <c r="O9" s="25">
        <v>3</v>
      </c>
      <c r="P9" s="25">
        <v>4</v>
      </c>
      <c r="Q9" s="25">
        <v>1</v>
      </c>
      <c r="R9" s="25">
        <v>1</v>
      </c>
      <c r="S9" s="25">
        <v>1</v>
      </c>
      <c r="T9" s="25">
        <v>2</v>
      </c>
      <c r="U9" s="25">
        <v>2</v>
      </c>
      <c r="V9" s="25">
        <v>3</v>
      </c>
    </row>
    <row r="10" spans="1:22">
      <c r="A10" s="18" t="s">
        <v>160</v>
      </c>
      <c r="B10" s="26" t="s">
        <v>143</v>
      </c>
      <c r="C10" s="27" t="s">
        <v>144</v>
      </c>
      <c r="D10" s="21" t="s">
        <v>149</v>
      </c>
      <c r="E10" s="22" t="s">
        <v>150</v>
      </c>
      <c r="F10" s="23" t="s">
        <v>68</v>
      </c>
      <c r="G10" s="18" t="s">
        <v>161</v>
      </c>
      <c r="H10" s="23" t="s">
        <v>69</v>
      </c>
      <c r="I10" s="24" t="s">
        <v>34</v>
      </c>
      <c r="J10" s="24" t="s">
        <v>147</v>
      </c>
      <c r="K10" s="25">
        <v>110</v>
      </c>
      <c r="L10" s="25">
        <v>110</v>
      </c>
      <c r="M10" s="25">
        <v>10</v>
      </c>
      <c r="N10" s="25">
        <v>10</v>
      </c>
      <c r="O10" s="25">
        <v>10</v>
      </c>
      <c r="P10" s="25">
        <v>10</v>
      </c>
      <c r="Q10" s="25">
        <v>10</v>
      </c>
      <c r="R10" s="25">
        <v>10</v>
      </c>
      <c r="S10" s="25">
        <v>10</v>
      </c>
      <c r="T10" s="25">
        <v>10</v>
      </c>
      <c r="U10" s="25">
        <v>20</v>
      </c>
      <c r="V10" s="25">
        <v>20</v>
      </c>
    </row>
    <row r="11" spans="1:22">
      <c r="A11" s="18" t="s">
        <v>162</v>
      </c>
      <c r="B11" s="26" t="s">
        <v>143</v>
      </c>
      <c r="C11" s="27" t="s">
        <v>144</v>
      </c>
      <c r="D11" s="21" t="s">
        <v>149</v>
      </c>
      <c r="E11" s="22" t="s">
        <v>150</v>
      </c>
      <c r="F11" s="23" t="s">
        <v>73</v>
      </c>
      <c r="G11" s="18" t="s">
        <v>163</v>
      </c>
      <c r="H11" s="23" t="s">
        <v>74</v>
      </c>
      <c r="I11" s="24" t="s">
        <v>34</v>
      </c>
      <c r="J11" s="24" t="s">
        <v>147</v>
      </c>
      <c r="K11" s="25">
        <v>2</v>
      </c>
      <c r="L11" s="25">
        <v>0</v>
      </c>
      <c r="M11" s="25">
        <v>1</v>
      </c>
      <c r="N11" s="25">
        <v>1</v>
      </c>
      <c r="O11" s="25">
        <v>1</v>
      </c>
      <c r="P11" s="25">
        <v>2</v>
      </c>
      <c r="Q11" s="25">
        <v>2</v>
      </c>
      <c r="R11" s="25">
        <v>4</v>
      </c>
      <c r="S11" s="25">
        <v>4</v>
      </c>
      <c r="T11" s="25">
        <v>1</v>
      </c>
      <c r="U11" s="25">
        <v>4</v>
      </c>
      <c r="V11" s="25">
        <v>4</v>
      </c>
    </row>
    <row r="12" spans="1:22">
      <c r="A12" s="18" t="s">
        <v>164</v>
      </c>
      <c r="B12" s="26" t="s">
        <v>143</v>
      </c>
      <c r="C12" s="27" t="s">
        <v>144</v>
      </c>
      <c r="D12" s="21" t="s">
        <v>149</v>
      </c>
      <c r="E12" s="22" t="s">
        <v>150</v>
      </c>
      <c r="F12" s="23" t="s">
        <v>165</v>
      </c>
      <c r="G12" s="18" t="s">
        <v>166</v>
      </c>
      <c r="H12" s="23" t="s">
        <v>167</v>
      </c>
      <c r="I12" s="24" t="s">
        <v>34</v>
      </c>
      <c r="J12" s="24" t="s">
        <v>147</v>
      </c>
      <c r="K12" s="25">
        <v>1</v>
      </c>
      <c r="L12" s="25">
        <v>0</v>
      </c>
      <c r="M12" s="25">
        <v>1</v>
      </c>
      <c r="N12" s="25">
        <v>1</v>
      </c>
      <c r="O12" s="25">
        <v>4</v>
      </c>
      <c r="P12" s="25">
        <v>4</v>
      </c>
      <c r="Q12" s="25">
        <v>4</v>
      </c>
      <c r="R12" s="25">
        <v>4</v>
      </c>
      <c r="S12" s="25">
        <v>4</v>
      </c>
      <c r="T12" s="25">
        <v>4</v>
      </c>
      <c r="U12" s="25">
        <v>4</v>
      </c>
      <c r="V12" s="25">
        <v>4</v>
      </c>
    </row>
    <row r="13" spans="1:22" ht="29">
      <c r="A13" s="18" t="s">
        <v>168</v>
      </c>
      <c r="B13" s="26" t="s">
        <v>143</v>
      </c>
      <c r="C13" s="27" t="s">
        <v>144</v>
      </c>
      <c r="D13" s="21" t="s">
        <v>149</v>
      </c>
      <c r="E13" s="22" t="s">
        <v>150</v>
      </c>
      <c r="F13" s="23" t="s">
        <v>81</v>
      </c>
      <c r="G13" s="18" t="s">
        <v>169</v>
      </c>
      <c r="H13" s="23" t="s">
        <v>82</v>
      </c>
      <c r="I13" s="24" t="s">
        <v>34</v>
      </c>
      <c r="J13" s="24" t="s">
        <v>147</v>
      </c>
      <c r="K13" s="25">
        <v>0</v>
      </c>
      <c r="L13" s="25">
        <v>0</v>
      </c>
      <c r="M13" s="25">
        <v>0</v>
      </c>
      <c r="N13" s="25">
        <v>0</v>
      </c>
      <c r="O13" s="25">
        <v>0</v>
      </c>
      <c r="P13" s="25">
        <v>1</v>
      </c>
      <c r="Q13" s="25">
        <v>1</v>
      </c>
      <c r="R13" s="25">
        <v>0</v>
      </c>
      <c r="S13" s="25">
        <v>0</v>
      </c>
      <c r="T13" s="25">
        <v>0</v>
      </c>
      <c r="U13" s="25">
        <v>1</v>
      </c>
      <c r="V13" s="25">
        <v>0</v>
      </c>
    </row>
    <row r="14" spans="1:22">
      <c r="A14" s="18" t="s">
        <v>170</v>
      </c>
      <c r="B14" s="26" t="s">
        <v>143</v>
      </c>
      <c r="C14" s="27" t="s">
        <v>144</v>
      </c>
      <c r="D14" s="21" t="s">
        <v>85</v>
      </c>
      <c r="E14" s="22" t="s">
        <v>171</v>
      </c>
      <c r="F14" s="23" t="s">
        <v>86</v>
      </c>
      <c r="G14" s="18" t="s">
        <v>172</v>
      </c>
      <c r="H14" s="23" t="s">
        <v>87</v>
      </c>
      <c r="I14" s="24" t="s">
        <v>34</v>
      </c>
      <c r="J14" s="24" t="s">
        <v>147</v>
      </c>
      <c r="K14" s="25">
        <v>8</v>
      </c>
      <c r="L14" s="25">
        <v>8</v>
      </c>
      <c r="M14" s="25">
        <v>8</v>
      </c>
      <c r="N14" s="25">
        <v>8</v>
      </c>
      <c r="O14" s="25">
        <v>8</v>
      </c>
      <c r="P14" s="25">
        <v>8</v>
      </c>
      <c r="Q14" s="25">
        <v>8</v>
      </c>
      <c r="R14" s="25">
        <v>8</v>
      </c>
      <c r="S14" s="25">
        <v>8</v>
      </c>
      <c r="T14" s="25">
        <v>8</v>
      </c>
      <c r="U14" s="25">
        <v>8</v>
      </c>
      <c r="V14" s="25">
        <v>8</v>
      </c>
    </row>
    <row r="15" spans="1:22">
      <c r="A15" s="18" t="s">
        <v>173</v>
      </c>
      <c r="B15" s="26" t="s">
        <v>143</v>
      </c>
      <c r="C15" s="27" t="s">
        <v>144</v>
      </c>
      <c r="D15" s="21" t="s">
        <v>90</v>
      </c>
      <c r="E15" s="22" t="s">
        <v>174</v>
      </c>
      <c r="F15" s="23" t="s">
        <v>91</v>
      </c>
      <c r="G15" s="18" t="s">
        <v>175</v>
      </c>
      <c r="H15" s="23" t="s">
        <v>92</v>
      </c>
      <c r="I15" s="24" t="s">
        <v>34</v>
      </c>
      <c r="J15" s="24" t="s">
        <v>147</v>
      </c>
      <c r="K15" s="25">
        <v>23</v>
      </c>
      <c r="L15" s="25">
        <v>20</v>
      </c>
      <c r="M15" s="25">
        <v>20</v>
      </c>
      <c r="N15" s="25">
        <v>22</v>
      </c>
      <c r="O15" s="25">
        <v>22</v>
      </c>
      <c r="P15" s="25">
        <v>21</v>
      </c>
      <c r="Q15" s="25">
        <v>23</v>
      </c>
      <c r="R15" s="25">
        <v>21</v>
      </c>
      <c r="S15" s="25">
        <v>21</v>
      </c>
      <c r="T15" s="25">
        <v>23</v>
      </c>
      <c r="U15" s="25">
        <v>20</v>
      </c>
      <c r="V15" s="25">
        <v>22</v>
      </c>
    </row>
    <row r="16" spans="1:22">
      <c r="A16" s="18" t="s">
        <v>176</v>
      </c>
      <c r="B16" s="26" t="s">
        <v>143</v>
      </c>
      <c r="C16" s="27" t="s">
        <v>144</v>
      </c>
      <c r="D16" s="21" t="s">
        <v>177</v>
      </c>
      <c r="E16" s="22" t="s">
        <v>178</v>
      </c>
      <c r="F16" s="23" t="s">
        <v>97</v>
      </c>
      <c r="G16" s="18" t="s">
        <v>179</v>
      </c>
      <c r="H16" s="23" t="s">
        <v>98</v>
      </c>
      <c r="I16" s="24" t="s">
        <v>34</v>
      </c>
      <c r="J16" s="24" t="s">
        <v>147</v>
      </c>
      <c r="K16" s="25">
        <v>75</v>
      </c>
      <c r="L16" s="25">
        <v>0</v>
      </c>
      <c r="M16" s="25">
        <v>20</v>
      </c>
      <c r="N16" s="25">
        <v>20</v>
      </c>
      <c r="O16" s="25">
        <v>20</v>
      </c>
      <c r="P16" s="25">
        <v>20</v>
      </c>
      <c r="Q16" s="25">
        <v>20</v>
      </c>
      <c r="R16" s="25">
        <v>20</v>
      </c>
      <c r="S16" s="25">
        <v>20</v>
      </c>
      <c r="T16" s="25">
        <v>120</v>
      </c>
      <c r="U16" s="25">
        <v>120</v>
      </c>
      <c r="V16" s="25">
        <v>120</v>
      </c>
    </row>
    <row r="17" spans="1:22">
      <c r="A17" s="18" t="s">
        <v>180</v>
      </c>
      <c r="B17" s="26" t="s">
        <v>143</v>
      </c>
      <c r="C17" s="27" t="s">
        <v>144</v>
      </c>
      <c r="D17" s="21" t="s">
        <v>101</v>
      </c>
      <c r="E17" s="22" t="s">
        <v>181</v>
      </c>
      <c r="F17" s="23" t="s">
        <v>102</v>
      </c>
      <c r="G17" s="18" t="s">
        <v>182</v>
      </c>
      <c r="H17" s="23" t="s">
        <v>103</v>
      </c>
      <c r="I17" s="24" t="s">
        <v>34</v>
      </c>
      <c r="J17" s="24" t="s">
        <v>147</v>
      </c>
      <c r="K17" s="25">
        <v>1</v>
      </c>
      <c r="L17" s="25">
        <v>1</v>
      </c>
      <c r="M17" s="25">
        <v>1</v>
      </c>
      <c r="N17" s="25">
        <v>1</v>
      </c>
      <c r="O17" s="25">
        <v>3</v>
      </c>
      <c r="P17" s="25">
        <v>4</v>
      </c>
      <c r="Q17" s="25">
        <v>1</v>
      </c>
      <c r="R17" s="25">
        <v>4</v>
      </c>
      <c r="S17" s="25">
        <v>1</v>
      </c>
      <c r="T17" s="25">
        <v>2</v>
      </c>
      <c r="U17" s="25">
        <v>2</v>
      </c>
      <c r="V17" s="25">
        <v>3</v>
      </c>
    </row>
    <row r="18" spans="1:22" ht="43.5">
      <c r="A18" s="18" t="s">
        <v>183</v>
      </c>
      <c r="B18" s="26" t="s">
        <v>143</v>
      </c>
      <c r="C18" s="27" t="s">
        <v>144</v>
      </c>
      <c r="D18" s="21" t="s">
        <v>106</v>
      </c>
      <c r="E18" s="22" t="s">
        <v>184</v>
      </c>
      <c r="F18" s="23" t="s">
        <v>107</v>
      </c>
      <c r="G18" s="18" t="s">
        <v>185</v>
      </c>
      <c r="H18" s="23" t="s">
        <v>108</v>
      </c>
      <c r="I18" s="24" t="s">
        <v>109</v>
      </c>
      <c r="J18" s="24" t="s">
        <v>147</v>
      </c>
      <c r="K18" s="28">
        <v>0</v>
      </c>
      <c r="L18" s="28">
        <v>0</v>
      </c>
      <c r="M18" s="28">
        <v>0</v>
      </c>
      <c r="N18" s="28">
        <v>0.5</v>
      </c>
      <c r="O18" s="28">
        <v>0</v>
      </c>
      <c r="P18" s="28">
        <v>0</v>
      </c>
      <c r="Q18" s="28">
        <v>0.5</v>
      </c>
      <c r="R18" s="28">
        <v>0</v>
      </c>
      <c r="S18" s="28">
        <v>0</v>
      </c>
      <c r="T18" s="28">
        <v>0</v>
      </c>
      <c r="U18" s="28">
        <v>0</v>
      </c>
      <c r="V18" s="28">
        <v>0</v>
      </c>
    </row>
    <row r="19" spans="1:22" ht="29">
      <c r="A19" s="18" t="s">
        <v>186</v>
      </c>
      <c r="B19" s="26" t="s">
        <v>143</v>
      </c>
      <c r="C19" s="27" t="s">
        <v>144</v>
      </c>
      <c r="D19" s="21" t="s">
        <v>187</v>
      </c>
      <c r="E19" s="22" t="s">
        <v>188</v>
      </c>
      <c r="F19" s="23" t="s">
        <v>114</v>
      </c>
      <c r="G19" s="18" t="s">
        <v>189</v>
      </c>
      <c r="H19" s="23" t="s">
        <v>115</v>
      </c>
      <c r="I19" s="24" t="s">
        <v>109</v>
      </c>
      <c r="J19" s="24" t="s">
        <v>190</v>
      </c>
      <c r="K19" s="28">
        <v>1</v>
      </c>
      <c r="L19" s="28">
        <v>1</v>
      </c>
      <c r="M19" s="28">
        <v>1</v>
      </c>
      <c r="N19" s="28">
        <v>1</v>
      </c>
      <c r="O19" s="28">
        <v>1</v>
      </c>
      <c r="P19" s="28">
        <v>1</v>
      </c>
      <c r="Q19" s="28">
        <v>1</v>
      </c>
      <c r="R19" s="28">
        <v>1</v>
      </c>
      <c r="S19" s="28">
        <v>1</v>
      </c>
      <c r="T19" s="28">
        <v>1</v>
      </c>
      <c r="U19" s="28">
        <v>1</v>
      </c>
      <c r="V19" s="28">
        <v>1</v>
      </c>
    </row>
    <row r="20" spans="1:22" ht="29">
      <c r="A20" s="18" t="s">
        <v>191</v>
      </c>
      <c r="B20" s="26" t="s">
        <v>143</v>
      </c>
      <c r="C20" s="27" t="s">
        <v>144</v>
      </c>
      <c r="D20" s="21" t="s">
        <v>187</v>
      </c>
      <c r="E20" s="22" t="s">
        <v>188</v>
      </c>
      <c r="F20" s="23" t="s">
        <v>120</v>
      </c>
      <c r="G20" s="18" t="s">
        <v>192</v>
      </c>
      <c r="H20" s="23" t="s">
        <v>121</v>
      </c>
      <c r="I20" s="24" t="s">
        <v>34</v>
      </c>
      <c r="J20" s="24" t="s">
        <v>147</v>
      </c>
      <c r="K20" s="25">
        <v>1</v>
      </c>
      <c r="L20" s="25">
        <v>1</v>
      </c>
      <c r="M20" s="25">
        <v>1</v>
      </c>
      <c r="N20" s="25">
        <v>2</v>
      </c>
      <c r="O20" s="25">
        <v>4</v>
      </c>
      <c r="P20" s="25">
        <v>1</v>
      </c>
      <c r="Q20" s="25">
        <v>4</v>
      </c>
      <c r="R20" s="25">
        <v>4</v>
      </c>
      <c r="S20" s="25">
        <v>4</v>
      </c>
      <c r="T20" s="25">
        <v>4</v>
      </c>
      <c r="U20" s="25">
        <v>2</v>
      </c>
      <c r="V20" s="25">
        <v>4</v>
      </c>
    </row>
    <row r="21" spans="1:22" ht="29">
      <c r="A21" s="18" t="s">
        <v>193</v>
      </c>
      <c r="B21" s="26" t="s">
        <v>143</v>
      </c>
      <c r="C21" s="27" t="s">
        <v>144</v>
      </c>
      <c r="D21" s="21" t="s">
        <v>187</v>
      </c>
      <c r="E21" s="22" t="s">
        <v>188</v>
      </c>
      <c r="F21" s="23" t="s">
        <v>124</v>
      </c>
      <c r="G21" s="18" t="s">
        <v>194</v>
      </c>
      <c r="H21" s="23" t="s">
        <v>125</v>
      </c>
      <c r="I21" s="24" t="s">
        <v>34</v>
      </c>
      <c r="J21" s="24" t="s">
        <v>147</v>
      </c>
      <c r="K21" s="25">
        <v>0</v>
      </c>
      <c r="L21" s="25">
        <v>1</v>
      </c>
      <c r="M21" s="25">
        <v>1</v>
      </c>
      <c r="N21" s="25">
        <v>1</v>
      </c>
      <c r="O21" s="25">
        <v>2</v>
      </c>
      <c r="P21" s="25">
        <v>0</v>
      </c>
      <c r="Q21" s="25">
        <v>1</v>
      </c>
      <c r="R21" s="25">
        <v>1</v>
      </c>
      <c r="S21" s="25">
        <v>1</v>
      </c>
      <c r="T21" s="25">
        <v>1</v>
      </c>
      <c r="U21" s="25">
        <v>2</v>
      </c>
      <c r="V21" s="25">
        <v>4</v>
      </c>
    </row>
    <row r="22" spans="1:22" ht="29">
      <c r="A22" s="18" t="s">
        <v>195</v>
      </c>
      <c r="B22" s="26" t="s">
        <v>143</v>
      </c>
      <c r="C22" s="27" t="s">
        <v>144</v>
      </c>
      <c r="D22" s="21" t="s">
        <v>187</v>
      </c>
      <c r="E22" s="22" t="s">
        <v>188</v>
      </c>
      <c r="F22" s="23" t="s">
        <v>196</v>
      </c>
      <c r="G22" s="18" t="s">
        <v>197</v>
      </c>
      <c r="H22" s="23" t="s">
        <v>129</v>
      </c>
      <c r="I22" s="24" t="s">
        <v>109</v>
      </c>
      <c r="J22" s="24" t="s">
        <v>190</v>
      </c>
      <c r="K22" s="28">
        <v>1</v>
      </c>
      <c r="L22" s="28">
        <v>1</v>
      </c>
      <c r="M22" s="28">
        <v>1</v>
      </c>
      <c r="N22" s="28">
        <v>1</v>
      </c>
      <c r="O22" s="28">
        <v>1</v>
      </c>
      <c r="P22" s="28">
        <v>1</v>
      </c>
      <c r="Q22" s="28">
        <v>1</v>
      </c>
      <c r="R22" s="28">
        <v>1</v>
      </c>
      <c r="S22" s="28">
        <v>1</v>
      </c>
      <c r="T22" s="28">
        <v>1</v>
      </c>
      <c r="U22" s="28">
        <v>1</v>
      </c>
      <c r="V22" s="28">
        <v>1</v>
      </c>
    </row>
    <row r="23" spans="1:22" ht="29">
      <c r="A23" s="18" t="s">
        <v>198</v>
      </c>
      <c r="B23" s="26" t="s">
        <v>199</v>
      </c>
      <c r="C23" s="27" t="s">
        <v>200</v>
      </c>
      <c r="D23" s="21" t="s">
        <v>201</v>
      </c>
      <c r="E23" s="22" t="s">
        <v>202</v>
      </c>
      <c r="F23" s="23" t="s">
        <v>203</v>
      </c>
      <c r="G23" s="18" t="s">
        <v>204</v>
      </c>
      <c r="H23" s="23" t="s">
        <v>205</v>
      </c>
      <c r="I23" s="24" t="s">
        <v>34</v>
      </c>
      <c r="J23" s="24" t="s">
        <v>147</v>
      </c>
      <c r="K23" s="25">
        <v>0</v>
      </c>
      <c r="L23" s="25">
        <v>0</v>
      </c>
      <c r="M23" s="25">
        <v>1</v>
      </c>
      <c r="N23" s="25">
        <v>0</v>
      </c>
      <c r="O23" s="25">
        <v>0</v>
      </c>
      <c r="P23" s="25">
        <v>1</v>
      </c>
      <c r="Q23" s="25">
        <v>0</v>
      </c>
      <c r="R23" s="25">
        <v>0</v>
      </c>
      <c r="S23" s="25">
        <v>1</v>
      </c>
      <c r="T23" s="25">
        <v>0</v>
      </c>
      <c r="U23" s="25">
        <v>0</v>
      </c>
      <c r="V23" s="25">
        <v>1</v>
      </c>
    </row>
    <row r="24" spans="1:22">
      <c r="A24" s="18" t="s">
        <v>206</v>
      </c>
      <c r="B24" s="26" t="s">
        <v>199</v>
      </c>
      <c r="C24" s="27" t="s">
        <v>200</v>
      </c>
      <c r="D24" s="21" t="s">
        <v>201</v>
      </c>
      <c r="E24" s="22" t="s">
        <v>202</v>
      </c>
      <c r="F24" s="23" t="s">
        <v>207</v>
      </c>
      <c r="G24" s="18" t="s">
        <v>208</v>
      </c>
      <c r="H24" s="23" t="s">
        <v>209</v>
      </c>
      <c r="I24" s="24" t="s">
        <v>34</v>
      </c>
      <c r="J24" s="24" t="s">
        <v>147</v>
      </c>
      <c r="K24" s="25">
        <v>0</v>
      </c>
      <c r="L24" s="25">
        <v>0</v>
      </c>
      <c r="M24" s="25">
        <v>1</v>
      </c>
      <c r="N24" s="25">
        <v>0</v>
      </c>
      <c r="O24" s="25">
        <v>0</v>
      </c>
      <c r="P24" s="25">
        <v>1</v>
      </c>
      <c r="Q24" s="25">
        <v>0</v>
      </c>
      <c r="R24" s="25">
        <v>0</v>
      </c>
      <c r="S24" s="25">
        <v>1</v>
      </c>
      <c r="T24" s="25">
        <v>0</v>
      </c>
      <c r="U24" s="25">
        <v>0</v>
      </c>
      <c r="V24" s="25">
        <v>1</v>
      </c>
    </row>
    <row r="25" spans="1:22" ht="29">
      <c r="A25" s="18" t="s">
        <v>210</v>
      </c>
      <c r="B25" s="26" t="s">
        <v>199</v>
      </c>
      <c r="C25" s="27" t="s">
        <v>200</v>
      </c>
      <c r="D25" s="21" t="s">
        <v>211</v>
      </c>
      <c r="E25" s="22" t="s">
        <v>212</v>
      </c>
      <c r="F25" s="23" t="s">
        <v>213</v>
      </c>
      <c r="G25" s="18" t="s">
        <v>214</v>
      </c>
      <c r="H25" s="23" t="s">
        <v>215</v>
      </c>
      <c r="I25" s="24" t="s">
        <v>34</v>
      </c>
      <c r="J25" s="24" t="s">
        <v>147</v>
      </c>
      <c r="K25" s="25">
        <v>0</v>
      </c>
      <c r="L25" s="25">
        <v>0</v>
      </c>
      <c r="M25" s="25">
        <v>1</v>
      </c>
      <c r="N25" s="25">
        <v>0</v>
      </c>
      <c r="O25" s="25">
        <v>0</v>
      </c>
      <c r="P25" s="25">
        <v>1</v>
      </c>
      <c r="Q25" s="25">
        <v>0</v>
      </c>
      <c r="R25" s="25">
        <v>0</v>
      </c>
      <c r="S25" s="25">
        <v>1</v>
      </c>
      <c r="T25" s="25">
        <v>0</v>
      </c>
      <c r="U25" s="25">
        <v>0</v>
      </c>
      <c r="V25" s="25">
        <v>1</v>
      </c>
    </row>
    <row r="26" spans="1:22" ht="29">
      <c r="A26" s="18" t="s">
        <v>216</v>
      </c>
      <c r="B26" s="26" t="s">
        <v>199</v>
      </c>
      <c r="C26" s="27" t="s">
        <v>200</v>
      </c>
      <c r="D26" s="21" t="s">
        <v>217</v>
      </c>
      <c r="E26" s="22" t="s">
        <v>218</v>
      </c>
      <c r="F26" s="23" t="s">
        <v>219</v>
      </c>
      <c r="G26" s="18" t="s">
        <v>220</v>
      </c>
      <c r="H26" s="23" t="s">
        <v>221</v>
      </c>
      <c r="I26" s="24" t="s">
        <v>34</v>
      </c>
      <c r="J26" s="24" t="s">
        <v>147</v>
      </c>
      <c r="K26" s="25">
        <v>1</v>
      </c>
      <c r="L26" s="25">
        <v>1</v>
      </c>
      <c r="M26" s="25">
        <v>1</v>
      </c>
      <c r="N26" s="25">
        <v>1</v>
      </c>
      <c r="O26" s="25">
        <v>1</v>
      </c>
      <c r="P26" s="25">
        <v>1</v>
      </c>
      <c r="Q26" s="25">
        <v>1</v>
      </c>
      <c r="R26" s="25">
        <v>1</v>
      </c>
      <c r="S26" s="25">
        <v>1</v>
      </c>
      <c r="T26" s="25">
        <v>1</v>
      </c>
      <c r="U26" s="25">
        <v>1</v>
      </c>
      <c r="V26" s="25">
        <v>1</v>
      </c>
    </row>
    <row r="27" spans="1:22" ht="29">
      <c r="A27" s="18" t="s">
        <v>222</v>
      </c>
      <c r="B27" s="26" t="s">
        <v>199</v>
      </c>
      <c r="C27" s="27" t="s">
        <v>200</v>
      </c>
      <c r="D27" s="21" t="s">
        <v>223</v>
      </c>
      <c r="E27" s="22" t="s">
        <v>224</v>
      </c>
      <c r="F27" s="23" t="s">
        <v>225</v>
      </c>
      <c r="G27" s="18" t="s">
        <v>226</v>
      </c>
      <c r="H27" s="23" t="s">
        <v>227</v>
      </c>
      <c r="I27" s="24" t="s">
        <v>34</v>
      </c>
      <c r="J27" s="24" t="s">
        <v>147</v>
      </c>
      <c r="K27" s="25">
        <v>1</v>
      </c>
      <c r="L27" s="25">
        <v>1</v>
      </c>
      <c r="M27" s="25">
        <v>1</v>
      </c>
      <c r="N27" s="25">
        <v>1</v>
      </c>
      <c r="O27" s="25">
        <v>1</v>
      </c>
      <c r="P27" s="25">
        <v>1</v>
      </c>
      <c r="Q27" s="25">
        <v>1</v>
      </c>
      <c r="R27" s="25">
        <v>1</v>
      </c>
      <c r="S27" s="25">
        <v>1</v>
      </c>
      <c r="T27" s="25">
        <v>1</v>
      </c>
      <c r="U27" s="25">
        <v>1</v>
      </c>
      <c r="V27" s="25">
        <v>1</v>
      </c>
    </row>
    <row r="28" spans="1:22">
      <c r="A28" s="18" t="s">
        <v>228</v>
      </c>
      <c r="B28" s="26" t="s">
        <v>199</v>
      </c>
      <c r="C28" s="27" t="s">
        <v>200</v>
      </c>
      <c r="D28" s="21" t="s">
        <v>223</v>
      </c>
      <c r="E28" s="22" t="s">
        <v>224</v>
      </c>
      <c r="F28" s="23" t="s">
        <v>229</v>
      </c>
      <c r="G28" s="18" t="s">
        <v>230</v>
      </c>
      <c r="H28" s="23" t="s">
        <v>231</v>
      </c>
      <c r="I28" s="24" t="s">
        <v>34</v>
      </c>
      <c r="J28" s="24" t="s">
        <v>147</v>
      </c>
      <c r="K28" s="25">
        <v>1</v>
      </c>
      <c r="L28" s="25">
        <v>1</v>
      </c>
      <c r="M28" s="25">
        <v>1</v>
      </c>
      <c r="N28" s="25">
        <v>1</v>
      </c>
      <c r="O28" s="25">
        <v>1</v>
      </c>
      <c r="P28" s="25">
        <v>1</v>
      </c>
      <c r="Q28" s="25">
        <v>1</v>
      </c>
      <c r="R28" s="25">
        <v>1</v>
      </c>
      <c r="S28" s="25">
        <v>1</v>
      </c>
      <c r="T28" s="25">
        <v>1</v>
      </c>
      <c r="U28" s="25">
        <v>1</v>
      </c>
      <c r="V28" s="25">
        <v>1</v>
      </c>
    </row>
    <row r="29" spans="1:22" ht="29">
      <c r="A29" s="18" t="s">
        <v>232</v>
      </c>
      <c r="B29" s="26" t="s">
        <v>199</v>
      </c>
      <c r="C29" s="27" t="s">
        <v>200</v>
      </c>
      <c r="D29" s="21" t="s">
        <v>223</v>
      </c>
      <c r="E29" s="22" t="s">
        <v>224</v>
      </c>
      <c r="F29" s="23" t="s">
        <v>233</v>
      </c>
      <c r="G29" s="18" t="s">
        <v>234</v>
      </c>
      <c r="H29" s="23" t="s">
        <v>235</v>
      </c>
      <c r="I29" s="24" t="s">
        <v>34</v>
      </c>
      <c r="J29" s="24" t="s">
        <v>147</v>
      </c>
      <c r="K29" s="25">
        <v>1</v>
      </c>
      <c r="L29" s="25">
        <v>1</v>
      </c>
      <c r="M29" s="25">
        <v>1</v>
      </c>
      <c r="N29" s="25">
        <v>1</v>
      </c>
      <c r="O29" s="25">
        <v>1</v>
      </c>
      <c r="P29" s="25">
        <v>1</v>
      </c>
      <c r="Q29" s="25">
        <v>1</v>
      </c>
      <c r="R29" s="25">
        <v>1</v>
      </c>
      <c r="S29" s="25">
        <v>1</v>
      </c>
      <c r="T29" s="25">
        <v>1</v>
      </c>
      <c r="U29" s="25">
        <v>1</v>
      </c>
      <c r="V29" s="25">
        <v>1</v>
      </c>
    </row>
    <row r="30" spans="1:22">
      <c r="A30" s="18" t="s">
        <v>236</v>
      </c>
      <c r="B30" s="26" t="s">
        <v>199</v>
      </c>
      <c r="C30" s="27" t="s">
        <v>200</v>
      </c>
      <c r="D30" s="21" t="s">
        <v>223</v>
      </c>
      <c r="E30" s="22" t="s">
        <v>224</v>
      </c>
      <c r="F30" s="23" t="s">
        <v>237</v>
      </c>
      <c r="G30" s="18" t="s">
        <v>238</v>
      </c>
      <c r="H30" s="23" t="s">
        <v>239</v>
      </c>
      <c r="I30" s="24" t="s">
        <v>34</v>
      </c>
      <c r="J30" s="24" t="s">
        <v>147</v>
      </c>
      <c r="K30" s="25">
        <v>1</v>
      </c>
      <c r="L30" s="25">
        <v>1</v>
      </c>
      <c r="M30" s="25">
        <v>1</v>
      </c>
      <c r="N30" s="25">
        <v>1</v>
      </c>
      <c r="O30" s="25">
        <v>1</v>
      </c>
      <c r="P30" s="25">
        <v>1</v>
      </c>
      <c r="Q30" s="25">
        <v>1</v>
      </c>
      <c r="R30" s="25">
        <v>1</v>
      </c>
      <c r="S30" s="25">
        <v>1</v>
      </c>
      <c r="T30" s="25">
        <v>1</v>
      </c>
      <c r="U30" s="25">
        <v>1</v>
      </c>
      <c r="V30" s="25">
        <v>1</v>
      </c>
    </row>
    <row r="31" spans="1:22">
      <c r="A31" s="18" t="s">
        <v>240</v>
      </c>
      <c r="B31" s="26" t="s">
        <v>199</v>
      </c>
      <c r="C31" s="27" t="s">
        <v>200</v>
      </c>
      <c r="D31" s="21" t="s">
        <v>241</v>
      </c>
      <c r="E31" s="22" t="s">
        <v>242</v>
      </c>
      <c r="F31" s="23" t="s">
        <v>243</v>
      </c>
      <c r="G31" s="18" t="s">
        <v>244</v>
      </c>
      <c r="H31" s="23" t="s">
        <v>239</v>
      </c>
      <c r="I31" s="24" t="s">
        <v>34</v>
      </c>
      <c r="J31" s="24" t="s">
        <v>147</v>
      </c>
      <c r="K31" s="25">
        <v>1</v>
      </c>
      <c r="L31" s="25">
        <v>1</v>
      </c>
      <c r="M31" s="25">
        <v>1</v>
      </c>
      <c r="N31" s="25">
        <v>1</v>
      </c>
      <c r="O31" s="25">
        <v>1</v>
      </c>
      <c r="P31" s="25">
        <v>1</v>
      </c>
      <c r="Q31" s="25">
        <v>1</v>
      </c>
      <c r="R31" s="25">
        <v>1</v>
      </c>
      <c r="S31" s="25">
        <v>1</v>
      </c>
      <c r="T31" s="25">
        <v>1</v>
      </c>
      <c r="U31" s="25">
        <v>1</v>
      </c>
      <c r="V31" s="25">
        <v>1</v>
      </c>
    </row>
    <row r="32" spans="1:22" ht="29">
      <c r="A32" s="18" t="s">
        <v>245</v>
      </c>
      <c r="B32" s="26" t="s">
        <v>199</v>
      </c>
      <c r="C32" s="27" t="s">
        <v>200</v>
      </c>
      <c r="D32" s="21" t="s">
        <v>241</v>
      </c>
      <c r="E32" s="22" t="s">
        <v>242</v>
      </c>
      <c r="F32" s="23" t="s">
        <v>246</v>
      </c>
      <c r="G32" s="18" t="s">
        <v>247</v>
      </c>
      <c r="H32" s="23" t="s">
        <v>248</v>
      </c>
      <c r="I32" s="24" t="s">
        <v>34</v>
      </c>
      <c r="J32" s="24" t="s">
        <v>147</v>
      </c>
      <c r="K32" s="25">
        <v>1</v>
      </c>
      <c r="L32" s="25">
        <v>1</v>
      </c>
      <c r="M32" s="25">
        <v>1</v>
      </c>
      <c r="N32" s="25">
        <v>1</v>
      </c>
      <c r="O32" s="25">
        <v>1</v>
      </c>
      <c r="P32" s="25">
        <v>1</v>
      </c>
      <c r="Q32" s="25">
        <v>1</v>
      </c>
      <c r="R32" s="25">
        <v>1</v>
      </c>
      <c r="S32" s="25">
        <v>1</v>
      </c>
      <c r="T32" s="25">
        <v>1</v>
      </c>
      <c r="U32" s="25">
        <v>1</v>
      </c>
      <c r="V32" s="25">
        <v>1</v>
      </c>
    </row>
    <row r="33" spans="1:22">
      <c r="A33" s="18" t="s">
        <v>249</v>
      </c>
      <c r="B33" s="26" t="s">
        <v>199</v>
      </c>
      <c r="C33" s="27" t="s">
        <v>200</v>
      </c>
      <c r="D33" s="21" t="s">
        <v>241</v>
      </c>
      <c r="E33" s="22" t="s">
        <v>242</v>
      </c>
      <c r="F33" s="23" t="s">
        <v>250</v>
      </c>
      <c r="G33" s="18" t="s">
        <v>251</v>
      </c>
      <c r="H33" s="23" t="s">
        <v>252</v>
      </c>
      <c r="I33" s="24" t="s">
        <v>34</v>
      </c>
      <c r="J33" s="24" t="s">
        <v>147</v>
      </c>
      <c r="K33" s="25">
        <v>1</v>
      </c>
      <c r="L33" s="25">
        <v>1</v>
      </c>
      <c r="M33" s="25">
        <v>1</v>
      </c>
      <c r="N33" s="25">
        <v>0</v>
      </c>
      <c r="O33" s="25">
        <v>0</v>
      </c>
      <c r="P33" s="25">
        <v>0</v>
      </c>
      <c r="Q33" s="25">
        <v>0</v>
      </c>
      <c r="R33" s="25">
        <v>0</v>
      </c>
      <c r="S33" s="25">
        <v>0</v>
      </c>
      <c r="T33" s="25">
        <v>0</v>
      </c>
      <c r="U33" s="25">
        <v>0</v>
      </c>
      <c r="V33" s="25">
        <v>0</v>
      </c>
    </row>
    <row r="34" spans="1:22">
      <c r="A34" s="18" t="s">
        <v>253</v>
      </c>
      <c r="B34" s="26" t="s">
        <v>199</v>
      </c>
      <c r="C34" s="27" t="s">
        <v>200</v>
      </c>
      <c r="D34" s="21" t="s">
        <v>241</v>
      </c>
      <c r="E34" s="22" t="s">
        <v>242</v>
      </c>
      <c r="F34" s="23" t="s">
        <v>254</v>
      </c>
      <c r="G34" s="18" t="s">
        <v>255</v>
      </c>
      <c r="H34" s="23" t="s">
        <v>256</v>
      </c>
      <c r="I34" s="24" t="s">
        <v>34</v>
      </c>
      <c r="J34" s="24" t="s">
        <v>147</v>
      </c>
      <c r="K34" s="25">
        <v>1</v>
      </c>
      <c r="L34" s="25">
        <v>1</v>
      </c>
      <c r="M34" s="25">
        <v>1</v>
      </c>
      <c r="N34" s="25">
        <v>1</v>
      </c>
      <c r="O34" s="25">
        <v>0</v>
      </c>
      <c r="P34" s="25">
        <v>0</v>
      </c>
      <c r="Q34" s="25">
        <v>0</v>
      </c>
      <c r="R34" s="25">
        <v>0</v>
      </c>
      <c r="S34" s="25">
        <v>0</v>
      </c>
      <c r="T34" s="25">
        <v>0</v>
      </c>
      <c r="U34" s="25">
        <v>0</v>
      </c>
      <c r="V34" s="25">
        <v>0</v>
      </c>
    </row>
    <row r="35" spans="1:22" ht="29">
      <c r="A35" s="18" t="s">
        <v>257</v>
      </c>
      <c r="B35" s="26" t="s">
        <v>199</v>
      </c>
      <c r="C35" s="27" t="s">
        <v>200</v>
      </c>
      <c r="D35" s="21" t="s">
        <v>241</v>
      </c>
      <c r="E35" s="22" t="s">
        <v>242</v>
      </c>
      <c r="F35" s="23" t="s">
        <v>258</v>
      </c>
      <c r="G35" s="18" t="s">
        <v>259</v>
      </c>
      <c r="H35" s="23" t="s">
        <v>260</v>
      </c>
      <c r="I35" s="24" t="s">
        <v>34</v>
      </c>
      <c r="J35" s="24" t="s">
        <v>147</v>
      </c>
      <c r="K35" s="25">
        <v>1</v>
      </c>
      <c r="L35" s="25">
        <v>1</v>
      </c>
      <c r="M35" s="25">
        <v>1</v>
      </c>
      <c r="N35" s="25">
        <v>1</v>
      </c>
      <c r="O35" s="25">
        <v>1</v>
      </c>
      <c r="P35" s="25">
        <v>1</v>
      </c>
      <c r="Q35" s="25">
        <v>1</v>
      </c>
      <c r="R35" s="25">
        <v>1</v>
      </c>
      <c r="S35" s="25">
        <v>1</v>
      </c>
      <c r="T35" s="25">
        <v>1</v>
      </c>
      <c r="U35" s="25">
        <v>1</v>
      </c>
      <c r="V35" s="25">
        <v>1</v>
      </c>
    </row>
    <row r="36" spans="1:22" ht="29">
      <c r="A36" s="18" t="s">
        <v>261</v>
      </c>
      <c r="B36" s="26" t="s">
        <v>199</v>
      </c>
      <c r="C36" s="27" t="s">
        <v>200</v>
      </c>
      <c r="D36" s="21" t="s">
        <v>241</v>
      </c>
      <c r="E36" s="22" t="s">
        <v>242</v>
      </c>
      <c r="F36" s="23" t="s">
        <v>262</v>
      </c>
      <c r="G36" s="18" t="s">
        <v>263</v>
      </c>
      <c r="H36" s="23" t="s">
        <v>264</v>
      </c>
      <c r="I36" s="24" t="s">
        <v>34</v>
      </c>
      <c r="J36" s="24" t="s">
        <v>147</v>
      </c>
      <c r="K36" s="25">
        <v>1</v>
      </c>
      <c r="L36" s="25">
        <v>1</v>
      </c>
      <c r="M36" s="25">
        <v>1</v>
      </c>
      <c r="N36" s="25">
        <v>1</v>
      </c>
      <c r="O36" s="25">
        <v>1</v>
      </c>
      <c r="P36" s="25">
        <v>1</v>
      </c>
      <c r="Q36" s="25">
        <v>1</v>
      </c>
      <c r="R36" s="25">
        <v>1</v>
      </c>
      <c r="S36" s="25">
        <v>1</v>
      </c>
      <c r="T36" s="25">
        <v>1</v>
      </c>
      <c r="U36" s="25">
        <v>1</v>
      </c>
      <c r="V36" s="25">
        <v>1</v>
      </c>
    </row>
    <row r="37" spans="1:22" ht="29">
      <c r="A37" s="18" t="s">
        <v>265</v>
      </c>
      <c r="B37" s="26" t="s">
        <v>199</v>
      </c>
      <c r="C37" s="27" t="s">
        <v>200</v>
      </c>
      <c r="D37" s="21" t="s">
        <v>241</v>
      </c>
      <c r="E37" s="22" t="s">
        <v>242</v>
      </c>
      <c r="F37" s="23" t="s">
        <v>266</v>
      </c>
      <c r="G37" s="18" t="s">
        <v>267</v>
      </c>
      <c r="H37" s="23" t="s">
        <v>268</v>
      </c>
      <c r="I37" s="24" t="s">
        <v>34</v>
      </c>
      <c r="J37" s="24" t="s">
        <v>147</v>
      </c>
      <c r="K37" s="25">
        <v>1</v>
      </c>
      <c r="L37" s="25">
        <v>1</v>
      </c>
      <c r="M37" s="25">
        <v>1</v>
      </c>
      <c r="N37" s="25">
        <v>1</v>
      </c>
      <c r="O37" s="25">
        <v>1</v>
      </c>
      <c r="P37" s="25">
        <v>1</v>
      </c>
      <c r="Q37" s="25">
        <v>1</v>
      </c>
      <c r="R37" s="25">
        <v>1</v>
      </c>
      <c r="S37" s="25">
        <v>1</v>
      </c>
      <c r="T37" s="25">
        <v>1</v>
      </c>
      <c r="U37" s="25">
        <v>1</v>
      </c>
      <c r="V37" s="25">
        <v>1</v>
      </c>
    </row>
    <row r="38" spans="1:22">
      <c r="A38" s="18" t="s">
        <v>269</v>
      </c>
      <c r="B38" s="26" t="s">
        <v>199</v>
      </c>
      <c r="C38" s="27" t="s">
        <v>200</v>
      </c>
      <c r="D38" s="21" t="s">
        <v>241</v>
      </c>
      <c r="E38" s="22" t="s">
        <v>242</v>
      </c>
      <c r="F38" s="23" t="s">
        <v>270</v>
      </c>
      <c r="G38" s="18" t="s">
        <v>271</v>
      </c>
      <c r="H38" s="23" t="s">
        <v>272</v>
      </c>
      <c r="I38" s="24" t="s">
        <v>34</v>
      </c>
      <c r="J38" s="24" t="s">
        <v>147</v>
      </c>
      <c r="K38" s="25">
        <v>1</v>
      </c>
      <c r="L38" s="25">
        <v>1</v>
      </c>
      <c r="M38" s="25">
        <v>1</v>
      </c>
      <c r="N38" s="25">
        <v>1</v>
      </c>
      <c r="O38" s="25">
        <v>1</v>
      </c>
      <c r="P38" s="25">
        <v>1</v>
      </c>
      <c r="Q38" s="25">
        <v>1</v>
      </c>
      <c r="R38" s="25">
        <v>1</v>
      </c>
      <c r="S38" s="25">
        <v>1</v>
      </c>
      <c r="T38" s="25">
        <v>1</v>
      </c>
      <c r="U38" s="25">
        <v>1</v>
      </c>
      <c r="V38" s="25">
        <v>1</v>
      </c>
    </row>
    <row r="39" spans="1:22">
      <c r="A39" s="18" t="s">
        <v>273</v>
      </c>
      <c r="B39" s="26" t="s">
        <v>199</v>
      </c>
      <c r="C39" s="27" t="s">
        <v>200</v>
      </c>
      <c r="D39" s="21" t="s">
        <v>241</v>
      </c>
      <c r="E39" s="22" t="s">
        <v>242</v>
      </c>
      <c r="F39" s="23" t="s">
        <v>274</v>
      </c>
      <c r="G39" s="18" t="s">
        <v>275</v>
      </c>
      <c r="H39" s="23" t="s">
        <v>276</v>
      </c>
      <c r="I39" s="24" t="s">
        <v>34</v>
      </c>
      <c r="J39" s="24" t="s">
        <v>147</v>
      </c>
      <c r="K39" s="25">
        <v>1</v>
      </c>
      <c r="L39" s="25">
        <v>1</v>
      </c>
      <c r="M39" s="25">
        <v>1</v>
      </c>
      <c r="N39" s="25">
        <v>1</v>
      </c>
      <c r="O39" s="25">
        <v>1</v>
      </c>
      <c r="P39" s="25">
        <v>1</v>
      </c>
      <c r="Q39" s="25">
        <v>1</v>
      </c>
      <c r="R39" s="25">
        <v>1</v>
      </c>
      <c r="S39" s="25">
        <v>1</v>
      </c>
      <c r="T39" s="25">
        <v>1</v>
      </c>
      <c r="U39" s="25">
        <v>1</v>
      </c>
      <c r="V39" s="25">
        <v>1</v>
      </c>
    </row>
    <row r="40" spans="1:22">
      <c r="A40" s="18" t="s">
        <v>277</v>
      </c>
      <c r="B40" s="26" t="s">
        <v>199</v>
      </c>
      <c r="C40" s="27" t="s">
        <v>200</v>
      </c>
      <c r="D40" s="21" t="s">
        <v>241</v>
      </c>
      <c r="E40" s="22" t="s">
        <v>242</v>
      </c>
      <c r="F40" s="23" t="s">
        <v>278</v>
      </c>
      <c r="G40" s="18" t="s">
        <v>279</v>
      </c>
      <c r="H40" s="23" t="s">
        <v>280</v>
      </c>
      <c r="I40" s="24" t="s">
        <v>34</v>
      </c>
      <c r="J40" s="24" t="s">
        <v>147</v>
      </c>
      <c r="K40" s="25">
        <v>1</v>
      </c>
      <c r="L40" s="25">
        <v>1</v>
      </c>
      <c r="M40" s="25">
        <v>1</v>
      </c>
      <c r="N40" s="25">
        <v>1</v>
      </c>
      <c r="O40" s="25">
        <v>0</v>
      </c>
      <c r="P40" s="25">
        <v>0</v>
      </c>
      <c r="Q40" s="25">
        <v>0</v>
      </c>
      <c r="R40" s="25">
        <v>0</v>
      </c>
      <c r="S40" s="25">
        <v>0</v>
      </c>
      <c r="T40" s="25">
        <v>0</v>
      </c>
      <c r="U40" s="25">
        <v>0</v>
      </c>
      <c r="V40" s="25">
        <v>0</v>
      </c>
    </row>
    <row r="41" spans="1:22">
      <c r="A41" s="18" t="s">
        <v>281</v>
      </c>
      <c r="B41" s="26" t="s">
        <v>199</v>
      </c>
      <c r="C41" s="27" t="s">
        <v>200</v>
      </c>
      <c r="D41" s="21" t="s">
        <v>241</v>
      </c>
      <c r="E41" s="22" t="s">
        <v>242</v>
      </c>
      <c r="F41" s="23" t="s">
        <v>282</v>
      </c>
      <c r="G41" s="18" t="s">
        <v>283</v>
      </c>
      <c r="H41" s="23" t="s">
        <v>284</v>
      </c>
      <c r="I41" s="24" t="s">
        <v>34</v>
      </c>
      <c r="J41" s="24" t="s">
        <v>147</v>
      </c>
      <c r="K41" s="25">
        <v>1</v>
      </c>
      <c r="L41" s="25">
        <v>1</v>
      </c>
      <c r="M41" s="25">
        <v>1</v>
      </c>
      <c r="N41" s="25">
        <v>1</v>
      </c>
      <c r="O41" s="25">
        <v>0</v>
      </c>
      <c r="P41" s="25">
        <v>0</v>
      </c>
      <c r="Q41" s="25">
        <v>0</v>
      </c>
      <c r="R41" s="25">
        <v>0</v>
      </c>
      <c r="S41" s="25">
        <v>0</v>
      </c>
      <c r="T41" s="25">
        <v>0</v>
      </c>
      <c r="U41" s="25">
        <v>0</v>
      </c>
      <c r="V41" s="25">
        <v>0</v>
      </c>
    </row>
    <row r="42" spans="1:22">
      <c r="A42" s="18" t="s">
        <v>285</v>
      </c>
      <c r="B42" s="26" t="s">
        <v>199</v>
      </c>
      <c r="C42" s="27" t="s">
        <v>200</v>
      </c>
      <c r="D42" s="21" t="s">
        <v>241</v>
      </c>
      <c r="E42" s="22" t="s">
        <v>242</v>
      </c>
      <c r="F42" s="23" t="s">
        <v>286</v>
      </c>
      <c r="G42" s="18" t="s">
        <v>287</v>
      </c>
      <c r="H42" s="23" t="s">
        <v>288</v>
      </c>
      <c r="I42" s="24" t="s">
        <v>34</v>
      </c>
      <c r="J42" s="24" t="s">
        <v>147</v>
      </c>
      <c r="K42" s="25">
        <v>1</v>
      </c>
      <c r="L42" s="25">
        <v>1</v>
      </c>
      <c r="M42" s="25">
        <v>1</v>
      </c>
      <c r="N42" s="25">
        <v>1</v>
      </c>
      <c r="O42" s="25">
        <v>1</v>
      </c>
      <c r="P42" s="25">
        <v>1</v>
      </c>
      <c r="Q42" s="25">
        <v>1</v>
      </c>
      <c r="R42" s="25">
        <v>1</v>
      </c>
      <c r="S42" s="25">
        <v>1</v>
      </c>
      <c r="T42" s="25">
        <v>1</v>
      </c>
      <c r="U42" s="25">
        <v>1</v>
      </c>
      <c r="V42" s="25">
        <v>1</v>
      </c>
    </row>
    <row r="43" spans="1:22">
      <c r="A43" s="18" t="s">
        <v>289</v>
      </c>
      <c r="B43" s="26" t="s">
        <v>199</v>
      </c>
      <c r="C43" s="27" t="s">
        <v>200</v>
      </c>
      <c r="D43" s="21" t="s">
        <v>241</v>
      </c>
      <c r="E43" s="22" t="s">
        <v>242</v>
      </c>
      <c r="F43" s="23" t="s">
        <v>290</v>
      </c>
      <c r="G43" s="18" t="s">
        <v>291</v>
      </c>
      <c r="H43" s="23" t="s">
        <v>292</v>
      </c>
      <c r="I43" s="24" t="s">
        <v>34</v>
      </c>
      <c r="J43" s="24" t="s">
        <v>147</v>
      </c>
      <c r="K43" s="25">
        <v>1</v>
      </c>
      <c r="L43" s="25">
        <v>1</v>
      </c>
      <c r="M43" s="25">
        <v>1</v>
      </c>
      <c r="N43" s="25">
        <v>1</v>
      </c>
      <c r="O43" s="25">
        <v>1</v>
      </c>
      <c r="P43" s="25">
        <v>1</v>
      </c>
      <c r="Q43" s="25">
        <v>1</v>
      </c>
      <c r="R43" s="25">
        <v>1</v>
      </c>
      <c r="S43" s="25">
        <v>1</v>
      </c>
      <c r="T43" s="25">
        <v>1</v>
      </c>
      <c r="U43" s="25">
        <v>1</v>
      </c>
      <c r="V43" s="25">
        <v>1</v>
      </c>
    </row>
    <row r="44" spans="1:22">
      <c r="A44" s="18" t="s">
        <v>293</v>
      </c>
      <c r="B44" s="26" t="s">
        <v>199</v>
      </c>
      <c r="C44" s="27" t="s">
        <v>200</v>
      </c>
      <c r="D44" s="21" t="s">
        <v>241</v>
      </c>
      <c r="E44" s="22" t="s">
        <v>242</v>
      </c>
      <c r="F44" s="23" t="s">
        <v>294</v>
      </c>
      <c r="G44" s="18" t="s">
        <v>295</v>
      </c>
      <c r="H44" s="23" t="s">
        <v>296</v>
      </c>
      <c r="I44" s="24" t="s">
        <v>34</v>
      </c>
      <c r="J44" s="24" t="s">
        <v>147</v>
      </c>
      <c r="K44" s="25">
        <v>1</v>
      </c>
      <c r="L44" s="25">
        <v>1</v>
      </c>
      <c r="M44" s="25">
        <v>1</v>
      </c>
      <c r="N44" s="25">
        <v>1</v>
      </c>
      <c r="O44" s="25">
        <v>1</v>
      </c>
      <c r="P44" s="25">
        <v>1</v>
      </c>
      <c r="Q44" s="25">
        <v>1</v>
      </c>
      <c r="R44" s="25">
        <v>1</v>
      </c>
      <c r="S44" s="25">
        <v>1</v>
      </c>
      <c r="T44" s="25">
        <v>1</v>
      </c>
      <c r="U44" s="25">
        <v>1</v>
      </c>
      <c r="V44" s="25">
        <v>1</v>
      </c>
    </row>
    <row r="45" spans="1:22" ht="29">
      <c r="A45" s="18" t="s">
        <v>297</v>
      </c>
      <c r="B45" s="26" t="s">
        <v>298</v>
      </c>
      <c r="C45" s="27" t="s">
        <v>299</v>
      </c>
      <c r="D45" s="21" t="s">
        <v>300</v>
      </c>
      <c r="E45" s="22" t="s">
        <v>301</v>
      </c>
      <c r="F45" s="23" t="s">
        <v>302</v>
      </c>
      <c r="G45" s="18" t="s">
        <v>303</v>
      </c>
      <c r="H45" s="23" t="s">
        <v>304</v>
      </c>
      <c r="I45" s="24" t="s">
        <v>109</v>
      </c>
      <c r="J45" s="24" t="s">
        <v>147</v>
      </c>
      <c r="K45" s="28">
        <v>0.4</v>
      </c>
      <c r="L45" s="28">
        <v>0.2</v>
      </c>
      <c r="M45" s="28">
        <v>0</v>
      </c>
      <c r="N45" s="28">
        <v>0</v>
      </c>
      <c r="O45" s="28">
        <v>0</v>
      </c>
      <c r="P45" s="28">
        <v>0</v>
      </c>
      <c r="Q45" s="28">
        <v>0</v>
      </c>
      <c r="R45" s="28">
        <v>0</v>
      </c>
      <c r="S45" s="28">
        <v>0</v>
      </c>
      <c r="T45" s="28">
        <v>0</v>
      </c>
      <c r="U45" s="28">
        <v>0</v>
      </c>
      <c r="V45" s="28">
        <v>0</v>
      </c>
    </row>
    <row r="46" spans="1:22" ht="29">
      <c r="A46" s="18" t="s">
        <v>305</v>
      </c>
      <c r="B46" s="26" t="s">
        <v>298</v>
      </c>
      <c r="C46" s="27" t="s">
        <v>299</v>
      </c>
      <c r="D46" s="21" t="s">
        <v>300</v>
      </c>
      <c r="E46" s="22" t="s">
        <v>301</v>
      </c>
      <c r="F46" s="23" t="s">
        <v>306</v>
      </c>
      <c r="G46" s="18" t="s">
        <v>307</v>
      </c>
      <c r="H46" s="23" t="s">
        <v>308</v>
      </c>
      <c r="I46" s="24" t="s">
        <v>109</v>
      </c>
      <c r="J46" s="24" t="s">
        <v>147</v>
      </c>
      <c r="K46" s="28">
        <v>0</v>
      </c>
      <c r="L46" s="28">
        <v>0</v>
      </c>
      <c r="M46" s="28">
        <v>0</v>
      </c>
      <c r="N46" s="28">
        <v>0</v>
      </c>
      <c r="O46" s="28">
        <v>0</v>
      </c>
      <c r="P46" s="28">
        <v>0</v>
      </c>
      <c r="Q46" s="28">
        <v>0</v>
      </c>
      <c r="R46" s="28">
        <v>0</v>
      </c>
      <c r="S46" s="28">
        <v>0</v>
      </c>
      <c r="T46" s="28">
        <v>0.5</v>
      </c>
      <c r="U46" s="28">
        <v>0.5</v>
      </c>
      <c r="V46" s="28">
        <v>0</v>
      </c>
    </row>
    <row r="47" spans="1:22">
      <c r="A47" s="18" t="s">
        <v>309</v>
      </c>
      <c r="B47" s="26" t="s">
        <v>298</v>
      </c>
      <c r="C47" s="27" t="s">
        <v>299</v>
      </c>
      <c r="D47" s="21" t="s">
        <v>300</v>
      </c>
      <c r="E47" s="22" t="s">
        <v>301</v>
      </c>
      <c r="F47" s="23" t="s">
        <v>310</v>
      </c>
      <c r="G47" s="18" t="s">
        <v>311</v>
      </c>
      <c r="H47" s="23" t="s">
        <v>312</v>
      </c>
      <c r="I47" s="24" t="s">
        <v>109</v>
      </c>
      <c r="J47" s="24" t="s">
        <v>147</v>
      </c>
      <c r="K47" s="28">
        <v>0</v>
      </c>
      <c r="L47" s="28">
        <v>0</v>
      </c>
      <c r="M47" s="28">
        <v>0</v>
      </c>
      <c r="N47" s="28">
        <v>0</v>
      </c>
      <c r="O47" s="28">
        <v>0</v>
      </c>
      <c r="P47" s="28">
        <v>0</v>
      </c>
      <c r="Q47" s="28">
        <v>0</v>
      </c>
      <c r="R47" s="28">
        <v>0.2</v>
      </c>
      <c r="S47" s="28">
        <v>0.4</v>
      </c>
      <c r="T47" s="28">
        <v>0.3</v>
      </c>
      <c r="U47" s="28">
        <v>0.05</v>
      </c>
      <c r="V47" s="28">
        <v>0.05</v>
      </c>
    </row>
    <row r="48" spans="1:22" ht="29">
      <c r="A48" s="18" t="s">
        <v>313</v>
      </c>
      <c r="B48" s="26" t="s">
        <v>298</v>
      </c>
      <c r="C48" s="27" t="s">
        <v>299</v>
      </c>
      <c r="D48" s="21" t="s">
        <v>300</v>
      </c>
      <c r="E48" s="22" t="s">
        <v>301</v>
      </c>
      <c r="F48" s="23" t="s">
        <v>314</v>
      </c>
      <c r="G48" s="18" t="s">
        <v>315</v>
      </c>
      <c r="H48" s="23" t="s">
        <v>316</v>
      </c>
      <c r="I48" s="24" t="s">
        <v>109</v>
      </c>
      <c r="J48" s="24" t="s">
        <v>147</v>
      </c>
      <c r="K48" s="28">
        <v>0</v>
      </c>
      <c r="L48" s="28">
        <v>0</v>
      </c>
      <c r="M48" s="28">
        <v>0</v>
      </c>
      <c r="N48" s="28">
        <v>0</v>
      </c>
      <c r="O48" s="28">
        <v>0</v>
      </c>
      <c r="P48" s="28">
        <v>0</v>
      </c>
      <c r="Q48" s="28">
        <v>0</v>
      </c>
      <c r="R48" s="28">
        <v>0</v>
      </c>
      <c r="S48" s="28">
        <v>0</v>
      </c>
      <c r="T48" s="28">
        <v>0.05</v>
      </c>
      <c r="U48" s="28">
        <v>0.55000000000000004</v>
      </c>
      <c r="V48" s="28">
        <v>0.4</v>
      </c>
    </row>
    <row r="49" spans="1:22">
      <c r="A49" s="18" t="s">
        <v>317</v>
      </c>
      <c r="B49" s="26" t="s">
        <v>298</v>
      </c>
      <c r="C49" s="27" t="s">
        <v>299</v>
      </c>
      <c r="D49" s="21" t="s">
        <v>300</v>
      </c>
      <c r="E49" s="22" t="s">
        <v>301</v>
      </c>
      <c r="F49" s="23" t="s">
        <v>318</v>
      </c>
      <c r="G49" s="18" t="s">
        <v>319</v>
      </c>
      <c r="H49" s="23" t="s">
        <v>320</v>
      </c>
      <c r="I49" s="24" t="s">
        <v>109</v>
      </c>
      <c r="J49" s="24" t="s">
        <v>147</v>
      </c>
      <c r="K49" s="28">
        <v>0</v>
      </c>
      <c r="L49" s="28">
        <v>0</v>
      </c>
      <c r="M49" s="28">
        <v>0</v>
      </c>
      <c r="N49" s="28">
        <v>0</v>
      </c>
      <c r="O49" s="28">
        <v>0</v>
      </c>
      <c r="P49" s="28">
        <v>0</v>
      </c>
      <c r="Q49" s="28">
        <v>0</v>
      </c>
      <c r="R49" s="28">
        <v>0.2</v>
      </c>
      <c r="S49" s="28">
        <v>0.4</v>
      </c>
      <c r="T49" s="28">
        <v>0.3</v>
      </c>
      <c r="U49" s="28">
        <v>0.05</v>
      </c>
      <c r="V49" s="28">
        <v>0.05</v>
      </c>
    </row>
    <row r="50" spans="1:22" ht="29">
      <c r="A50" s="18" t="s">
        <v>321</v>
      </c>
      <c r="B50" s="26" t="s">
        <v>298</v>
      </c>
      <c r="C50" s="27" t="s">
        <v>299</v>
      </c>
      <c r="D50" s="21" t="s">
        <v>322</v>
      </c>
      <c r="E50" s="22" t="s">
        <v>323</v>
      </c>
      <c r="F50" s="23" t="s">
        <v>324</v>
      </c>
      <c r="G50" s="18" t="s">
        <v>325</v>
      </c>
      <c r="H50" s="23" t="s">
        <v>326</v>
      </c>
      <c r="I50" s="24" t="s">
        <v>34</v>
      </c>
      <c r="J50" s="24" t="s">
        <v>147</v>
      </c>
      <c r="K50" s="25">
        <v>1</v>
      </c>
      <c r="L50" s="25">
        <v>0</v>
      </c>
      <c r="M50" s="25">
        <v>0</v>
      </c>
      <c r="N50" s="25">
        <v>1</v>
      </c>
      <c r="O50" s="25">
        <v>0</v>
      </c>
      <c r="P50" s="25">
        <v>0</v>
      </c>
      <c r="Q50" s="25">
        <v>1</v>
      </c>
      <c r="R50" s="25">
        <v>0</v>
      </c>
      <c r="S50" s="25">
        <v>0</v>
      </c>
      <c r="T50" s="25">
        <v>1</v>
      </c>
      <c r="U50" s="25">
        <v>0</v>
      </c>
      <c r="V50" s="25">
        <v>0</v>
      </c>
    </row>
    <row r="51" spans="1:22" ht="29">
      <c r="A51" s="18" t="s">
        <v>327</v>
      </c>
      <c r="B51" s="26" t="s">
        <v>298</v>
      </c>
      <c r="C51" s="27" t="s">
        <v>299</v>
      </c>
      <c r="D51" s="21" t="s">
        <v>322</v>
      </c>
      <c r="E51" s="22" t="s">
        <v>323</v>
      </c>
      <c r="F51" s="23" t="s">
        <v>328</v>
      </c>
      <c r="G51" s="18" t="s">
        <v>329</v>
      </c>
      <c r="H51" s="23" t="s">
        <v>328</v>
      </c>
      <c r="I51" s="24" t="s">
        <v>34</v>
      </c>
      <c r="J51" s="24" t="s">
        <v>147</v>
      </c>
      <c r="K51" s="25">
        <v>1</v>
      </c>
      <c r="L51" s="25">
        <v>0</v>
      </c>
      <c r="M51" s="25">
        <v>0</v>
      </c>
      <c r="N51" s="25">
        <v>0</v>
      </c>
      <c r="O51" s="25">
        <v>0</v>
      </c>
      <c r="P51" s="25">
        <v>0</v>
      </c>
      <c r="Q51" s="25">
        <v>0</v>
      </c>
      <c r="R51" s="25">
        <v>0</v>
      </c>
      <c r="S51" s="25">
        <v>0</v>
      </c>
      <c r="T51" s="25">
        <v>0</v>
      </c>
      <c r="U51" s="25">
        <v>0</v>
      </c>
      <c r="V51" s="25">
        <v>0</v>
      </c>
    </row>
    <row r="52" spans="1:22" ht="29">
      <c r="A52" s="18" t="s">
        <v>330</v>
      </c>
      <c r="B52" s="26" t="s">
        <v>298</v>
      </c>
      <c r="C52" s="27" t="s">
        <v>299</v>
      </c>
      <c r="D52" s="21" t="s">
        <v>322</v>
      </c>
      <c r="E52" s="22" t="s">
        <v>323</v>
      </c>
      <c r="F52" s="23" t="s">
        <v>331</v>
      </c>
      <c r="G52" s="18" t="s">
        <v>332</v>
      </c>
      <c r="H52" s="23" t="s">
        <v>326</v>
      </c>
      <c r="I52" s="24" t="s">
        <v>34</v>
      </c>
      <c r="J52" s="24" t="s">
        <v>147</v>
      </c>
      <c r="K52" s="25">
        <v>1</v>
      </c>
      <c r="L52" s="25">
        <v>0</v>
      </c>
      <c r="M52" s="25">
        <v>0</v>
      </c>
      <c r="N52" s="25">
        <v>1</v>
      </c>
      <c r="O52" s="25">
        <v>0</v>
      </c>
      <c r="P52" s="25">
        <v>0</v>
      </c>
      <c r="Q52" s="25">
        <v>1</v>
      </c>
      <c r="R52" s="25">
        <v>0</v>
      </c>
      <c r="S52" s="25">
        <v>0</v>
      </c>
      <c r="T52" s="25">
        <v>1</v>
      </c>
      <c r="U52" s="25">
        <v>0</v>
      </c>
      <c r="V52" s="25">
        <v>0</v>
      </c>
    </row>
    <row r="53" spans="1:22" ht="29">
      <c r="A53" s="18" t="s">
        <v>333</v>
      </c>
      <c r="B53" s="26" t="s">
        <v>298</v>
      </c>
      <c r="C53" s="27" t="s">
        <v>299</v>
      </c>
      <c r="D53" s="21" t="s">
        <v>322</v>
      </c>
      <c r="E53" s="22" t="s">
        <v>323</v>
      </c>
      <c r="F53" s="23" t="s">
        <v>334</v>
      </c>
      <c r="G53" s="18" t="s">
        <v>335</v>
      </c>
      <c r="H53" s="23" t="s">
        <v>336</v>
      </c>
      <c r="I53" s="24" t="s">
        <v>34</v>
      </c>
      <c r="J53" s="24" t="s">
        <v>147</v>
      </c>
      <c r="K53" s="25">
        <v>3</v>
      </c>
      <c r="L53" s="25">
        <v>0</v>
      </c>
      <c r="M53" s="25">
        <v>0</v>
      </c>
      <c r="N53" s="25">
        <v>1</v>
      </c>
      <c r="O53" s="25">
        <v>0</v>
      </c>
      <c r="P53" s="25">
        <v>0</v>
      </c>
      <c r="Q53" s="25">
        <v>2</v>
      </c>
      <c r="R53" s="25">
        <v>0</v>
      </c>
      <c r="S53" s="25">
        <v>0</v>
      </c>
      <c r="T53" s="25">
        <v>1</v>
      </c>
      <c r="U53" s="25">
        <v>0</v>
      </c>
      <c r="V53" s="25">
        <v>0</v>
      </c>
    </row>
    <row r="54" spans="1:22" ht="29">
      <c r="A54" s="18" t="s">
        <v>337</v>
      </c>
      <c r="B54" s="26" t="s">
        <v>298</v>
      </c>
      <c r="C54" s="27" t="s">
        <v>299</v>
      </c>
      <c r="D54" s="21" t="s">
        <v>322</v>
      </c>
      <c r="E54" s="22" t="s">
        <v>323</v>
      </c>
      <c r="F54" s="23" t="s">
        <v>338</v>
      </c>
      <c r="G54" s="18" t="s">
        <v>339</v>
      </c>
      <c r="H54" s="23" t="s">
        <v>340</v>
      </c>
      <c r="I54" s="24" t="s">
        <v>34</v>
      </c>
      <c r="J54" s="24" t="s">
        <v>147</v>
      </c>
      <c r="K54" s="25">
        <v>0</v>
      </c>
      <c r="L54" s="25">
        <v>1</v>
      </c>
      <c r="M54" s="25">
        <v>0</v>
      </c>
      <c r="N54" s="25">
        <v>0</v>
      </c>
      <c r="O54" s="25">
        <v>0</v>
      </c>
      <c r="P54" s="25">
        <v>0</v>
      </c>
      <c r="Q54" s="25">
        <v>0</v>
      </c>
      <c r="R54" s="25">
        <v>0</v>
      </c>
      <c r="S54" s="25">
        <v>0</v>
      </c>
      <c r="T54" s="25">
        <v>0</v>
      </c>
      <c r="U54" s="25">
        <v>0</v>
      </c>
      <c r="V54" s="25">
        <v>0</v>
      </c>
    </row>
    <row r="55" spans="1:22" ht="29">
      <c r="A55" s="18" t="s">
        <v>341</v>
      </c>
      <c r="B55" s="26" t="s">
        <v>298</v>
      </c>
      <c r="C55" s="27" t="s">
        <v>299</v>
      </c>
      <c r="D55" s="21" t="s">
        <v>322</v>
      </c>
      <c r="E55" s="22" t="s">
        <v>323</v>
      </c>
      <c r="F55" s="23" t="s">
        <v>342</v>
      </c>
      <c r="G55" s="18" t="s">
        <v>343</v>
      </c>
      <c r="H55" s="23" t="s">
        <v>344</v>
      </c>
      <c r="I55" s="24" t="s">
        <v>34</v>
      </c>
      <c r="J55" s="24" t="s">
        <v>147</v>
      </c>
      <c r="K55" s="25">
        <v>0</v>
      </c>
      <c r="L55" s="25">
        <v>0</v>
      </c>
      <c r="M55" s="25">
        <v>0</v>
      </c>
      <c r="N55" s="25">
        <v>0</v>
      </c>
      <c r="O55" s="25">
        <v>0</v>
      </c>
      <c r="P55" s="25">
        <v>1</v>
      </c>
      <c r="Q55" s="25">
        <v>0</v>
      </c>
      <c r="R55" s="25">
        <v>0</v>
      </c>
      <c r="S55" s="25">
        <v>0</v>
      </c>
      <c r="T55" s="25">
        <v>0</v>
      </c>
      <c r="U55" s="25">
        <v>0</v>
      </c>
      <c r="V55" s="25">
        <v>1</v>
      </c>
    </row>
    <row r="56" spans="1:22" ht="29">
      <c r="A56" s="18" t="s">
        <v>345</v>
      </c>
      <c r="B56" s="26" t="s">
        <v>298</v>
      </c>
      <c r="C56" s="27" t="s">
        <v>299</v>
      </c>
      <c r="D56" s="21" t="s">
        <v>322</v>
      </c>
      <c r="E56" s="22" t="s">
        <v>323</v>
      </c>
      <c r="F56" s="23" t="s">
        <v>346</v>
      </c>
      <c r="G56" s="18" t="s">
        <v>347</v>
      </c>
      <c r="H56" s="23" t="s">
        <v>348</v>
      </c>
      <c r="I56" s="24" t="s">
        <v>34</v>
      </c>
      <c r="J56" s="24" t="s">
        <v>147</v>
      </c>
      <c r="K56" s="25">
        <v>1</v>
      </c>
      <c r="L56" s="25">
        <v>0</v>
      </c>
      <c r="M56" s="25">
        <v>0</v>
      </c>
      <c r="N56" s="25">
        <v>0</v>
      </c>
      <c r="O56" s="25">
        <v>0</v>
      </c>
      <c r="P56" s="25">
        <v>0</v>
      </c>
      <c r="Q56" s="25">
        <v>0</v>
      </c>
      <c r="R56" s="25">
        <v>0</v>
      </c>
      <c r="S56" s="25">
        <v>0</v>
      </c>
      <c r="T56" s="25">
        <v>0</v>
      </c>
      <c r="U56" s="25">
        <v>0</v>
      </c>
      <c r="V56" s="25">
        <v>0</v>
      </c>
    </row>
    <row r="57" spans="1:22" ht="29">
      <c r="A57" s="18" t="s">
        <v>349</v>
      </c>
      <c r="B57" s="26" t="s">
        <v>298</v>
      </c>
      <c r="C57" s="27" t="s">
        <v>299</v>
      </c>
      <c r="D57" s="21" t="s">
        <v>322</v>
      </c>
      <c r="E57" s="22" t="s">
        <v>323</v>
      </c>
      <c r="F57" s="23" t="s">
        <v>350</v>
      </c>
      <c r="G57" s="18" t="s">
        <v>351</v>
      </c>
      <c r="H57" s="23" t="s">
        <v>352</v>
      </c>
      <c r="I57" s="24" t="s">
        <v>34</v>
      </c>
      <c r="J57" s="24" t="s">
        <v>147</v>
      </c>
      <c r="K57" s="25">
        <v>1</v>
      </c>
      <c r="L57" s="25">
        <v>0</v>
      </c>
      <c r="M57" s="25">
        <v>0</v>
      </c>
      <c r="N57" s="25">
        <v>1</v>
      </c>
      <c r="O57" s="25">
        <v>0</v>
      </c>
      <c r="P57" s="25">
        <v>0</v>
      </c>
      <c r="Q57" s="25">
        <v>1</v>
      </c>
      <c r="R57" s="25">
        <v>0</v>
      </c>
      <c r="S57" s="25">
        <v>0</v>
      </c>
      <c r="T57" s="25">
        <v>1</v>
      </c>
      <c r="U57" s="25">
        <v>0</v>
      </c>
      <c r="V57" s="25">
        <v>0</v>
      </c>
    </row>
    <row r="58" spans="1:22" ht="29">
      <c r="A58" s="18" t="s">
        <v>353</v>
      </c>
      <c r="B58" s="26" t="s">
        <v>298</v>
      </c>
      <c r="C58" s="27" t="s">
        <v>299</v>
      </c>
      <c r="D58" s="21" t="s">
        <v>322</v>
      </c>
      <c r="E58" s="22" t="s">
        <v>323</v>
      </c>
      <c r="F58" s="23" t="s">
        <v>354</v>
      </c>
      <c r="G58" s="18" t="s">
        <v>355</v>
      </c>
      <c r="H58" s="23" t="s">
        <v>356</v>
      </c>
      <c r="I58" s="24" t="s">
        <v>34</v>
      </c>
      <c r="J58" s="24" t="s">
        <v>147</v>
      </c>
      <c r="K58" s="25">
        <v>1</v>
      </c>
      <c r="L58" s="25">
        <v>0</v>
      </c>
      <c r="M58" s="25">
        <v>0</v>
      </c>
      <c r="N58" s="25">
        <v>0</v>
      </c>
      <c r="O58" s="25">
        <v>0</v>
      </c>
      <c r="P58" s="25">
        <v>0</v>
      </c>
      <c r="Q58" s="25">
        <v>0</v>
      </c>
      <c r="R58" s="25">
        <v>0</v>
      </c>
      <c r="S58" s="25">
        <v>0</v>
      </c>
      <c r="T58" s="25">
        <v>0</v>
      </c>
      <c r="U58" s="25">
        <v>0</v>
      </c>
      <c r="V58" s="25">
        <v>0</v>
      </c>
    </row>
    <row r="59" spans="1:22" ht="29">
      <c r="A59" s="18" t="s">
        <v>357</v>
      </c>
      <c r="B59" s="26" t="s">
        <v>298</v>
      </c>
      <c r="C59" s="27" t="s">
        <v>299</v>
      </c>
      <c r="D59" s="21" t="s">
        <v>358</v>
      </c>
      <c r="E59" s="22" t="s">
        <v>359</v>
      </c>
      <c r="F59" s="23" t="s">
        <v>360</v>
      </c>
      <c r="G59" s="18" t="s">
        <v>361</v>
      </c>
      <c r="H59" s="23" t="s">
        <v>362</v>
      </c>
      <c r="I59" s="24" t="s">
        <v>34</v>
      </c>
      <c r="J59" s="24" t="s">
        <v>147</v>
      </c>
      <c r="K59" s="25">
        <v>0</v>
      </c>
      <c r="L59" s="25">
        <v>0</v>
      </c>
      <c r="M59" s="25">
        <v>0</v>
      </c>
      <c r="N59" s="25">
        <v>0</v>
      </c>
      <c r="O59" s="25">
        <v>0</v>
      </c>
      <c r="P59" s="25">
        <v>1</v>
      </c>
      <c r="Q59" s="25">
        <v>0</v>
      </c>
      <c r="R59" s="25">
        <v>0</v>
      </c>
      <c r="S59" s="25">
        <v>0</v>
      </c>
      <c r="T59" s="25">
        <v>0</v>
      </c>
      <c r="U59" s="25">
        <v>0</v>
      </c>
      <c r="V59" s="25">
        <v>0</v>
      </c>
    </row>
    <row r="60" spans="1:22" ht="29">
      <c r="A60" s="18" t="s">
        <v>363</v>
      </c>
      <c r="B60" s="26" t="s">
        <v>298</v>
      </c>
      <c r="C60" s="27" t="s">
        <v>299</v>
      </c>
      <c r="D60" s="21" t="s">
        <v>358</v>
      </c>
      <c r="E60" s="22" t="s">
        <v>359</v>
      </c>
      <c r="F60" s="23" t="s">
        <v>364</v>
      </c>
      <c r="G60" s="18" t="s">
        <v>365</v>
      </c>
      <c r="H60" s="23" t="s">
        <v>366</v>
      </c>
      <c r="I60" s="24" t="s">
        <v>34</v>
      </c>
      <c r="J60" s="24" t="s">
        <v>147</v>
      </c>
      <c r="K60" s="25">
        <v>0</v>
      </c>
      <c r="L60" s="25">
        <v>0</v>
      </c>
      <c r="M60" s="25">
        <v>0</v>
      </c>
      <c r="N60" s="25">
        <v>0</v>
      </c>
      <c r="O60" s="25">
        <v>0</v>
      </c>
      <c r="P60" s="25">
        <v>1</v>
      </c>
      <c r="Q60" s="25">
        <v>0</v>
      </c>
      <c r="R60" s="25">
        <v>0</v>
      </c>
      <c r="S60" s="25">
        <v>0</v>
      </c>
      <c r="T60" s="25">
        <v>0</v>
      </c>
      <c r="U60" s="25">
        <v>0</v>
      </c>
      <c r="V60" s="25">
        <v>0</v>
      </c>
    </row>
    <row r="61" spans="1:22" ht="29">
      <c r="A61" s="18" t="s">
        <v>367</v>
      </c>
      <c r="B61" s="26" t="s">
        <v>298</v>
      </c>
      <c r="C61" s="27" t="s">
        <v>299</v>
      </c>
      <c r="D61" s="21" t="s">
        <v>358</v>
      </c>
      <c r="E61" s="22" t="s">
        <v>359</v>
      </c>
      <c r="F61" s="23" t="s">
        <v>364</v>
      </c>
      <c r="G61" s="18" t="s">
        <v>365</v>
      </c>
      <c r="H61" s="23" t="s">
        <v>368</v>
      </c>
      <c r="I61" s="24" t="s">
        <v>34</v>
      </c>
      <c r="J61" s="24" t="s">
        <v>147</v>
      </c>
      <c r="K61" s="25">
        <v>0</v>
      </c>
      <c r="L61" s="25">
        <v>0</v>
      </c>
      <c r="M61" s="25">
        <v>0</v>
      </c>
      <c r="N61" s="25">
        <v>0</v>
      </c>
      <c r="O61" s="25">
        <v>0</v>
      </c>
      <c r="P61" s="25">
        <v>1</v>
      </c>
      <c r="Q61" s="25">
        <v>0</v>
      </c>
      <c r="R61" s="25">
        <v>0</v>
      </c>
      <c r="S61" s="25">
        <v>1</v>
      </c>
      <c r="T61" s="25">
        <v>0</v>
      </c>
      <c r="U61" s="25">
        <v>0</v>
      </c>
      <c r="V61" s="25">
        <v>1</v>
      </c>
    </row>
    <row r="62" spans="1:22" ht="29">
      <c r="A62" s="18" t="s">
        <v>369</v>
      </c>
      <c r="B62" s="26" t="s">
        <v>298</v>
      </c>
      <c r="C62" s="27" t="s">
        <v>299</v>
      </c>
      <c r="D62" s="21" t="s">
        <v>358</v>
      </c>
      <c r="E62" s="22" t="s">
        <v>359</v>
      </c>
      <c r="F62" s="23" t="s">
        <v>370</v>
      </c>
      <c r="G62" s="18" t="s">
        <v>371</v>
      </c>
      <c r="H62" s="23" t="s">
        <v>372</v>
      </c>
      <c r="I62" s="24" t="s">
        <v>34</v>
      </c>
      <c r="J62" s="24" t="s">
        <v>147</v>
      </c>
      <c r="K62" s="25">
        <v>0</v>
      </c>
      <c r="L62" s="25">
        <v>0</v>
      </c>
      <c r="M62" s="25">
        <v>0</v>
      </c>
      <c r="N62" s="25">
        <v>0</v>
      </c>
      <c r="O62" s="25">
        <v>0</v>
      </c>
      <c r="P62" s="25">
        <v>1</v>
      </c>
      <c r="Q62" s="25">
        <v>0</v>
      </c>
      <c r="R62" s="25">
        <v>1</v>
      </c>
      <c r="S62" s="25">
        <v>0</v>
      </c>
      <c r="T62" s="25">
        <v>0</v>
      </c>
      <c r="U62" s="25">
        <v>0</v>
      </c>
      <c r="V62" s="25">
        <v>0</v>
      </c>
    </row>
    <row r="63" spans="1:22" ht="29">
      <c r="A63" s="18" t="s">
        <v>373</v>
      </c>
      <c r="B63" s="26" t="s">
        <v>298</v>
      </c>
      <c r="C63" s="27" t="s">
        <v>299</v>
      </c>
      <c r="D63" s="21" t="s">
        <v>358</v>
      </c>
      <c r="E63" s="22" t="s">
        <v>359</v>
      </c>
      <c r="F63" s="23" t="s">
        <v>374</v>
      </c>
      <c r="G63" s="18" t="s">
        <v>375</v>
      </c>
      <c r="H63" s="23" t="s">
        <v>376</v>
      </c>
      <c r="I63" s="24" t="s">
        <v>34</v>
      </c>
      <c r="J63" s="24" t="s">
        <v>147</v>
      </c>
      <c r="K63" s="25">
        <v>0</v>
      </c>
      <c r="L63" s="25">
        <v>0</v>
      </c>
      <c r="M63" s="25">
        <v>1</v>
      </c>
      <c r="N63" s="25">
        <v>0</v>
      </c>
      <c r="O63" s="25">
        <v>0</v>
      </c>
      <c r="P63" s="25">
        <v>0</v>
      </c>
      <c r="Q63" s="25">
        <v>0</v>
      </c>
      <c r="R63" s="25">
        <v>0</v>
      </c>
      <c r="S63" s="25">
        <v>0</v>
      </c>
      <c r="T63" s="25">
        <v>0</v>
      </c>
      <c r="U63" s="25">
        <v>0</v>
      </c>
      <c r="V63" s="25">
        <v>0</v>
      </c>
    </row>
    <row r="64" spans="1:22">
      <c r="A64" s="18" t="s">
        <v>377</v>
      </c>
      <c r="B64" s="26" t="s">
        <v>298</v>
      </c>
      <c r="C64" s="27" t="s">
        <v>299</v>
      </c>
      <c r="D64" s="21" t="s">
        <v>378</v>
      </c>
      <c r="E64" s="22" t="s">
        <v>379</v>
      </c>
      <c r="F64" s="23" t="s">
        <v>380</v>
      </c>
      <c r="G64" s="18" t="s">
        <v>381</v>
      </c>
      <c r="H64" s="23" t="s">
        <v>382</v>
      </c>
      <c r="I64" s="24" t="s">
        <v>109</v>
      </c>
      <c r="J64" s="24" t="s">
        <v>147</v>
      </c>
      <c r="K64" s="28">
        <v>0</v>
      </c>
      <c r="L64" s="28">
        <v>0</v>
      </c>
      <c r="M64" s="28">
        <v>0</v>
      </c>
      <c r="N64" s="28">
        <v>0</v>
      </c>
      <c r="O64" s="28">
        <v>0</v>
      </c>
      <c r="P64" s="28">
        <v>0</v>
      </c>
      <c r="Q64" s="28">
        <v>0</v>
      </c>
      <c r="R64" s="28">
        <v>0</v>
      </c>
      <c r="S64" s="28">
        <v>0</v>
      </c>
      <c r="T64" s="28">
        <v>1</v>
      </c>
      <c r="U64" s="28">
        <v>0</v>
      </c>
      <c r="V64" s="28">
        <v>1</v>
      </c>
    </row>
    <row r="65" spans="1:22">
      <c r="A65" s="18" t="s">
        <v>383</v>
      </c>
      <c r="B65" s="26" t="s">
        <v>298</v>
      </c>
      <c r="C65" s="27" t="s">
        <v>299</v>
      </c>
      <c r="D65" s="21" t="s">
        <v>378</v>
      </c>
      <c r="E65" s="22" t="s">
        <v>379</v>
      </c>
      <c r="F65" s="23" t="s">
        <v>384</v>
      </c>
      <c r="G65" s="18" t="s">
        <v>385</v>
      </c>
      <c r="H65" s="23" t="s">
        <v>386</v>
      </c>
      <c r="I65" s="24" t="s">
        <v>34</v>
      </c>
      <c r="J65" s="24" t="s">
        <v>147</v>
      </c>
      <c r="K65" s="25">
        <v>0</v>
      </c>
      <c r="L65" s="25">
        <v>0</v>
      </c>
      <c r="M65" s="25">
        <v>0</v>
      </c>
      <c r="N65" s="25">
        <v>0</v>
      </c>
      <c r="O65" s="25">
        <v>0</v>
      </c>
      <c r="P65" s="25">
        <v>0</v>
      </c>
      <c r="Q65" s="25">
        <v>0</v>
      </c>
      <c r="R65" s="25">
        <v>0</v>
      </c>
      <c r="S65" s="25">
        <v>0</v>
      </c>
      <c r="T65" s="25">
        <v>0</v>
      </c>
      <c r="U65" s="25">
        <v>0</v>
      </c>
      <c r="V65" s="25">
        <v>1</v>
      </c>
    </row>
    <row r="66" spans="1:22" ht="58">
      <c r="A66" s="18" t="s">
        <v>387</v>
      </c>
      <c r="B66" s="26" t="s">
        <v>298</v>
      </c>
      <c r="C66" s="27" t="s">
        <v>299</v>
      </c>
      <c r="D66" s="21" t="s">
        <v>388</v>
      </c>
      <c r="E66" s="22" t="s">
        <v>389</v>
      </c>
      <c r="F66" s="23" t="s">
        <v>390</v>
      </c>
      <c r="G66" s="18" t="s">
        <v>391</v>
      </c>
      <c r="H66" s="23" t="s">
        <v>392</v>
      </c>
      <c r="I66" s="24" t="s">
        <v>34</v>
      </c>
      <c r="J66" s="24" t="s">
        <v>147</v>
      </c>
      <c r="K66" s="25">
        <v>0</v>
      </c>
      <c r="L66" s="25">
        <v>0</v>
      </c>
      <c r="M66" s="25">
        <v>1</v>
      </c>
      <c r="N66" s="25">
        <v>1</v>
      </c>
      <c r="O66" s="25">
        <v>0</v>
      </c>
      <c r="P66" s="25">
        <v>0</v>
      </c>
      <c r="Q66" s="25">
        <v>1</v>
      </c>
      <c r="R66" s="25">
        <v>0</v>
      </c>
      <c r="S66" s="25">
        <v>0</v>
      </c>
      <c r="T66" s="25">
        <v>1</v>
      </c>
      <c r="U66" s="25">
        <v>1</v>
      </c>
      <c r="V66" s="25">
        <v>0</v>
      </c>
    </row>
    <row r="67" spans="1:22" ht="29">
      <c r="A67" s="18" t="s">
        <v>393</v>
      </c>
      <c r="B67" s="26" t="s">
        <v>298</v>
      </c>
      <c r="C67" s="27" t="s">
        <v>299</v>
      </c>
      <c r="D67" s="21" t="s">
        <v>388</v>
      </c>
      <c r="E67" s="22" t="s">
        <v>389</v>
      </c>
      <c r="F67" s="23" t="s">
        <v>394</v>
      </c>
      <c r="G67" s="18" t="s">
        <v>395</v>
      </c>
      <c r="H67" s="23" t="s">
        <v>396</v>
      </c>
      <c r="I67" s="24" t="s">
        <v>34</v>
      </c>
      <c r="J67" s="24" t="s">
        <v>147</v>
      </c>
      <c r="K67" s="25">
        <v>1</v>
      </c>
      <c r="L67" s="25">
        <v>2</v>
      </c>
      <c r="M67" s="25">
        <v>4</v>
      </c>
      <c r="N67" s="25">
        <v>1</v>
      </c>
      <c r="O67" s="25">
        <v>0</v>
      </c>
      <c r="P67" s="25">
        <v>0</v>
      </c>
      <c r="Q67" s="25">
        <v>2</v>
      </c>
      <c r="R67" s="25">
        <v>0</v>
      </c>
      <c r="S67" s="25">
        <v>1</v>
      </c>
      <c r="T67" s="25">
        <v>3</v>
      </c>
      <c r="U67" s="25">
        <v>4</v>
      </c>
      <c r="V67" s="25">
        <v>1</v>
      </c>
    </row>
    <row r="68" spans="1:22" ht="43.5">
      <c r="A68" s="18" t="s">
        <v>397</v>
      </c>
      <c r="B68" s="26" t="s">
        <v>298</v>
      </c>
      <c r="C68" s="27" t="s">
        <v>299</v>
      </c>
      <c r="D68" s="21" t="s">
        <v>388</v>
      </c>
      <c r="E68" s="22" t="s">
        <v>389</v>
      </c>
      <c r="F68" s="23" t="s">
        <v>398</v>
      </c>
      <c r="G68" s="18" t="s">
        <v>399</v>
      </c>
      <c r="H68" s="23" t="s">
        <v>231</v>
      </c>
      <c r="I68" s="24" t="s">
        <v>34</v>
      </c>
      <c r="J68" s="24" t="s">
        <v>147</v>
      </c>
      <c r="K68" s="25">
        <v>1</v>
      </c>
      <c r="L68" s="25">
        <v>0</v>
      </c>
      <c r="M68" s="25">
        <v>0</v>
      </c>
      <c r="N68" s="25">
        <v>1</v>
      </c>
      <c r="O68" s="25">
        <v>0</v>
      </c>
      <c r="P68" s="25">
        <v>0</v>
      </c>
      <c r="Q68" s="25">
        <v>1</v>
      </c>
      <c r="R68" s="25">
        <v>0</v>
      </c>
      <c r="S68" s="25">
        <v>0</v>
      </c>
      <c r="T68" s="25">
        <v>1</v>
      </c>
      <c r="U68" s="25">
        <v>0</v>
      </c>
      <c r="V68" s="25">
        <v>0</v>
      </c>
    </row>
    <row r="69" spans="1:22" ht="29">
      <c r="A69" s="18" t="s">
        <v>400</v>
      </c>
      <c r="B69" s="26" t="s">
        <v>401</v>
      </c>
      <c r="C69" s="27" t="s">
        <v>402</v>
      </c>
      <c r="D69" s="21" t="s">
        <v>403</v>
      </c>
      <c r="E69" s="22" t="s">
        <v>404</v>
      </c>
      <c r="F69" s="23" t="s">
        <v>405</v>
      </c>
      <c r="G69" s="18" t="s">
        <v>406</v>
      </c>
      <c r="H69" s="23" t="s">
        <v>407</v>
      </c>
      <c r="I69" s="24" t="s">
        <v>34</v>
      </c>
      <c r="J69" s="24" t="s">
        <v>147</v>
      </c>
      <c r="K69" s="25">
        <v>514</v>
      </c>
      <c r="L69" s="25">
        <v>504</v>
      </c>
      <c r="M69" s="25">
        <v>548</v>
      </c>
      <c r="N69" s="25">
        <v>617</v>
      </c>
      <c r="O69" s="25">
        <v>579</v>
      </c>
      <c r="P69" s="25">
        <v>567</v>
      </c>
      <c r="Q69" s="25">
        <v>627</v>
      </c>
      <c r="R69" s="25">
        <v>572</v>
      </c>
      <c r="S69" s="25">
        <v>566</v>
      </c>
      <c r="T69" s="25">
        <v>564</v>
      </c>
      <c r="U69" s="25">
        <v>537</v>
      </c>
      <c r="V69" s="25">
        <v>636</v>
      </c>
    </row>
    <row r="70" spans="1:22" ht="29">
      <c r="A70" s="18" t="s">
        <v>408</v>
      </c>
      <c r="B70" s="26" t="s">
        <v>401</v>
      </c>
      <c r="C70" s="27" t="s">
        <v>402</v>
      </c>
      <c r="D70" s="21" t="s">
        <v>403</v>
      </c>
      <c r="E70" s="22" t="s">
        <v>404</v>
      </c>
      <c r="F70" s="23" t="s">
        <v>409</v>
      </c>
      <c r="G70" s="18" t="s">
        <v>410</v>
      </c>
      <c r="H70" s="23" t="s">
        <v>407</v>
      </c>
      <c r="I70" s="24" t="s">
        <v>34</v>
      </c>
      <c r="J70" s="24" t="s">
        <v>147</v>
      </c>
      <c r="K70" s="25">
        <v>6</v>
      </c>
      <c r="L70" s="25">
        <v>84</v>
      </c>
      <c r="M70" s="25">
        <v>154</v>
      </c>
      <c r="N70" s="25">
        <v>54</v>
      </c>
      <c r="O70" s="25">
        <v>132</v>
      </c>
      <c r="P70" s="25">
        <v>133</v>
      </c>
      <c r="Q70" s="25">
        <v>118</v>
      </c>
      <c r="R70" s="25">
        <v>157</v>
      </c>
      <c r="S70" s="25">
        <v>120</v>
      </c>
      <c r="T70" s="25">
        <v>151</v>
      </c>
      <c r="U70" s="25">
        <v>173</v>
      </c>
      <c r="V70" s="25">
        <v>290</v>
      </c>
    </row>
    <row r="71" spans="1:22" ht="29">
      <c r="A71" s="18" t="s">
        <v>411</v>
      </c>
      <c r="B71" s="26" t="s">
        <v>401</v>
      </c>
      <c r="C71" s="27" t="s">
        <v>402</v>
      </c>
      <c r="D71" s="21" t="s">
        <v>403</v>
      </c>
      <c r="E71" s="22" t="s">
        <v>404</v>
      </c>
      <c r="F71" s="23" t="s">
        <v>412</v>
      </c>
      <c r="G71" s="18" t="s">
        <v>413</v>
      </c>
      <c r="H71" s="23" t="s">
        <v>407</v>
      </c>
      <c r="I71" s="24" t="s">
        <v>34</v>
      </c>
      <c r="J71" s="24" t="s">
        <v>147</v>
      </c>
      <c r="K71" s="25">
        <v>40</v>
      </c>
      <c r="L71" s="25">
        <v>40</v>
      </c>
      <c r="M71" s="25">
        <v>253</v>
      </c>
      <c r="N71" s="25">
        <v>162</v>
      </c>
      <c r="O71" s="25">
        <v>213</v>
      </c>
      <c r="P71" s="25">
        <v>204</v>
      </c>
      <c r="Q71" s="25">
        <v>138</v>
      </c>
      <c r="R71" s="25">
        <v>181</v>
      </c>
      <c r="S71" s="25">
        <v>188</v>
      </c>
      <c r="T71" s="25">
        <v>194</v>
      </c>
      <c r="U71" s="25">
        <v>206</v>
      </c>
      <c r="V71" s="25">
        <v>281</v>
      </c>
    </row>
    <row r="72" spans="1:22" ht="29">
      <c r="A72" s="18" t="s">
        <v>414</v>
      </c>
      <c r="B72" s="26" t="s">
        <v>401</v>
      </c>
      <c r="C72" s="27" t="s">
        <v>402</v>
      </c>
      <c r="D72" s="21" t="s">
        <v>403</v>
      </c>
      <c r="E72" s="22" t="s">
        <v>404</v>
      </c>
      <c r="F72" s="23" t="s">
        <v>415</v>
      </c>
      <c r="G72" s="18" t="s">
        <v>416</v>
      </c>
      <c r="H72" s="23" t="s">
        <v>407</v>
      </c>
      <c r="I72" s="24" t="s">
        <v>34</v>
      </c>
      <c r="J72" s="24" t="s">
        <v>147</v>
      </c>
      <c r="K72" s="25">
        <v>6</v>
      </c>
      <c r="L72" s="25">
        <v>6</v>
      </c>
      <c r="M72" s="25">
        <v>6</v>
      </c>
      <c r="N72" s="25">
        <v>6</v>
      </c>
      <c r="O72" s="25">
        <v>6</v>
      </c>
      <c r="P72" s="25">
        <v>6</v>
      </c>
      <c r="Q72" s="25">
        <v>6</v>
      </c>
      <c r="R72" s="25">
        <v>6</v>
      </c>
      <c r="S72" s="25">
        <v>6</v>
      </c>
      <c r="T72" s="25">
        <v>6</v>
      </c>
      <c r="U72" s="25">
        <v>6</v>
      </c>
      <c r="V72" s="25">
        <v>6</v>
      </c>
    </row>
    <row r="73" spans="1:22" ht="29">
      <c r="A73" s="18" t="s">
        <v>417</v>
      </c>
      <c r="B73" s="26" t="s">
        <v>401</v>
      </c>
      <c r="C73" s="27" t="s">
        <v>402</v>
      </c>
      <c r="D73" s="21" t="s">
        <v>403</v>
      </c>
      <c r="E73" s="22" t="s">
        <v>404</v>
      </c>
      <c r="F73" s="23" t="s">
        <v>418</v>
      </c>
      <c r="G73" s="18" t="s">
        <v>419</v>
      </c>
      <c r="H73" s="23" t="s">
        <v>407</v>
      </c>
      <c r="I73" s="24" t="s">
        <v>34</v>
      </c>
      <c r="J73" s="24" t="s">
        <v>147</v>
      </c>
      <c r="K73" s="25">
        <v>18</v>
      </c>
      <c r="L73" s="25">
        <v>26</v>
      </c>
      <c r="M73" s="25">
        <v>36</v>
      </c>
      <c r="N73" s="25">
        <v>51</v>
      </c>
      <c r="O73" s="25">
        <v>51</v>
      </c>
      <c r="P73" s="25">
        <v>49</v>
      </c>
      <c r="Q73" s="25">
        <v>37</v>
      </c>
      <c r="R73" s="25">
        <v>46</v>
      </c>
      <c r="S73" s="25">
        <v>48</v>
      </c>
      <c r="T73" s="25">
        <v>51</v>
      </c>
      <c r="U73" s="25">
        <v>53</v>
      </c>
      <c r="V73" s="25">
        <v>68</v>
      </c>
    </row>
    <row r="74" spans="1:22" ht="29">
      <c r="A74" s="18" t="s">
        <v>420</v>
      </c>
      <c r="B74" s="26" t="s">
        <v>421</v>
      </c>
      <c r="C74" s="27" t="s">
        <v>422</v>
      </c>
      <c r="D74" s="21" t="s">
        <v>423</v>
      </c>
      <c r="E74" s="22" t="s">
        <v>424</v>
      </c>
      <c r="F74" s="23" t="s">
        <v>425</v>
      </c>
      <c r="G74" s="18" t="s">
        <v>426</v>
      </c>
      <c r="H74" s="23" t="s">
        <v>427</v>
      </c>
      <c r="I74" s="24" t="s">
        <v>34</v>
      </c>
      <c r="J74" s="24" t="s">
        <v>147</v>
      </c>
      <c r="K74" s="25">
        <v>0</v>
      </c>
      <c r="L74" s="25">
        <v>0</v>
      </c>
      <c r="M74" s="25">
        <v>0</v>
      </c>
      <c r="N74" s="25">
        <v>0</v>
      </c>
      <c r="O74" s="25">
        <v>0</v>
      </c>
      <c r="P74" s="25">
        <v>0</v>
      </c>
      <c r="Q74" s="25">
        <v>0</v>
      </c>
      <c r="R74" s="25">
        <v>0</v>
      </c>
      <c r="S74" s="25">
        <v>0</v>
      </c>
      <c r="T74" s="25">
        <v>0</v>
      </c>
      <c r="U74" s="25">
        <v>0</v>
      </c>
      <c r="V74" s="25">
        <v>1</v>
      </c>
    </row>
    <row r="75" spans="1:22" ht="29">
      <c r="A75" s="18" t="s">
        <v>428</v>
      </c>
      <c r="B75" s="26" t="s">
        <v>421</v>
      </c>
      <c r="C75" s="27" t="s">
        <v>422</v>
      </c>
      <c r="D75" s="21" t="s">
        <v>423</v>
      </c>
      <c r="E75" s="22" t="s">
        <v>424</v>
      </c>
      <c r="F75" s="23" t="s">
        <v>425</v>
      </c>
      <c r="G75" s="18" t="s">
        <v>426</v>
      </c>
      <c r="H75" s="23" t="s">
        <v>429</v>
      </c>
      <c r="I75" s="24" t="s">
        <v>34</v>
      </c>
      <c r="J75" s="24" t="s">
        <v>147</v>
      </c>
      <c r="K75" s="25">
        <v>0</v>
      </c>
      <c r="L75" s="25">
        <v>0</v>
      </c>
      <c r="M75" s="25">
        <v>0</v>
      </c>
      <c r="N75" s="25">
        <v>0</v>
      </c>
      <c r="O75" s="25">
        <v>0</v>
      </c>
      <c r="P75" s="25">
        <v>0</v>
      </c>
      <c r="Q75" s="25">
        <v>0</v>
      </c>
      <c r="R75" s="25">
        <v>0</v>
      </c>
      <c r="S75" s="25">
        <v>0</v>
      </c>
      <c r="T75" s="25">
        <v>0</v>
      </c>
      <c r="U75" s="25">
        <v>0</v>
      </c>
      <c r="V75" s="25">
        <v>0</v>
      </c>
    </row>
    <row r="76" spans="1:22">
      <c r="A76" s="18" t="s">
        <v>430</v>
      </c>
      <c r="B76" s="26" t="s">
        <v>421</v>
      </c>
      <c r="C76" s="27" t="s">
        <v>422</v>
      </c>
      <c r="D76" s="21" t="s">
        <v>423</v>
      </c>
      <c r="E76" s="22" t="s">
        <v>424</v>
      </c>
      <c r="F76" s="23" t="s">
        <v>425</v>
      </c>
      <c r="G76" s="18" t="s">
        <v>426</v>
      </c>
      <c r="H76" s="23" t="s">
        <v>431</v>
      </c>
      <c r="I76" s="24" t="s">
        <v>109</v>
      </c>
      <c r="J76" s="24" t="s">
        <v>147</v>
      </c>
      <c r="K76" s="28">
        <v>0</v>
      </c>
      <c r="L76" s="28">
        <v>0.33</v>
      </c>
      <c r="M76" s="28">
        <v>0</v>
      </c>
      <c r="N76" s="28">
        <v>0</v>
      </c>
      <c r="O76" s="28">
        <v>0</v>
      </c>
      <c r="P76" s="28">
        <v>0</v>
      </c>
      <c r="Q76" s="28">
        <v>0.47</v>
      </c>
      <c r="R76" s="28">
        <v>0</v>
      </c>
      <c r="S76" s="28">
        <v>0.1</v>
      </c>
      <c r="T76" s="28">
        <v>0</v>
      </c>
      <c r="U76" s="28">
        <v>0</v>
      </c>
      <c r="V76" s="28">
        <v>0</v>
      </c>
    </row>
    <row r="77" spans="1:22">
      <c r="A77" s="18" t="s">
        <v>432</v>
      </c>
      <c r="B77" s="26" t="s">
        <v>421</v>
      </c>
      <c r="C77" s="27" t="s">
        <v>422</v>
      </c>
      <c r="D77" s="21" t="s">
        <v>423</v>
      </c>
      <c r="E77" s="22" t="s">
        <v>424</v>
      </c>
      <c r="F77" s="23" t="s">
        <v>425</v>
      </c>
      <c r="G77" s="18" t="s">
        <v>426</v>
      </c>
      <c r="H77" s="23" t="s">
        <v>433</v>
      </c>
      <c r="I77" s="24" t="s">
        <v>109</v>
      </c>
      <c r="J77" s="24" t="s">
        <v>147</v>
      </c>
      <c r="K77" s="28">
        <v>0</v>
      </c>
      <c r="L77" s="28">
        <v>0</v>
      </c>
      <c r="M77" s="28">
        <v>0.25</v>
      </c>
      <c r="N77" s="28">
        <v>0</v>
      </c>
      <c r="O77" s="28">
        <v>0</v>
      </c>
      <c r="P77" s="28">
        <v>0</v>
      </c>
      <c r="Q77" s="28">
        <v>0.75</v>
      </c>
      <c r="R77" s="28">
        <v>0</v>
      </c>
      <c r="S77" s="28">
        <v>0</v>
      </c>
      <c r="T77" s="28">
        <v>0</v>
      </c>
      <c r="U77" s="28">
        <v>0</v>
      </c>
      <c r="V77" s="28">
        <v>0</v>
      </c>
    </row>
    <row r="78" spans="1:22" ht="29">
      <c r="A78" s="18" t="s">
        <v>434</v>
      </c>
      <c r="B78" s="26" t="s">
        <v>421</v>
      </c>
      <c r="C78" s="27" t="s">
        <v>422</v>
      </c>
      <c r="D78" s="21" t="s">
        <v>435</v>
      </c>
      <c r="E78" s="22" t="s">
        <v>436</v>
      </c>
      <c r="F78" s="23" t="s">
        <v>437</v>
      </c>
      <c r="G78" s="18" t="s">
        <v>438</v>
      </c>
      <c r="H78" s="23" t="s">
        <v>439</v>
      </c>
      <c r="I78" s="24" t="s">
        <v>109</v>
      </c>
      <c r="J78" s="24" t="s">
        <v>147</v>
      </c>
      <c r="K78" s="28">
        <v>0</v>
      </c>
      <c r="L78" s="28">
        <v>0</v>
      </c>
      <c r="M78" s="28">
        <v>0</v>
      </c>
      <c r="N78" s="28">
        <v>0</v>
      </c>
      <c r="O78" s="28">
        <v>0</v>
      </c>
      <c r="P78" s="28">
        <v>0</v>
      </c>
      <c r="Q78" s="28">
        <v>0.66659999999999997</v>
      </c>
      <c r="R78" s="28">
        <v>0</v>
      </c>
      <c r="S78" s="28">
        <v>0</v>
      </c>
      <c r="T78" s="28">
        <v>0</v>
      </c>
      <c r="U78" s="28">
        <v>0</v>
      </c>
      <c r="V78" s="28">
        <v>0.33339999999999997</v>
      </c>
    </row>
    <row r="79" spans="1:22" ht="43.5">
      <c r="A79" s="18" t="s">
        <v>440</v>
      </c>
      <c r="B79" s="26" t="s">
        <v>421</v>
      </c>
      <c r="C79" s="27" t="s">
        <v>422</v>
      </c>
      <c r="D79" s="21" t="s">
        <v>435</v>
      </c>
      <c r="E79" s="22" t="s">
        <v>436</v>
      </c>
      <c r="F79" s="23" t="s">
        <v>437</v>
      </c>
      <c r="G79" s="18" t="s">
        <v>438</v>
      </c>
      <c r="H79" s="23" t="s">
        <v>441</v>
      </c>
      <c r="I79" s="24" t="s">
        <v>109</v>
      </c>
      <c r="J79" s="24" t="s">
        <v>147</v>
      </c>
      <c r="K79" s="28">
        <v>0</v>
      </c>
      <c r="L79" s="28">
        <v>0</v>
      </c>
      <c r="M79" s="28">
        <v>0</v>
      </c>
      <c r="N79" s="28">
        <v>0</v>
      </c>
      <c r="O79" s="28">
        <v>0</v>
      </c>
      <c r="P79" s="28">
        <v>0</v>
      </c>
      <c r="Q79" s="28">
        <v>0</v>
      </c>
      <c r="R79" s="28">
        <v>0</v>
      </c>
      <c r="S79" s="28">
        <v>0</v>
      </c>
      <c r="T79" s="28">
        <v>0</v>
      </c>
      <c r="U79" s="28">
        <v>0</v>
      </c>
      <c r="V79" s="28">
        <v>0</v>
      </c>
    </row>
    <row r="80" spans="1:22" ht="29">
      <c r="A80" s="18" t="s">
        <v>442</v>
      </c>
      <c r="B80" s="26" t="s">
        <v>421</v>
      </c>
      <c r="C80" s="27" t="s">
        <v>422</v>
      </c>
      <c r="D80" s="21" t="s">
        <v>443</v>
      </c>
      <c r="E80" s="22" t="s">
        <v>444</v>
      </c>
      <c r="F80" s="23" t="s">
        <v>445</v>
      </c>
      <c r="G80" s="18" t="s">
        <v>446</v>
      </c>
      <c r="H80" s="23" t="s">
        <v>447</v>
      </c>
      <c r="I80" s="24" t="s">
        <v>34</v>
      </c>
      <c r="J80" s="24" t="s">
        <v>147</v>
      </c>
      <c r="K80" s="25">
        <v>0</v>
      </c>
      <c r="L80" s="25">
        <v>0</v>
      </c>
      <c r="M80" s="25">
        <v>0</v>
      </c>
      <c r="N80" s="25">
        <v>0</v>
      </c>
      <c r="O80" s="25">
        <v>1</v>
      </c>
      <c r="P80" s="25">
        <v>0</v>
      </c>
      <c r="Q80" s="25">
        <v>0</v>
      </c>
      <c r="R80" s="25">
        <v>0</v>
      </c>
      <c r="S80" s="25">
        <v>0</v>
      </c>
      <c r="T80" s="25">
        <v>0</v>
      </c>
      <c r="U80" s="25">
        <v>0</v>
      </c>
      <c r="V80" s="25">
        <v>0</v>
      </c>
    </row>
    <row r="81" spans="1:22" ht="29">
      <c r="A81" s="18" t="s">
        <v>448</v>
      </c>
      <c r="B81" s="26" t="s">
        <v>421</v>
      </c>
      <c r="C81" s="27" t="s">
        <v>422</v>
      </c>
      <c r="D81" s="21" t="s">
        <v>443</v>
      </c>
      <c r="E81" s="22" t="s">
        <v>444</v>
      </c>
      <c r="F81" s="23" t="s">
        <v>445</v>
      </c>
      <c r="G81" s="18" t="s">
        <v>446</v>
      </c>
      <c r="H81" s="23" t="s">
        <v>449</v>
      </c>
      <c r="I81" s="24" t="s">
        <v>34</v>
      </c>
      <c r="J81" s="24" t="s">
        <v>147</v>
      </c>
      <c r="K81" s="25">
        <v>0</v>
      </c>
      <c r="L81" s="25">
        <v>0</v>
      </c>
      <c r="M81" s="25">
        <v>0</v>
      </c>
      <c r="N81" s="25">
        <v>0</v>
      </c>
      <c r="O81" s="25">
        <v>0</v>
      </c>
      <c r="P81" s="25">
        <v>0</v>
      </c>
      <c r="Q81" s="25">
        <v>0</v>
      </c>
      <c r="R81" s="25">
        <v>0</v>
      </c>
      <c r="S81" s="25">
        <v>0</v>
      </c>
      <c r="T81" s="25">
        <v>0</v>
      </c>
      <c r="U81" s="25">
        <v>0</v>
      </c>
      <c r="V81" s="25">
        <v>0</v>
      </c>
    </row>
    <row r="82" spans="1:22" ht="29">
      <c r="A82" s="18" t="s">
        <v>450</v>
      </c>
      <c r="B82" s="26" t="s">
        <v>421</v>
      </c>
      <c r="C82" s="27" t="s">
        <v>422</v>
      </c>
      <c r="D82" s="21" t="s">
        <v>443</v>
      </c>
      <c r="E82" s="22" t="s">
        <v>444</v>
      </c>
      <c r="F82" s="23" t="s">
        <v>451</v>
      </c>
      <c r="G82" s="18" t="s">
        <v>452</v>
      </c>
      <c r="H82" s="23" t="s">
        <v>453</v>
      </c>
      <c r="I82" s="24" t="s">
        <v>34</v>
      </c>
      <c r="J82" s="24" t="s">
        <v>147</v>
      </c>
      <c r="K82" s="25">
        <v>0</v>
      </c>
      <c r="L82" s="25">
        <v>0</v>
      </c>
      <c r="M82" s="25">
        <v>0</v>
      </c>
      <c r="N82" s="25">
        <v>0</v>
      </c>
      <c r="O82" s="25">
        <v>0</v>
      </c>
      <c r="P82" s="25">
        <v>0</v>
      </c>
      <c r="Q82" s="25">
        <v>0</v>
      </c>
      <c r="R82" s="25">
        <v>0</v>
      </c>
      <c r="S82" s="25">
        <v>0</v>
      </c>
      <c r="T82" s="25">
        <v>0</v>
      </c>
      <c r="U82" s="25">
        <v>1</v>
      </c>
      <c r="V82" s="25">
        <v>0</v>
      </c>
    </row>
    <row r="83" spans="1:22" ht="29">
      <c r="A83" s="18" t="s">
        <v>454</v>
      </c>
      <c r="B83" s="26" t="s">
        <v>421</v>
      </c>
      <c r="C83" s="27" t="s">
        <v>422</v>
      </c>
      <c r="D83" s="21" t="s">
        <v>443</v>
      </c>
      <c r="E83" s="22" t="s">
        <v>444</v>
      </c>
      <c r="F83" s="23" t="s">
        <v>451</v>
      </c>
      <c r="G83" s="18" t="s">
        <v>452</v>
      </c>
      <c r="H83" s="23" t="s">
        <v>455</v>
      </c>
      <c r="I83" s="24" t="s">
        <v>34</v>
      </c>
      <c r="J83" s="24" t="s">
        <v>147</v>
      </c>
      <c r="K83" s="25">
        <v>0</v>
      </c>
      <c r="L83" s="25">
        <v>0</v>
      </c>
      <c r="M83" s="25">
        <v>0</v>
      </c>
      <c r="N83" s="25">
        <v>0</v>
      </c>
      <c r="O83" s="25">
        <v>0</v>
      </c>
      <c r="P83" s="25">
        <v>0</v>
      </c>
      <c r="Q83" s="25">
        <v>0</v>
      </c>
      <c r="R83" s="25">
        <v>0</v>
      </c>
      <c r="S83" s="25">
        <v>0</v>
      </c>
      <c r="T83" s="25">
        <v>0</v>
      </c>
      <c r="U83" s="25">
        <v>1</v>
      </c>
      <c r="V83" s="25">
        <v>0</v>
      </c>
    </row>
    <row r="84" spans="1:22" ht="43.5">
      <c r="A84" s="18" t="s">
        <v>456</v>
      </c>
      <c r="B84" s="26" t="s">
        <v>421</v>
      </c>
      <c r="C84" s="27" t="s">
        <v>422</v>
      </c>
      <c r="D84" s="21" t="s">
        <v>443</v>
      </c>
      <c r="E84" s="22" t="s">
        <v>444</v>
      </c>
      <c r="F84" s="23" t="s">
        <v>457</v>
      </c>
      <c r="G84" s="18" t="s">
        <v>458</v>
      </c>
      <c r="H84" s="23" t="s">
        <v>459</v>
      </c>
      <c r="I84" s="24" t="s">
        <v>34</v>
      </c>
      <c r="J84" s="24" t="s">
        <v>147</v>
      </c>
      <c r="K84" s="25">
        <v>1</v>
      </c>
      <c r="L84" s="25">
        <v>0</v>
      </c>
      <c r="M84" s="25">
        <v>0</v>
      </c>
      <c r="N84" s="25">
        <v>0</v>
      </c>
      <c r="O84" s="25">
        <v>0</v>
      </c>
      <c r="P84" s="25">
        <v>0</v>
      </c>
      <c r="Q84" s="25">
        <v>0</v>
      </c>
      <c r="R84" s="25">
        <v>0</v>
      </c>
      <c r="S84" s="25">
        <v>0</v>
      </c>
      <c r="T84" s="25">
        <v>0</v>
      </c>
      <c r="U84" s="25">
        <v>0</v>
      </c>
      <c r="V84" s="25">
        <v>0</v>
      </c>
    </row>
    <row r="85" spans="1:22" ht="43.5">
      <c r="A85" s="18" t="s">
        <v>460</v>
      </c>
      <c r="B85" s="26" t="s">
        <v>421</v>
      </c>
      <c r="C85" s="27" t="s">
        <v>422</v>
      </c>
      <c r="D85" s="21" t="s">
        <v>443</v>
      </c>
      <c r="E85" s="22" t="s">
        <v>444</v>
      </c>
      <c r="F85" s="23" t="s">
        <v>457</v>
      </c>
      <c r="G85" s="18" t="s">
        <v>458</v>
      </c>
      <c r="H85" s="23" t="s">
        <v>461</v>
      </c>
      <c r="I85" s="24" t="s">
        <v>34</v>
      </c>
      <c r="J85" s="24" t="s">
        <v>147</v>
      </c>
      <c r="K85" s="25">
        <v>0</v>
      </c>
      <c r="L85" s="25">
        <v>0</v>
      </c>
      <c r="M85" s="25">
        <v>0</v>
      </c>
      <c r="N85" s="25">
        <v>0</v>
      </c>
      <c r="O85" s="25">
        <v>0</v>
      </c>
      <c r="P85" s="25">
        <v>0</v>
      </c>
      <c r="Q85" s="25">
        <v>0</v>
      </c>
      <c r="R85" s="25">
        <v>0</v>
      </c>
      <c r="S85" s="25">
        <v>0</v>
      </c>
      <c r="T85" s="25">
        <v>0</v>
      </c>
      <c r="U85" s="25">
        <v>0</v>
      </c>
      <c r="V85" s="25">
        <v>0</v>
      </c>
    </row>
    <row r="86" spans="1:22" ht="43.5">
      <c r="A86" s="18" t="s">
        <v>462</v>
      </c>
      <c r="B86" s="26" t="s">
        <v>421</v>
      </c>
      <c r="C86" s="27" t="s">
        <v>422</v>
      </c>
      <c r="D86" s="21" t="s">
        <v>463</v>
      </c>
      <c r="E86" s="22" t="s">
        <v>464</v>
      </c>
      <c r="F86" s="23" t="s">
        <v>465</v>
      </c>
      <c r="G86" s="18" t="s">
        <v>466</v>
      </c>
      <c r="H86" s="23" t="s">
        <v>467</v>
      </c>
      <c r="I86" s="24" t="s">
        <v>109</v>
      </c>
      <c r="J86" s="24" t="s">
        <v>147</v>
      </c>
      <c r="K86" s="28">
        <v>0</v>
      </c>
      <c r="L86" s="28">
        <v>0</v>
      </c>
      <c r="M86" s="28">
        <v>0</v>
      </c>
      <c r="N86" s="28">
        <v>0</v>
      </c>
      <c r="O86" s="28">
        <v>0</v>
      </c>
      <c r="P86" s="28">
        <v>0</v>
      </c>
      <c r="Q86" s="28">
        <v>0</v>
      </c>
      <c r="R86" s="28">
        <v>0</v>
      </c>
      <c r="S86" s="28">
        <v>0</v>
      </c>
      <c r="T86" s="28">
        <v>0</v>
      </c>
      <c r="U86" s="28">
        <v>0</v>
      </c>
      <c r="V86" s="28">
        <v>0</v>
      </c>
    </row>
    <row r="87" spans="1:22" ht="29">
      <c r="A87" s="18" t="s">
        <v>468</v>
      </c>
      <c r="B87" s="26" t="s">
        <v>421</v>
      </c>
      <c r="C87" s="27" t="s">
        <v>422</v>
      </c>
      <c r="D87" s="21" t="s">
        <v>463</v>
      </c>
      <c r="E87" s="22" t="s">
        <v>464</v>
      </c>
      <c r="F87" s="23" t="s">
        <v>465</v>
      </c>
      <c r="G87" s="18" t="s">
        <v>466</v>
      </c>
      <c r="H87" s="23" t="s">
        <v>469</v>
      </c>
      <c r="I87" s="24" t="s">
        <v>109</v>
      </c>
      <c r="J87" s="24" t="s">
        <v>147</v>
      </c>
      <c r="K87" s="28">
        <v>0</v>
      </c>
      <c r="L87" s="28">
        <v>0</v>
      </c>
      <c r="M87" s="28">
        <v>0</v>
      </c>
      <c r="N87" s="28">
        <v>0</v>
      </c>
      <c r="O87" s="28">
        <v>0</v>
      </c>
      <c r="P87" s="28">
        <v>0</v>
      </c>
      <c r="Q87" s="28">
        <v>0</v>
      </c>
      <c r="R87" s="28">
        <v>0</v>
      </c>
      <c r="S87" s="28">
        <v>0</v>
      </c>
      <c r="T87" s="28">
        <v>0</v>
      </c>
      <c r="U87" s="28">
        <v>0</v>
      </c>
      <c r="V87" s="28">
        <v>0</v>
      </c>
    </row>
    <row r="88" spans="1:22" ht="29">
      <c r="A88" s="18" t="s">
        <v>470</v>
      </c>
      <c r="B88" s="26" t="s">
        <v>421</v>
      </c>
      <c r="C88" s="27" t="s">
        <v>422</v>
      </c>
      <c r="D88" s="21" t="s">
        <v>463</v>
      </c>
      <c r="E88" s="22" t="s">
        <v>464</v>
      </c>
      <c r="F88" s="23" t="s">
        <v>471</v>
      </c>
      <c r="G88" s="18" t="s">
        <v>472</v>
      </c>
      <c r="H88" s="23" t="s">
        <v>473</v>
      </c>
      <c r="I88" s="24" t="s">
        <v>34</v>
      </c>
      <c r="J88" s="24" t="s">
        <v>147</v>
      </c>
      <c r="K88" s="25">
        <v>0</v>
      </c>
      <c r="L88" s="25">
        <v>0</v>
      </c>
      <c r="M88" s="25">
        <v>0</v>
      </c>
      <c r="N88" s="25">
        <v>0</v>
      </c>
      <c r="O88" s="25">
        <v>1</v>
      </c>
      <c r="P88" s="25">
        <v>0</v>
      </c>
      <c r="Q88" s="25">
        <v>0</v>
      </c>
      <c r="R88" s="25">
        <v>0</v>
      </c>
      <c r="S88" s="25">
        <v>0</v>
      </c>
      <c r="T88" s="25">
        <v>0</v>
      </c>
      <c r="U88" s="25">
        <v>0</v>
      </c>
      <c r="V88" s="25">
        <v>0</v>
      </c>
    </row>
    <row r="89" spans="1:22" ht="29">
      <c r="A89" s="18" t="s">
        <v>474</v>
      </c>
      <c r="B89" s="26" t="s">
        <v>421</v>
      </c>
      <c r="C89" s="27" t="s">
        <v>422</v>
      </c>
      <c r="D89" s="21" t="s">
        <v>463</v>
      </c>
      <c r="E89" s="22" t="s">
        <v>464</v>
      </c>
      <c r="F89" s="23" t="s">
        <v>471</v>
      </c>
      <c r="G89" s="18" t="s">
        <v>472</v>
      </c>
      <c r="H89" s="23" t="s">
        <v>475</v>
      </c>
      <c r="I89" s="24" t="s">
        <v>34</v>
      </c>
      <c r="J89" s="24" t="s">
        <v>147</v>
      </c>
      <c r="K89" s="25">
        <v>0</v>
      </c>
      <c r="L89" s="25">
        <v>0</v>
      </c>
      <c r="M89" s="25">
        <v>0</v>
      </c>
      <c r="N89" s="25">
        <v>0</v>
      </c>
      <c r="O89" s="25">
        <v>0</v>
      </c>
      <c r="P89" s="25">
        <v>0</v>
      </c>
      <c r="Q89" s="25">
        <v>0</v>
      </c>
      <c r="R89" s="25">
        <v>0</v>
      </c>
      <c r="S89" s="25">
        <v>0</v>
      </c>
      <c r="T89" s="25">
        <v>0</v>
      </c>
      <c r="U89" s="25">
        <v>0</v>
      </c>
      <c r="V89" s="25">
        <v>0</v>
      </c>
    </row>
    <row r="90" spans="1:22" ht="29">
      <c r="A90" s="18" t="s">
        <v>476</v>
      </c>
      <c r="B90" s="26" t="s">
        <v>421</v>
      </c>
      <c r="C90" s="27" t="s">
        <v>422</v>
      </c>
      <c r="D90" s="21" t="s">
        <v>477</v>
      </c>
      <c r="E90" s="22" t="s">
        <v>478</v>
      </c>
      <c r="F90" s="23" t="s">
        <v>479</v>
      </c>
      <c r="G90" s="18" t="s">
        <v>480</v>
      </c>
      <c r="H90" s="23" t="s">
        <v>481</v>
      </c>
      <c r="I90" s="24" t="s">
        <v>34</v>
      </c>
      <c r="J90" s="24" t="s">
        <v>147</v>
      </c>
      <c r="K90" s="25">
        <v>0</v>
      </c>
      <c r="L90" s="25">
        <v>0</v>
      </c>
      <c r="M90" s="25">
        <v>0</v>
      </c>
      <c r="N90" s="25">
        <v>0</v>
      </c>
      <c r="O90" s="25">
        <v>0</v>
      </c>
      <c r="P90" s="25">
        <v>0</v>
      </c>
      <c r="Q90" s="25">
        <v>0</v>
      </c>
      <c r="R90" s="25">
        <v>0</v>
      </c>
      <c r="S90" s="25">
        <v>0</v>
      </c>
      <c r="T90" s="25">
        <v>0</v>
      </c>
      <c r="U90" s="25">
        <v>1</v>
      </c>
      <c r="V90" s="25">
        <v>0</v>
      </c>
    </row>
    <row r="91" spans="1:22" ht="29">
      <c r="A91" s="18" t="s">
        <v>482</v>
      </c>
      <c r="B91" s="26" t="s">
        <v>421</v>
      </c>
      <c r="C91" s="27" t="s">
        <v>422</v>
      </c>
      <c r="D91" s="21" t="s">
        <v>477</v>
      </c>
      <c r="E91" s="22" t="s">
        <v>478</v>
      </c>
      <c r="F91" s="23" t="s">
        <v>479</v>
      </c>
      <c r="G91" s="18" t="s">
        <v>480</v>
      </c>
      <c r="H91" s="23" t="s">
        <v>483</v>
      </c>
      <c r="I91" s="24" t="s">
        <v>109</v>
      </c>
      <c r="J91" s="24" t="s">
        <v>147</v>
      </c>
      <c r="K91" s="28">
        <v>0</v>
      </c>
      <c r="L91" s="28">
        <v>0</v>
      </c>
      <c r="M91" s="28">
        <v>0</v>
      </c>
      <c r="N91" s="28">
        <v>0</v>
      </c>
      <c r="O91" s="28">
        <v>0</v>
      </c>
      <c r="P91" s="28">
        <v>0</v>
      </c>
      <c r="Q91" s="28">
        <v>0</v>
      </c>
      <c r="R91" s="28">
        <v>0</v>
      </c>
      <c r="S91" s="28">
        <v>0</v>
      </c>
      <c r="T91" s="28">
        <v>0</v>
      </c>
      <c r="U91" s="28">
        <v>0</v>
      </c>
      <c r="V91" s="28">
        <v>0.75</v>
      </c>
    </row>
    <row r="92" spans="1:22" ht="29">
      <c r="A92" s="18" t="s">
        <v>484</v>
      </c>
      <c r="B92" s="26" t="s">
        <v>421</v>
      </c>
      <c r="C92" s="27" t="s">
        <v>422</v>
      </c>
      <c r="D92" s="21" t="s">
        <v>477</v>
      </c>
      <c r="E92" s="22" t="s">
        <v>478</v>
      </c>
      <c r="F92" s="23" t="s">
        <v>479</v>
      </c>
      <c r="G92" s="18" t="s">
        <v>480</v>
      </c>
      <c r="H92" s="23" t="s">
        <v>485</v>
      </c>
      <c r="I92" s="24" t="s">
        <v>109</v>
      </c>
      <c r="J92" s="24" t="s">
        <v>147</v>
      </c>
      <c r="K92" s="28">
        <v>0</v>
      </c>
      <c r="L92" s="28">
        <v>0</v>
      </c>
      <c r="M92" s="28">
        <v>0</v>
      </c>
      <c r="N92" s="28">
        <v>0</v>
      </c>
      <c r="O92" s="28">
        <v>0</v>
      </c>
      <c r="P92" s="28">
        <v>0</v>
      </c>
      <c r="Q92" s="28">
        <v>0</v>
      </c>
      <c r="R92" s="28">
        <v>0</v>
      </c>
      <c r="S92" s="28">
        <v>0</v>
      </c>
      <c r="T92" s="28">
        <v>0</v>
      </c>
      <c r="U92" s="28">
        <v>0</v>
      </c>
      <c r="V92" s="28">
        <v>0</v>
      </c>
    </row>
    <row r="93" spans="1:22" ht="29">
      <c r="A93" s="18" t="s">
        <v>486</v>
      </c>
      <c r="B93" s="26" t="s">
        <v>421</v>
      </c>
      <c r="C93" s="27" t="s">
        <v>422</v>
      </c>
      <c r="D93" s="21" t="s">
        <v>477</v>
      </c>
      <c r="E93" s="22" t="s">
        <v>478</v>
      </c>
      <c r="F93" s="23" t="s">
        <v>479</v>
      </c>
      <c r="G93" s="18" t="s">
        <v>480</v>
      </c>
      <c r="H93" s="23" t="s">
        <v>487</v>
      </c>
      <c r="I93" s="24" t="s">
        <v>34</v>
      </c>
      <c r="J93" s="24" t="s">
        <v>147</v>
      </c>
      <c r="K93" s="25">
        <v>0</v>
      </c>
      <c r="L93" s="25">
        <v>0</v>
      </c>
      <c r="M93" s="25">
        <v>0</v>
      </c>
      <c r="N93" s="25">
        <v>0</v>
      </c>
      <c r="O93" s="25">
        <v>0</v>
      </c>
      <c r="P93" s="25">
        <v>1</v>
      </c>
      <c r="Q93" s="25">
        <v>0</v>
      </c>
      <c r="R93" s="25">
        <v>0</v>
      </c>
      <c r="S93" s="25">
        <v>0</v>
      </c>
      <c r="T93" s="25">
        <v>0</v>
      </c>
      <c r="U93" s="25">
        <v>0</v>
      </c>
      <c r="V93" s="25">
        <v>0</v>
      </c>
    </row>
    <row r="94" spans="1:22">
      <c r="A94" s="18" t="s">
        <v>488</v>
      </c>
      <c r="B94" s="26" t="s">
        <v>421</v>
      </c>
      <c r="C94" s="27" t="s">
        <v>422</v>
      </c>
      <c r="D94" s="21" t="s">
        <v>477</v>
      </c>
      <c r="E94" s="22" t="s">
        <v>478</v>
      </c>
      <c r="F94" s="23" t="s">
        <v>479</v>
      </c>
      <c r="G94" s="18" t="s">
        <v>480</v>
      </c>
      <c r="H94" s="23" t="s">
        <v>489</v>
      </c>
      <c r="I94" s="24" t="s">
        <v>34</v>
      </c>
      <c r="J94" s="24" t="s">
        <v>147</v>
      </c>
      <c r="K94" s="25">
        <v>0</v>
      </c>
      <c r="L94" s="25">
        <v>0</v>
      </c>
      <c r="M94" s="25">
        <v>0</v>
      </c>
      <c r="N94" s="25">
        <v>0</v>
      </c>
      <c r="O94" s="25">
        <v>0</v>
      </c>
      <c r="P94" s="25">
        <v>0</v>
      </c>
      <c r="Q94" s="25">
        <v>0</v>
      </c>
      <c r="R94" s="25">
        <v>0</v>
      </c>
      <c r="S94" s="25">
        <v>0</v>
      </c>
      <c r="T94" s="25">
        <v>0</v>
      </c>
      <c r="U94" s="25">
        <v>0</v>
      </c>
      <c r="V94" s="25">
        <v>0</v>
      </c>
    </row>
    <row r="95" spans="1:22" ht="29">
      <c r="A95" s="18" t="s">
        <v>490</v>
      </c>
      <c r="B95" s="26" t="s">
        <v>421</v>
      </c>
      <c r="C95" s="27" t="s">
        <v>422</v>
      </c>
      <c r="D95" s="21" t="s">
        <v>477</v>
      </c>
      <c r="E95" s="22" t="s">
        <v>478</v>
      </c>
      <c r="F95" s="23" t="s">
        <v>479</v>
      </c>
      <c r="G95" s="18" t="s">
        <v>480</v>
      </c>
      <c r="H95" s="23" t="s">
        <v>491</v>
      </c>
      <c r="I95" s="24" t="s">
        <v>34</v>
      </c>
      <c r="J95" s="24" t="s">
        <v>147</v>
      </c>
      <c r="K95" s="25">
        <v>0</v>
      </c>
      <c r="L95" s="25">
        <v>0</v>
      </c>
      <c r="M95" s="25">
        <v>0</v>
      </c>
      <c r="N95" s="25">
        <v>0</v>
      </c>
      <c r="O95" s="25">
        <v>1</v>
      </c>
      <c r="P95" s="25">
        <v>0</v>
      </c>
      <c r="Q95" s="25">
        <v>0</v>
      </c>
      <c r="R95" s="25">
        <v>0</v>
      </c>
      <c r="S95" s="25">
        <v>0</v>
      </c>
      <c r="T95" s="25">
        <v>0</v>
      </c>
      <c r="U95" s="25">
        <v>0</v>
      </c>
      <c r="V95" s="25">
        <v>0</v>
      </c>
    </row>
    <row r="96" spans="1:22" ht="29">
      <c r="A96" s="18" t="s">
        <v>492</v>
      </c>
      <c r="B96" s="26" t="s">
        <v>421</v>
      </c>
      <c r="C96" s="27" t="s">
        <v>422</v>
      </c>
      <c r="D96" s="21" t="s">
        <v>477</v>
      </c>
      <c r="E96" s="22" t="s">
        <v>478</v>
      </c>
      <c r="F96" s="23" t="s">
        <v>479</v>
      </c>
      <c r="G96" s="18" t="s">
        <v>480</v>
      </c>
      <c r="H96" s="23" t="s">
        <v>493</v>
      </c>
      <c r="I96" s="24" t="s">
        <v>109</v>
      </c>
      <c r="J96" s="24" t="s">
        <v>147</v>
      </c>
      <c r="K96" s="268">
        <v>0</v>
      </c>
      <c r="L96" s="268">
        <v>0</v>
      </c>
      <c r="M96" s="268">
        <v>0</v>
      </c>
      <c r="N96" s="268">
        <v>0</v>
      </c>
      <c r="O96" s="268">
        <v>0</v>
      </c>
      <c r="P96" s="268">
        <v>0</v>
      </c>
      <c r="Q96" s="268">
        <v>0</v>
      </c>
      <c r="R96" s="268">
        <v>0</v>
      </c>
      <c r="S96" s="268">
        <v>0</v>
      </c>
      <c r="T96" s="268">
        <v>0</v>
      </c>
      <c r="U96" s="268">
        <v>0</v>
      </c>
      <c r="V96" s="268">
        <v>0.5</v>
      </c>
    </row>
    <row r="97" spans="1:22">
      <c r="A97" s="18" t="s">
        <v>494</v>
      </c>
      <c r="B97" s="26" t="s">
        <v>421</v>
      </c>
      <c r="C97" s="27" t="s">
        <v>422</v>
      </c>
      <c r="D97" s="21" t="s">
        <v>477</v>
      </c>
      <c r="E97" s="22" t="s">
        <v>478</v>
      </c>
      <c r="F97" s="23" t="s">
        <v>495</v>
      </c>
      <c r="G97" s="18" t="s">
        <v>496</v>
      </c>
      <c r="H97" s="23" t="s">
        <v>497</v>
      </c>
      <c r="I97" s="24" t="s">
        <v>34</v>
      </c>
      <c r="J97" s="24" t="s">
        <v>147</v>
      </c>
      <c r="K97" s="25">
        <v>0</v>
      </c>
      <c r="L97" s="25">
        <v>0</v>
      </c>
      <c r="M97" s="25">
        <v>0</v>
      </c>
      <c r="N97" s="25">
        <v>0</v>
      </c>
      <c r="O97" s="25">
        <v>0</v>
      </c>
      <c r="P97" s="25">
        <v>0</v>
      </c>
      <c r="Q97" s="25">
        <v>0</v>
      </c>
      <c r="R97" s="25">
        <v>0</v>
      </c>
      <c r="S97" s="25">
        <v>1</v>
      </c>
      <c r="T97" s="25">
        <v>0</v>
      </c>
      <c r="U97" s="25">
        <v>0</v>
      </c>
      <c r="V97" s="25">
        <v>0</v>
      </c>
    </row>
    <row r="98" spans="1:22" ht="43.5">
      <c r="A98" s="18" t="s">
        <v>498</v>
      </c>
      <c r="B98" s="26" t="s">
        <v>421</v>
      </c>
      <c r="C98" s="27" t="s">
        <v>422</v>
      </c>
      <c r="D98" s="21" t="s">
        <v>477</v>
      </c>
      <c r="E98" s="22" t="s">
        <v>478</v>
      </c>
      <c r="F98" s="23" t="s">
        <v>495</v>
      </c>
      <c r="G98" s="18" t="s">
        <v>496</v>
      </c>
      <c r="H98" s="23" t="s">
        <v>499</v>
      </c>
      <c r="I98" s="24" t="s">
        <v>34</v>
      </c>
      <c r="J98" s="24" t="s">
        <v>147</v>
      </c>
      <c r="K98" s="25">
        <v>0</v>
      </c>
      <c r="L98" s="25">
        <v>0</v>
      </c>
      <c r="M98" s="25">
        <v>0</v>
      </c>
      <c r="N98" s="25">
        <v>0</v>
      </c>
      <c r="O98" s="25">
        <v>0</v>
      </c>
      <c r="P98" s="25">
        <v>0</v>
      </c>
      <c r="Q98" s="25">
        <v>0</v>
      </c>
      <c r="R98" s="25">
        <v>0</v>
      </c>
      <c r="S98" s="25">
        <v>0</v>
      </c>
      <c r="T98" s="25">
        <v>0</v>
      </c>
      <c r="U98" s="25">
        <v>0</v>
      </c>
      <c r="V98" s="25">
        <v>0</v>
      </c>
    </row>
    <row r="99" spans="1:22">
      <c r="A99" s="18" t="s">
        <v>500</v>
      </c>
      <c r="B99" s="26" t="s">
        <v>421</v>
      </c>
      <c r="C99" s="27" t="s">
        <v>422</v>
      </c>
      <c r="D99" s="21" t="s">
        <v>477</v>
      </c>
      <c r="E99" s="22" t="s">
        <v>478</v>
      </c>
      <c r="F99" s="23" t="s">
        <v>501</v>
      </c>
      <c r="G99" s="18" t="s">
        <v>502</v>
      </c>
      <c r="H99" s="23" t="s">
        <v>503</v>
      </c>
      <c r="I99" s="24" t="s">
        <v>34</v>
      </c>
      <c r="J99" s="24" t="s">
        <v>147</v>
      </c>
      <c r="K99" s="25">
        <v>0</v>
      </c>
      <c r="L99" s="25">
        <v>0</v>
      </c>
      <c r="M99" s="25">
        <v>1</v>
      </c>
      <c r="N99" s="25">
        <v>0</v>
      </c>
      <c r="O99" s="25">
        <v>0</v>
      </c>
      <c r="P99" s="25">
        <v>0</v>
      </c>
      <c r="Q99" s="25">
        <v>0</v>
      </c>
      <c r="R99" s="25">
        <v>0</v>
      </c>
      <c r="S99" s="25">
        <v>0</v>
      </c>
      <c r="T99" s="25">
        <v>0</v>
      </c>
      <c r="U99" s="25">
        <v>0</v>
      </c>
      <c r="V99" s="25">
        <v>0</v>
      </c>
    </row>
    <row r="100" spans="1:22" ht="29">
      <c r="A100" s="18" t="s">
        <v>504</v>
      </c>
      <c r="B100" s="26" t="s">
        <v>421</v>
      </c>
      <c r="C100" s="27" t="s">
        <v>422</v>
      </c>
      <c r="D100" s="21" t="s">
        <v>477</v>
      </c>
      <c r="E100" s="22" t="s">
        <v>478</v>
      </c>
      <c r="F100" s="23" t="s">
        <v>501</v>
      </c>
      <c r="G100" s="18" t="s">
        <v>502</v>
      </c>
      <c r="H100" s="23" t="s">
        <v>505</v>
      </c>
      <c r="I100" s="24" t="s">
        <v>109</v>
      </c>
      <c r="J100" s="24" t="s">
        <v>147</v>
      </c>
      <c r="K100" s="28">
        <v>0</v>
      </c>
      <c r="L100" s="28">
        <v>0</v>
      </c>
      <c r="M100" s="28">
        <v>0</v>
      </c>
      <c r="N100" s="28">
        <v>0.4</v>
      </c>
      <c r="O100" s="28">
        <v>0</v>
      </c>
      <c r="P100" s="28">
        <v>0</v>
      </c>
      <c r="Q100" s="28">
        <v>0.6</v>
      </c>
      <c r="R100" s="28">
        <v>0</v>
      </c>
      <c r="S100" s="28">
        <v>0</v>
      </c>
      <c r="T100" s="28">
        <v>0</v>
      </c>
      <c r="U100" s="28">
        <v>0</v>
      </c>
      <c r="V100" s="28">
        <v>0</v>
      </c>
    </row>
    <row r="101" spans="1:22">
      <c r="A101" s="18" t="s">
        <v>506</v>
      </c>
      <c r="B101" s="26" t="s">
        <v>507</v>
      </c>
      <c r="C101" s="27" t="s">
        <v>508</v>
      </c>
      <c r="D101" s="21" t="s">
        <v>509</v>
      </c>
      <c r="E101" s="22" t="s">
        <v>510</v>
      </c>
      <c r="F101" s="23" t="s">
        <v>511</v>
      </c>
      <c r="G101" s="18" t="s">
        <v>512</v>
      </c>
      <c r="H101" s="23" t="s">
        <v>513</v>
      </c>
      <c r="I101" s="24" t="s">
        <v>109</v>
      </c>
      <c r="J101" s="24" t="s">
        <v>190</v>
      </c>
      <c r="K101" s="28">
        <v>1</v>
      </c>
      <c r="L101" s="28">
        <v>1</v>
      </c>
      <c r="M101" s="28">
        <v>1</v>
      </c>
      <c r="N101" s="28">
        <v>1</v>
      </c>
      <c r="O101" s="28">
        <v>1</v>
      </c>
      <c r="P101" s="28">
        <v>1</v>
      </c>
      <c r="Q101" s="28">
        <v>1</v>
      </c>
      <c r="R101" s="28">
        <v>1</v>
      </c>
      <c r="S101" s="28">
        <v>1</v>
      </c>
      <c r="T101" s="28">
        <v>1</v>
      </c>
      <c r="U101" s="28">
        <v>1</v>
      </c>
      <c r="V101" s="28">
        <v>1</v>
      </c>
    </row>
    <row r="102" spans="1:22" ht="29">
      <c r="A102" s="18" t="s">
        <v>514</v>
      </c>
      <c r="B102" s="26" t="s">
        <v>507</v>
      </c>
      <c r="C102" s="27" t="s">
        <v>508</v>
      </c>
      <c r="D102" s="21" t="s">
        <v>509</v>
      </c>
      <c r="E102" s="22" t="s">
        <v>510</v>
      </c>
      <c r="F102" s="23" t="s">
        <v>515</v>
      </c>
      <c r="G102" s="18" t="s">
        <v>516</v>
      </c>
      <c r="H102" s="23" t="s">
        <v>513</v>
      </c>
      <c r="I102" s="24" t="s">
        <v>109</v>
      </c>
      <c r="J102" s="24" t="s">
        <v>190</v>
      </c>
      <c r="K102" s="28">
        <v>1</v>
      </c>
      <c r="L102" s="28">
        <v>1</v>
      </c>
      <c r="M102" s="28">
        <v>1</v>
      </c>
      <c r="N102" s="28">
        <v>1</v>
      </c>
      <c r="O102" s="28">
        <v>1</v>
      </c>
      <c r="P102" s="28">
        <v>1</v>
      </c>
      <c r="Q102" s="28">
        <v>1</v>
      </c>
      <c r="R102" s="28">
        <v>1</v>
      </c>
      <c r="S102" s="28">
        <v>1</v>
      </c>
      <c r="T102" s="28">
        <v>1</v>
      </c>
      <c r="U102" s="28">
        <v>1</v>
      </c>
      <c r="V102" s="28">
        <v>1</v>
      </c>
    </row>
    <row r="103" spans="1:22">
      <c r="A103" s="18" t="s">
        <v>517</v>
      </c>
      <c r="B103" s="26" t="s">
        <v>507</v>
      </c>
      <c r="C103" s="27" t="s">
        <v>508</v>
      </c>
      <c r="D103" s="21" t="s">
        <v>509</v>
      </c>
      <c r="E103" s="22" t="s">
        <v>510</v>
      </c>
      <c r="F103" s="23" t="s">
        <v>518</v>
      </c>
      <c r="G103" s="18" t="s">
        <v>519</v>
      </c>
      <c r="H103" s="23" t="s">
        <v>520</v>
      </c>
      <c r="I103" s="24" t="s">
        <v>109</v>
      </c>
      <c r="J103" s="24" t="s">
        <v>190</v>
      </c>
      <c r="K103" s="28">
        <v>1</v>
      </c>
      <c r="L103" s="28">
        <v>1</v>
      </c>
      <c r="M103" s="28">
        <v>1</v>
      </c>
      <c r="N103" s="28">
        <v>1</v>
      </c>
      <c r="O103" s="28">
        <v>1</v>
      </c>
      <c r="P103" s="28">
        <v>1</v>
      </c>
      <c r="Q103" s="28">
        <v>1</v>
      </c>
      <c r="R103" s="28">
        <v>1</v>
      </c>
      <c r="S103" s="28">
        <v>1</v>
      </c>
      <c r="T103" s="28">
        <v>1</v>
      </c>
      <c r="U103" s="28">
        <v>1</v>
      </c>
      <c r="V103" s="28">
        <v>1</v>
      </c>
    </row>
    <row r="104" spans="1:22">
      <c r="A104" s="18" t="s">
        <v>521</v>
      </c>
      <c r="B104" s="26" t="s">
        <v>507</v>
      </c>
      <c r="C104" s="27" t="s">
        <v>508</v>
      </c>
      <c r="D104" s="21" t="s">
        <v>509</v>
      </c>
      <c r="E104" s="22" t="s">
        <v>510</v>
      </c>
      <c r="F104" s="23" t="s">
        <v>522</v>
      </c>
      <c r="G104" s="18" t="s">
        <v>523</v>
      </c>
      <c r="H104" s="23" t="s">
        <v>524</v>
      </c>
      <c r="I104" s="24" t="s">
        <v>34</v>
      </c>
      <c r="J104" s="24" t="s">
        <v>147</v>
      </c>
      <c r="K104" s="25">
        <v>0</v>
      </c>
      <c r="L104" s="25">
        <v>0</v>
      </c>
      <c r="M104" s="25">
        <v>0</v>
      </c>
      <c r="N104" s="25">
        <v>0</v>
      </c>
      <c r="O104" s="25">
        <v>0</v>
      </c>
      <c r="P104" s="25">
        <v>0</v>
      </c>
      <c r="Q104" s="25">
        <v>2</v>
      </c>
      <c r="R104" s="25">
        <v>0</v>
      </c>
      <c r="S104" s="25">
        <v>0</v>
      </c>
      <c r="T104" s="25">
        <v>0</v>
      </c>
      <c r="U104" s="25">
        <v>2</v>
      </c>
      <c r="V104" s="25">
        <v>0</v>
      </c>
    </row>
    <row r="105" spans="1:22">
      <c r="A105" s="18" t="s">
        <v>525</v>
      </c>
      <c r="B105" s="26" t="s">
        <v>507</v>
      </c>
      <c r="C105" s="27" t="s">
        <v>508</v>
      </c>
      <c r="D105" s="21" t="s">
        <v>509</v>
      </c>
      <c r="E105" s="22" t="s">
        <v>510</v>
      </c>
      <c r="F105" s="23" t="s">
        <v>526</v>
      </c>
      <c r="G105" s="18" t="s">
        <v>527</v>
      </c>
      <c r="H105" s="23" t="s">
        <v>528</v>
      </c>
      <c r="I105" s="24" t="s">
        <v>109</v>
      </c>
      <c r="J105" s="24" t="s">
        <v>190</v>
      </c>
      <c r="K105" s="28">
        <v>1</v>
      </c>
      <c r="L105" s="28">
        <v>1</v>
      </c>
      <c r="M105" s="28">
        <v>1</v>
      </c>
      <c r="N105" s="28">
        <v>1</v>
      </c>
      <c r="O105" s="28">
        <v>1</v>
      </c>
      <c r="P105" s="28">
        <v>1</v>
      </c>
      <c r="Q105" s="28">
        <v>1</v>
      </c>
      <c r="R105" s="28">
        <v>1</v>
      </c>
      <c r="S105" s="28">
        <v>1</v>
      </c>
      <c r="T105" s="28">
        <v>1</v>
      </c>
      <c r="U105" s="28">
        <v>1</v>
      </c>
      <c r="V105" s="28">
        <v>1</v>
      </c>
    </row>
    <row r="106" spans="1:22" ht="29">
      <c r="A106" s="18" t="s">
        <v>529</v>
      </c>
      <c r="B106" s="26" t="s">
        <v>507</v>
      </c>
      <c r="C106" s="27" t="s">
        <v>508</v>
      </c>
      <c r="D106" s="21" t="s">
        <v>530</v>
      </c>
      <c r="E106" s="22" t="s">
        <v>531</v>
      </c>
      <c r="F106" s="23" t="s">
        <v>532</v>
      </c>
      <c r="G106" s="18" t="s">
        <v>533</v>
      </c>
      <c r="H106" s="23" t="s">
        <v>534</v>
      </c>
      <c r="I106" s="24" t="s">
        <v>109</v>
      </c>
      <c r="J106" s="24" t="s">
        <v>190</v>
      </c>
      <c r="K106" s="28">
        <v>1</v>
      </c>
      <c r="L106" s="28">
        <v>1</v>
      </c>
      <c r="M106" s="28">
        <v>1</v>
      </c>
      <c r="N106" s="28">
        <v>1</v>
      </c>
      <c r="O106" s="28">
        <v>1</v>
      </c>
      <c r="P106" s="28">
        <v>1</v>
      </c>
      <c r="Q106" s="28">
        <v>1</v>
      </c>
      <c r="R106" s="28">
        <v>1</v>
      </c>
      <c r="S106" s="28">
        <v>1</v>
      </c>
      <c r="T106" s="28">
        <v>1</v>
      </c>
      <c r="U106" s="28">
        <v>1</v>
      </c>
      <c r="V106" s="28">
        <v>1</v>
      </c>
    </row>
    <row r="107" spans="1:22" ht="29">
      <c r="A107" s="18" t="s">
        <v>535</v>
      </c>
      <c r="B107" s="26" t="s">
        <v>536</v>
      </c>
      <c r="C107" s="27" t="s">
        <v>537</v>
      </c>
      <c r="D107" s="21" t="s">
        <v>538</v>
      </c>
      <c r="E107" s="22" t="s">
        <v>539</v>
      </c>
      <c r="F107" s="23" t="s">
        <v>540</v>
      </c>
      <c r="G107" s="18" t="s">
        <v>541</v>
      </c>
      <c r="H107" s="23" t="s">
        <v>542</v>
      </c>
      <c r="I107" s="24" t="s">
        <v>34</v>
      </c>
      <c r="J107" s="24" t="s">
        <v>147</v>
      </c>
      <c r="K107" s="25">
        <v>0</v>
      </c>
      <c r="L107" s="25">
        <v>0</v>
      </c>
      <c r="M107" s="25">
        <v>1</v>
      </c>
      <c r="N107" s="25">
        <v>0</v>
      </c>
      <c r="O107" s="25">
        <v>0</v>
      </c>
      <c r="P107" s="25">
        <v>1</v>
      </c>
      <c r="Q107" s="25">
        <v>0</v>
      </c>
      <c r="R107" s="25">
        <v>0</v>
      </c>
      <c r="S107" s="25">
        <v>1</v>
      </c>
      <c r="T107" s="25">
        <v>0</v>
      </c>
      <c r="U107" s="25">
        <v>0</v>
      </c>
      <c r="V107" s="25"/>
    </row>
    <row r="108" spans="1:22">
      <c r="A108" s="18" t="s">
        <v>543</v>
      </c>
      <c r="B108" s="26" t="s">
        <v>536</v>
      </c>
      <c r="C108" s="27" t="s">
        <v>537</v>
      </c>
      <c r="D108" s="21" t="s">
        <v>544</v>
      </c>
      <c r="E108" s="22" t="s">
        <v>545</v>
      </c>
      <c r="F108" s="23" t="s">
        <v>546</v>
      </c>
      <c r="G108" s="18" t="s">
        <v>547</v>
      </c>
      <c r="H108" s="23" t="s">
        <v>548</v>
      </c>
      <c r="I108" s="24" t="s">
        <v>34</v>
      </c>
      <c r="J108" s="24" t="s">
        <v>147</v>
      </c>
      <c r="K108" s="25">
        <v>0</v>
      </c>
      <c r="L108" s="25">
        <v>0</v>
      </c>
      <c r="M108" s="25">
        <v>1</v>
      </c>
      <c r="N108" s="25">
        <v>0</v>
      </c>
      <c r="O108" s="25">
        <v>0</v>
      </c>
      <c r="P108" s="25">
        <v>1</v>
      </c>
      <c r="Q108" s="25">
        <v>0</v>
      </c>
      <c r="R108" s="25">
        <v>0</v>
      </c>
      <c r="S108" s="25">
        <v>1</v>
      </c>
      <c r="T108" s="25">
        <v>0</v>
      </c>
      <c r="U108" s="25">
        <v>0</v>
      </c>
      <c r="V108" s="25"/>
    </row>
    <row r="109" spans="1:22" ht="29">
      <c r="A109" s="18" t="s">
        <v>549</v>
      </c>
      <c r="B109" s="26" t="s">
        <v>536</v>
      </c>
      <c r="C109" s="27" t="s">
        <v>537</v>
      </c>
      <c r="D109" s="21" t="s">
        <v>550</v>
      </c>
      <c r="E109" s="22" t="s">
        <v>551</v>
      </c>
      <c r="F109" s="23" t="s">
        <v>552</v>
      </c>
      <c r="G109" s="18" t="s">
        <v>553</v>
      </c>
      <c r="H109" s="23" t="s">
        <v>554</v>
      </c>
      <c r="I109" s="24" t="s">
        <v>34</v>
      </c>
      <c r="J109" s="24" t="s">
        <v>147</v>
      </c>
      <c r="K109" s="25">
        <v>1</v>
      </c>
      <c r="L109" s="25">
        <v>1</v>
      </c>
      <c r="M109" s="25">
        <v>1</v>
      </c>
      <c r="N109" s="25">
        <v>1</v>
      </c>
      <c r="O109" s="25">
        <v>1</v>
      </c>
      <c r="P109" s="25">
        <v>1</v>
      </c>
      <c r="Q109" s="25">
        <v>1</v>
      </c>
      <c r="R109" s="25">
        <v>1</v>
      </c>
      <c r="S109" s="25">
        <v>1</v>
      </c>
      <c r="T109" s="25">
        <v>1</v>
      </c>
      <c r="U109" s="25">
        <v>1</v>
      </c>
      <c r="V109" s="25"/>
    </row>
    <row r="110" spans="1:22" ht="29">
      <c r="A110" s="18" t="s">
        <v>555</v>
      </c>
      <c r="B110" s="26" t="s">
        <v>536</v>
      </c>
      <c r="C110" s="27" t="s">
        <v>537</v>
      </c>
      <c r="D110" s="21" t="s">
        <v>550</v>
      </c>
      <c r="E110" s="22" t="s">
        <v>551</v>
      </c>
      <c r="F110" s="23" t="s">
        <v>556</v>
      </c>
      <c r="G110" s="18" t="s">
        <v>557</v>
      </c>
      <c r="H110" s="23" t="s">
        <v>558</v>
      </c>
      <c r="I110" s="24" t="s">
        <v>34</v>
      </c>
      <c r="J110" s="24" t="s">
        <v>147</v>
      </c>
      <c r="K110" s="25">
        <v>1</v>
      </c>
      <c r="L110" s="25">
        <v>1</v>
      </c>
      <c r="M110" s="25">
        <v>1</v>
      </c>
      <c r="N110" s="25">
        <v>1</v>
      </c>
      <c r="O110" s="25">
        <v>1</v>
      </c>
      <c r="P110" s="25">
        <v>1</v>
      </c>
      <c r="Q110" s="25">
        <v>1</v>
      </c>
      <c r="R110" s="25">
        <v>1</v>
      </c>
      <c r="S110" s="25">
        <v>1</v>
      </c>
      <c r="T110" s="25">
        <v>1</v>
      </c>
      <c r="U110" s="25">
        <v>1</v>
      </c>
      <c r="V110" s="25"/>
    </row>
    <row r="111" spans="1:22">
      <c r="A111" s="18" t="s">
        <v>559</v>
      </c>
      <c r="B111" s="26" t="s">
        <v>536</v>
      </c>
      <c r="C111" s="27" t="s">
        <v>537</v>
      </c>
      <c r="D111" s="21" t="s">
        <v>550</v>
      </c>
      <c r="E111" s="22" t="s">
        <v>551</v>
      </c>
      <c r="F111" s="23" t="s">
        <v>560</v>
      </c>
      <c r="G111" s="18" t="s">
        <v>561</v>
      </c>
      <c r="H111" s="23" t="s">
        <v>562</v>
      </c>
      <c r="I111" s="24" t="s">
        <v>34</v>
      </c>
      <c r="J111" s="24" t="s">
        <v>147</v>
      </c>
      <c r="K111" s="25">
        <v>1</v>
      </c>
      <c r="L111" s="25">
        <v>1</v>
      </c>
      <c r="M111" s="25">
        <v>1</v>
      </c>
      <c r="N111" s="25">
        <v>1</v>
      </c>
      <c r="O111" s="25">
        <v>1</v>
      </c>
      <c r="P111" s="25">
        <v>1</v>
      </c>
      <c r="Q111" s="25">
        <v>1</v>
      </c>
      <c r="R111" s="25">
        <v>1</v>
      </c>
      <c r="S111" s="25">
        <v>1</v>
      </c>
      <c r="T111" s="25">
        <v>1</v>
      </c>
      <c r="U111" s="25">
        <v>1</v>
      </c>
      <c r="V111" s="25"/>
    </row>
    <row r="112" spans="1:22">
      <c r="A112" s="18" t="s">
        <v>563</v>
      </c>
      <c r="B112" s="26" t="s">
        <v>536</v>
      </c>
      <c r="C112" s="27" t="s">
        <v>537</v>
      </c>
      <c r="D112" s="21" t="s">
        <v>564</v>
      </c>
      <c r="E112" s="22" t="s">
        <v>565</v>
      </c>
      <c r="F112" s="23" t="s">
        <v>566</v>
      </c>
      <c r="G112" s="18" t="s">
        <v>567</v>
      </c>
      <c r="H112" s="23" t="s">
        <v>568</v>
      </c>
      <c r="I112" s="24" t="s">
        <v>34</v>
      </c>
      <c r="J112" s="24" t="s">
        <v>147</v>
      </c>
      <c r="K112" s="25">
        <v>1</v>
      </c>
      <c r="L112" s="25">
        <v>1</v>
      </c>
      <c r="M112" s="25">
        <v>1</v>
      </c>
      <c r="N112" s="25">
        <v>1</v>
      </c>
      <c r="O112" s="25">
        <v>1</v>
      </c>
      <c r="P112" s="25">
        <v>1</v>
      </c>
      <c r="Q112" s="25">
        <v>1</v>
      </c>
      <c r="R112" s="25">
        <v>1</v>
      </c>
      <c r="S112" s="25">
        <v>1</v>
      </c>
      <c r="T112" s="25">
        <v>1</v>
      </c>
      <c r="U112" s="25">
        <v>1</v>
      </c>
      <c r="V112" s="25"/>
    </row>
    <row r="113" spans="1:22">
      <c r="A113" s="18" t="s">
        <v>569</v>
      </c>
      <c r="B113" s="26" t="s">
        <v>536</v>
      </c>
      <c r="C113" s="27" t="s">
        <v>537</v>
      </c>
      <c r="D113" s="21" t="s">
        <v>564</v>
      </c>
      <c r="E113" s="22" t="s">
        <v>565</v>
      </c>
      <c r="F113" s="23" t="s">
        <v>570</v>
      </c>
      <c r="G113" s="18" t="s">
        <v>571</v>
      </c>
      <c r="H113" s="23" t="s">
        <v>572</v>
      </c>
      <c r="I113" s="24" t="s">
        <v>34</v>
      </c>
      <c r="J113" s="24" t="s">
        <v>147</v>
      </c>
      <c r="K113" s="25">
        <v>0</v>
      </c>
      <c r="L113" s="25">
        <v>0</v>
      </c>
      <c r="M113" s="25">
        <v>0</v>
      </c>
      <c r="N113" s="25">
        <v>0</v>
      </c>
      <c r="O113" s="25">
        <v>0</v>
      </c>
      <c r="P113" s="25">
        <v>1</v>
      </c>
      <c r="Q113" s="25">
        <v>0</v>
      </c>
      <c r="R113" s="25">
        <v>0</v>
      </c>
      <c r="S113" s="25">
        <v>0</v>
      </c>
      <c r="T113" s="25">
        <v>0</v>
      </c>
      <c r="U113" s="25">
        <v>0</v>
      </c>
      <c r="V113" s="25"/>
    </row>
    <row r="114" spans="1:22">
      <c r="A114" s="18" t="s">
        <v>573</v>
      </c>
      <c r="B114" s="26" t="s">
        <v>536</v>
      </c>
      <c r="C114" s="27" t="s">
        <v>537</v>
      </c>
      <c r="D114" s="21" t="s">
        <v>574</v>
      </c>
      <c r="E114" s="22" t="s">
        <v>575</v>
      </c>
      <c r="F114" s="23" t="s">
        <v>576</v>
      </c>
      <c r="G114" s="18" t="s">
        <v>577</v>
      </c>
      <c r="H114" s="23" t="s">
        <v>578</v>
      </c>
      <c r="I114" s="24" t="s">
        <v>34</v>
      </c>
      <c r="J114" s="24" t="s">
        <v>147</v>
      </c>
      <c r="K114" s="25">
        <v>1</v>
      </c>
      <c r="L114" s="25">
        <v>1</v>
      </c>
      <c r="M114" s="25">
        <v>1</v>
      </c>
      <c r="N114" s="25">
        <v>1</v>
      </c>
      <c r="O114" s="25">
        <v>1</v>
      </c>
      <c r="P114" s="25">
        <v>1</v>
      </c>
      <c r="Q114" s="25">
        <v>1</v>
      </c>
      <c r="R114" s="25">
        <v>1</v>
      </c>
      <c r="S114" s="25">
        <v>1</v>
      </c>
      <c r="T114" s="25">
        <v>1</v>
      </c>
      <c r="U114" s="25">
        <v>1</v>
      </c>
      <c r="V114" s="25"/>
    </row>
    <row r="115" spans="1:22">
      <c r="A115" s="18" t="s">
        <v>579</v>
      </c>
      <c r="B115" s="26" t="s">
        <v>536</v>
      </c>
      <c r="C115" s="27" t="s">
        <v>537</v>
      </c>
      <c r="D115" s="21" t="s">
        <v>580</v>
      </c>
      <c r="E115" s="22" t="s">
        <v>581</v>
      </c>
      <c r="F115" s="23" t="s">
        <v>582</v>
      </c>
      <c r="G115" s="18" t="s">
        <v>583</v>
      </c>
      <c r="H115" s="23" t="s">
        <v>554</v>
      </c>
      <c r="I115" s="24" t="s">
        <v>34</v>
      </c>
      <c r="J115" s="24" t="s">
        <v>147</v>
      </c>
      <c r="K115" s="25">
        <v>1</v>
      </c>
      <c r="L115" s="25">
        <v>1</v>
      </c>
      <c r="M115" s="25">
        <v>1</v>
      </c>
      <c r="N115" s="25">
        <v>0</v>
      </c>
      <c r="O115" s="25">
        <v>1</v>
      </c>
      <c r="P115" s="25">
        <v>1</v>
      </c>
      <c r="Q115" s="25">
        <v>1</v>
      </c>
      <c r="R115" s="25">
        <v>1</v>
      </c>
      <c r="S115" s="25">
        <v>1</v>
      </c>
      <c r="T115" s="25">
        <v>1</v>
      </c>
      <c r="U115" s="25">
        <v>1</v>
      </c>
      <c r="V115" s="25"/>
    </row>
    <row r="116" spans="1:22">
      <c r="A116" s="18" t="s">
        <v>584</v>
      </c>
      <c r="B116" s="26" t="s">
        <v>536</v>
      </c>
      <c r="C116" s="27" t="s">
        <v>537</v>
      </c>
      <c r="D116" s="21" t="s">
        <v>585</v>
      </c>
      <c r="E116" s="22" t="s">
        <v>586</v>
      </c>
      <c r="F116" s="23" t="s">
        <v>587</v>
      </c>
      <c r="G116" s="18" t="s">
        <v>588</v>
      </c>
      <c r="H116" s="23" t="s">
        <v>589</v>
      </c>
      <c r="I116" s="24" t="s">
        <v>109</v>
      </c>
      <c r="J116" s="24" t="s">
        <v>190</v>
      </c>
      <c r="K116" s="28">
        <v>1</v>
      </c>
      <c r="L116" s="28">
        <v>1</v>
      </c>
      <c r="M116" s="28">
        <v>1</v>
      </c>
      <c r="N116" s="28">
        <v>0.9</v>
      </c>
      <c r="O116" s="28">
        <v>0.85</v>
      </c>
      <c r="P116" s="28">
        <v>1</v>
      </c>
      <c r="Q116" s="28">
        <v>1</v>
      </c>
      <c r="R116" s="28">
        <v>1</v>
      </c>
      <c r="S116" s="28">
        <v>1</v>
      </c>
      <c r="T116" s="28">
        <v>1</v>
      </c>
      <c r="U116" s="28">
        <v>1</v>
      </c>
      <c r="V116" s="28"/>
    </row>
    <row r="117" spans="1:22" ht="29">
      <c r="A117" s="18" t="s">
        <v>590</v>
      </c>
      <c r="B117" s="26" t="s">
        <v>536</v>
      </c>
      <c r="C117" s="27" t="s">
        <v>537</v>
      </c>
      <c r="D117" s="21" t="s">
        <v>591</v>
      </c>
      <c r="E117" s="22" t="s">
        <v>592</v>
      </c>
      <c r="F117" s="23" t="s">
        <v>593</v>
      </c>
      <c r="G117" s="18" t="s">
        <v>594</v>
      </c>
      <c r="H117" s="23" t="s">
        <v>595</v>
      </c>
      <c r="I117" s="24" t="s">
        <v>109</v>
      </c>
      <c r="J117" s="24" t="s">
        <v>147</v>
      </c>
      <c r="K117" s="28">
        <v>4.2999999999999997E-2</v>
      </c>
      <c r="L117" s="28">
        <v>4.2999999999999997E-2</v>
      </c>
      <c r="M117" s="28">
        <v>4.2999999999999997E-2</v>
      </c>
      <c r="N117" s="28">
        <v>4.2999999999999997E-2</v>
      </c>
      <c r="O117" s="28">
        <v>4.2999999999999997E-2</v>
      </c>
      <c r="P117" s="28">
        <v>4.2999999999999997E-2</v>
      </c>
      <c r="Q117" s="28">
        <v>4.2999999999999997E-2</v>
      </c>
      <c r="R117" s="28">
        <v>4.2999999999999997E-2</v>
      </c>
      <c r="S117" s="28">
        <v>4.2999999999999997E-2</v>
      </c>
      <c r="T117" s="28">
        <v>0</v>
      </c>
      <c r="U117" s="28">
        <v>0</v>
      </c>
      <c r="V117" s="28"/>
    </row>
    <row r="118" spans="1:22" ht="29">
      <c r="A118" s="18" t="s">
        <v>596</v>
      </c>
      <c r="B118" s="26" t="s">
        <v>536</v>
      </c>
      <c r="C118" s="27" t="s">
        <v>537</v>
      </c>
      <c r="D118" s="21" t="s">
        <v>591</v>
      </c>
      <c r="E118" s="22" t="s">
        <v>592</v>
      </c>
      <c r="F118" s="23" t="s">
        <v>597</v>
      </c>
      <c r="G118" s="18" t="s">
        <v>598</v>
      </c>
      <c r="H118" s="23" t="s">
        <v>599</v>
      </c>
      <c r="I118" s="24" t="s">
        <v>109</v>
      </c>
      <c r="J118" s="24" t="s">
        <v>147</v>
      </c>
      <c r="K118" s="28">
        <v>4.5199999999999997E-2</v>
      </c>
      <c r="L118" s="28">
        <v>4.5199999999999997E-2</v>
      </c>
      <c r="M118" s="28">
        <v>4.5199999999999997E-2</v>
      </c>
      <c r="N118" s="28">
        <v>4.5199999999999997E-2</v>
      </c>
      <c r="O118" s="28">
        <v>4.5199999999999997E-2</v>
      </c>
      <c r="P118" s="28">
        <v>4.5199999999999997E-2</v>
      </c>
      <c r="Q118" s="28">
        <v>4.5199999999999997E-2</v>
      </c>
      <c r="R118" s="28">
        <v>4.5199999999999997E-2</v>
      </c>
      <c r="S118" s="28">
        <v>4.5199999999999997E-2</v>
      </c>
      <c r="T118" s="28">
        <v>0</v>
      </c>
      <c r="U118" s="28">
        <v>0</v>
      </c>
      <c r="V118" s="28"/>
    </row>
    <row r="119" spans="1:22" ht="43.5">
      <c r="A119" s="18" t="s">
        <v>600</v>
      </c>
      <c r="B119" s="26" t="s">
        <v>601</v>
      </c>
      <c r="C119" s="27" t="s">
        <v>602</v>
      </c>
      <c r="D119" s="21" t="s">
        <v>603</v>
      </c>
      <c r="E119" s="22" t="s">
        <v>604</v>
      </c>
      <c r="F119" s="23" t="s">
        <v>605</v>
      </c>
      <c r="G119" s="18" t="s">
        <v>606</v>
      </c>
      <c r="H119" s="23" t="s">
        <v>607</v>
      </c>
      <c r="I119" s="24" t="s">
        <v>34</v>
      </c>
      <c r="J119" s="24" t="s">
        <v>147</v>
      </c>
      <c r="K119" s="25">
        <v>0</v>
      </c>
      <c r="L119" s="25">
        <v>0</v>
      </c>
      <c r="M119" s="25">
        <v>0</v>
      </c>
      <c r="N119" s="25">
        <v>0</v>
      </c>
      <c r="O119" s="25">
        <v>0</v>
      </c>
      <c r="P119" s="25">
        <v>0</v>
      </c>
      <c r="Q119" s="25">
        <v>0</v>
      </c>
      <c r="R119" s="25">
        <v>1</v>
      </c>
      <c r="S119" s="25">
        <v>0</v>
      </c>
      <c r="T119" s="25">
        <v>1</v>
      </c>
      <c r="U119" s="25">
        <v>1</v>
      </c>
      <c r="V119" s="25">
        <v>1</v>
      </c>
    </row>
    <row r="120" spans="1:22" ht="43.5">
      <c r="A120" s="18" t="s">
        <v>608</v>
      </c>
      <c r="B120" s="26" t="s">
        <v>601</v>
      </c>
      <c r="C120" s="27" t="s">
        <v>602</v>
      </c>
      <c r="D120" s="21" t="s">
        <v>603</v>
      </c>
      <c r="E120" s="22" t="s">
        <v>604</v>
      </c>
      <c r="F120" s="23" t="s">
        <v>605</v>
      </c>
      <c r="G120" s="18" t="s">
        <v>606</v>
      </c>
      <c r="H120" s="23" t="s">
        <v>609</v>
      </c>
      <c r="I120" s="24" t="s">
        <v>34</v>
      </c>
      <c r="J120" s="24" t="s">
        <v>147</v>
      </c>
      <c r="K120" s="25">
        <v>0</v>
      </c>
      <c r="L120" s="25">
        <v>0</v>
      </c>
      <c r="M120" s="25">
        <v>0</v>
      </c>
      <c r="N120" s="25">
        <v>0</v>
      </c>
      <c r="O120" s="25">
        <v>0</v>
      </c>
      <c r="P120" s="25">
        <v>0</v>
      </c>
      <c r="Q120" s="25">
        <v>0</v>
      </c>
      <c r="R120" s="25">
        <v>20</v>
      </c>
      <c r="S120" s="25">
        <v>0</v>
      </c>
      <c r="T120" s="25">
        <v>28</v>
      </c>
      <c r="U120" s="25">
        <v>28</v>
      </c>
      <c r="V120" s="25">
        <v>22</v>
      </c>
    </row>
    <row r="121" spans="1:22" ht="43.5">
      <c r="A121" s="18" t="s">
        <v>610</v>
      </c>
      <c r="B121" s="26" t="s">
        <v>601</v>
      </c>
      <c r="C121" s="27" t="s">
        <v>602</v>
      </c>
      <c r="D121" s="21" t="s">
        <v>603</v>
      </c>
      <c r="E121" s="22" t="s">
        <v>604</v>
      </c>
      <c r="F121" s="23" t="s">
        <v>611</v>
      </c>
      <c r="G121" s="18" t="s">
        <v>612</v>
      </c>
      <c r="H121" s="23" t="s">
        <v>607</v>
      </c>
      <c r="I121" s="24" t="s">
        <v>34</v>
      </c>
      <c r="J121" s="24" t="s">
        <v>147</v>
      </c>
      <c r="K121" s="25">
        <v>0</v>
      </c>
      <c r="L121" s="25">
        <v>0</v>
      </c>
      <c r="M121" s="25">
        <v>0</v>
      </c>
      <c r="N121" s="25">
        <v>0</v>
      </c>
      <c r="O121" s="25">
        <v>0</v>
      </c>
      <c r="P121" s="25">
        <v>1</v>
      </c>
      <c r="Q121" s="25">
        <v>0</v>
      </c>
      <c r="R121" s="25">
        <v>1</v>
      </c>
      <c r="S121" s="25">
        <v>1</v>
      </c>
      <c r="T121" s="25">
        <v>0</v>
      </c>
      <c r="U121" s="25">
        <v>2</v>
      </c>
      <c r="V121" s="25">
        <v>1</v>
      </c>
    </row>
    <row r="122" spans="1:22" ht="43.5">
      <c r="A122" s="18" t="s">
        <v>613</v>
      </c>
      <c r="B122" s="26" t="s">
        <v>601</v>
      </c>
      <c r="C122" s="27" t="s">
        <v>602</v>
      </c>
      <c r="D122" s="21" t="s">
        <v>603</v>
      </c>
      <c r="E122" s="22" t="s">
        <v>604</v>
      </c>
      <c r="F122" s="23" t="s">
        <v>611</v>
      </c>
      <c r="G122" s="18" t="s">
        <v>612</v>
      </c>
      <c r="H122" s="23" t="s">
        <v>609</v>
      </c>
      <c r="I122" s="24" t="s">
        <v>34</v>
      </c>
      <c r="J122" s="24" t="s">
        <v>147</v>
      </c>
      <c r="K122" s="25">
        <v>0</v>
      </c>
      <c r="L122" s="25">
        <v>0</v>
      </c>
      <c r="M122" s="25">
        <v>0</v>
      </c>
      <c r="N122" s="25">
        <v>0</v>
      </c>
      <c r="O122" s="25">
        <v>0</v>
      </c>
      <c r="P122" s="25">
        <v>27</v>
      </c>
      <c r="Q122" s="25">
        <v>0</v>
      </c>
      <c r="R122" s="25">
        <v>27</v>
      </c>
      <c r="S122" s="25">
        <v>23</v>
      </c>
      <c r="T122" s="25">
        <v>0</v>
      </c>
      <c r="U122" s="25">
        <v>59</v>
      </c>
      <c r="V122" s="25">
        <v>26</v>
      </c>
    </row>
    <row r="123" spans="1:22" ht="43.5">
      <c r="A123" s="18" t="s">
        <v>614</v>
      </c>
      <c r="B123" s="26" t="s">
        <v>601</v>
      </c>
      <c r="C123" s="27" t="s">
        <v>602</v>
      </c>
      <c r="D123" s="21" t="s">
        <v>603</v>
      </c>
      <c r="E123" s="22" t="s">
        <v>604</v>
      </c>
      <c r="F123" s="23" t="s">
        <v>615</v>
      </c>
      <c r="G123" s="18" t="s">
        <v>616</v>
      </c>
      <c r="H123" s="23" t="s">
        <v>607</v>
      </c>
      <c r="I123" s="24" t="s">
        <v>34</v>
      </c>
      <c r="J123" s="24" t="s">
        <v>147</v>
      </c>
      <c r="K123" s="25">
        <v>0</v>
      </c>
      <c r="L123" s="25">
        <v>0</v>
      </c>
      <c r="M123" s="25">
        <v>0</v>
      </c>
      <c r="N123" s="25">
        <v>0</v>
      </c>
      <c r="O123" s="25">
        <v>0</v>
      </c>
      <c r="P123" s="25">
        <v>1</v>
      </c>
      <c r="Q123" s="25">
        <v>0</v>
      </c>
      <c r="R123" s="25">
        <v>1</v>
      </c>
      <c r="S123" s="25">
        <v>2</v>
      </c>
      <c r="T123" s="25">
        <v>0</v>
      </c>
      <c r="U123" s="25">
        <v>0</v>
      </c>
      <c r="V123" s="25">
        <v>0</v>
      </c>
    </row>
    <row r="124" spans="1:22" ht="43.5">
      <c r="A124" s="18" t="s">
        <v>617</v>
      </c>
      <c r="B124" s="26" t="s">
        <v>601</v>
      </c>
      <c r="C124" s="27" t="s">
        <v>602</v>
      </c>
      <c r="D124" s="21" t="s">
        <v>603</v>
      </c>
      <c r="E124" s="22" t="s">
        <v>604</v>
      </c>
      <c r="F124" s="23" t="s">
        <v>615</v>
      </c>
      <c r="G124" s="18" t="s">
        <v>616</v>
      </c>
      <c r="H124" s="23" t="s">
        <v>609</v>
      </c>
      <c r="I124" s="24" t="s">
        <v>34</v>
      </c>
      <c r="J124" s="24" t="s">
        <v>147</v>
      </c>
      <c r="K124" s="25">
        <v>0</v>
      </c>
      <c r="L124" s="25">
        <v>0</v>
      </c>
      <c r="M124" s="25">
        <v>0</v>
      </c>
      <c r="N124" s="25">
        <v>0</v>
      </c>
      <c r="O124" s="25">
        <v>0</v>
      </c>
      <c r="P124" s="25">
        <v>47</v>
      </c>
      <c r="Q124" s="25">
        <v>0</v>
      </c>
      <c r="R124" s="25">
        <v>24</v>
      </c>
      <c r="S124" s="25">
        <v>52</v>
      </c>
      <c r="T124" s="25">
        <v>0</v>
      </c>
      <c r="U124" s="25">
        <v>0</v>
      </c>
      <c r="V124" s="25">
        <v>0</v>
      </c>
    </row>
    <row r="125" spans="1:22" ht="43.5">
      <c r="A125" s="18" t="s">
        <v>618</v>
      </c>
      <c r="B125" s="26" t="s">
        <v>601</v>
      </c>
      <c r="C125" s="27" t="s">
        <v>602</v>
      </c>
      <c r="D125" s="21" t="s">
        <v>619</v>
      </c>
      <c r="E125" s="22" t="s">
        <v>620</v>
      </c>
      <c r="F125" s="23" t="s">
        <v>621</v>
      </c>
      <c r="G125" s="18" t="s">
        <v>622</v>
      </c>
      <c r="H125" s="23" t="s">
        <v>607</v>
      </c>
      <c r="I125" s="24" t="s">
        <v>34</v>
      </c>
      <c r="J125" s="24" t="s">
        <v>147</v>
      </c>
      <c r="K125" s="25">
        <v>0</v>
      </c>
      <c r="L125" s="25">
        <v>0</v>
      </c>
      <c r="M125" s="25">
        <v>1</v>
      </c>
      <c r="N125" s="25">
        <v>0</v>
      </c>
      <c r="O125" s="25">
        <v>0</v>
      </c>
      <c r="P125" s="25">
        <v>0</v>
      </c>
      <c r="Q125" s="25">
        <v>0</v>
      </c>
      <c r="R125" s="25">
        <v>0</v>
      </c>
      <c r="S125" s="25">
        <v>0</v>
      </c>
      <c r="T125" s="25">
        <v>0</v>
      </c>
      <c r="U125" s="25">
        <v>1</v>
      </c>
      <c r="V125" s="25">
        <v>0</v>
      </c>
    </row>
    <row r="126" spans="1:22" ht="43.5">
      <c r="A126" s="18" t="s">
        <v>623</v>
      </c>
      <c r="B126" s="26" t="s">
        <v>601</v>
      </c>
      <c r="C126" s="27" t="s">
        <v>602</v>
      </c>
      <c r="D126" s="21" t="s">
        <v>619</v>
      </c>
      <c r="E126" s="22" t="s">
        <v>620</v>
      </c>
      <c r="F126" s="23" t="s">
        <v>621</v>
      </c>
      <c r="G126" s="18" t="s">
        <v>622</v>
      </c>
      <c r="H126" s="23" t="s">
        <v>624</v>
      </c>
      <c r="I126" s="24" t="s">
        <v>34</v>
      </c>
      <c r="J126" s="24" t="s">
        <v>147</v>
      </c>
      <c r="K126" s="25">
        <v>0</v>
      </c>
      <c r="L126" s="25">
        <v>0</v>
      </c>
      <c r="M126" s="25">
        <v>45</v>
      </c>
      <c r="N126" s="25">
        <v>0</v>
      </c>
      <c r="O126" s="25">
        <v>0</v>
      </c>
      <c r="P126" s="25">
        <v>0</v>
      </c>
      <c r="Q126" s="25">
        <v>0</v>
      </c>
      <c r="R126" s="25">
        <v>0</v>
      </c>
      <c r="S126" s="25">
        <v>0</v>
      </c>
      <c r="T126" s="25">
        <v>0</v>
      </c>
      <c r="U126" s="25">
        <v>29</v>
      </c>
      <c r="V126" s="25">
        <v>0</v>
      </c>
    </row>
    <row r="127" spans="1:22" ht="29">
      <c r="A127" s="18" t="s">
        <v>625</v>
      </c>
      <c r="B127" s="26" t="s">
        <v>601</v>
      </c>
      <c r="C127" s="27" t="s">
        <v>602</v>
      </c>
      <c r="D127" s="21" t="s">
        <v>626</v>
      </c>
      <c r="E127" s="22" t="s">
        <v>627</v>
      </c>
      <c r="F127" s="23" t="s">
        <v>628</v>
      </c>
      <c r="G127" s="18" t="s">
        <v>629</v>
      </c>
      <c r="H127" s="23" t="s">
        <v>607</v>
      </c>
      <c r="I127" s="24" t="s">
        <v>34</v>
      </c>
      <c r="J127" s="24" t="s">
        <v>147</v>
      </c>
      <c r="K127" s="25">
        <v>0</v>
      </c>
      <c r="L127" s="25">
        <v>0</v>
      </c>
      <c r="M127" s="25">
        <v>0</v>
      </c>
      <c r="N127" s="25">
        <v>0</v>
      </c>
      <c r="O127" s="25">
        <v>0</v>
      </c>
      <c r="P127" s="25">
        <v>0</v>
      </c>
      <c r="Q127" s="25">
        <v>4</v>
      </c>
      <c r="R127" s="25">
        <v>0</v>
      </c>
      <c r="S127" s="25">
        <v>0</v>
      </c>
      <c r="T127" s="25">
        <v>1</v>
      </c>
      <c r="U127" s="25">
        <v>0</v>
      </c>
      <c r="V127" s="25">
        <v>0</v>
      </c>
    </row>
    <row r="128" spans="1:22" ht="29">
      <c r="A128" s="18" t="s">
        <v>630</v>
      </c>
      <c r="B128" s="26" t="s">
        <v>601</v>
      </c>
      <c r="C128" s="27" t="s">
        <v>602</v>
      </c>
      <c r="D128" s="21" t="s">
        <v>626</v>
      </c>
      <c r="E128" s="22" t="s">
        <v>627</v>
      </c>
      <c r="F128" s="23" t="s">
        <v>628</v>
      </c>
      <c r="G128" s="18" t="s">
        <v>629</v>
      </c>
      <c r="H128" s="23" t="s">
        <v>631</v>
      </c>
      <c r="I128" s="24" t="s">
        <v>34</v>
      </c>
      <c r="J128" s="24" t="s">
        <v>147</v>
      </c>
      <c r="K128" s="25">
        <v>0</v>
      </c>
      <c r="L128" s="25">
        <v>0</v>
      </c>
      <c r="M128" s="25">
        <v>0</v>
      </c>
      <c r="N128" s="25">
        <v>0</v>
      </c>
      <c r="O128" s="25">
        <v>0</v>
      </c>
      <c r="P128" s="25">
        <v>0</v>
      </c>
      <c r="Q128" s="25">
        <v>148</v>
      </c>
      <c r="R128" s="25">
        <v>0</v>
      </c>
      <c r="S128" s="25">
        <v>0</v>
      </c>
      <c r="T128" s="25">
        <v>24</v>
      </c>
      <c r="U128" s="25">
        <v>0</v>
      </c>
      <c r="V128" s="25">
        <v>0</v>
      </c>
    </row>
    <row r="129" spans="1:22" ht="29">
      <c r="A129" s="18" t="s">
        <v>632</v>
      </c>
      <c r="B129" s="26" t="s">
        <v>601</v>
      </c>
      <c r="C129" s="27" t="s">
        <v>602</v>
      </c>
      <c r="D129" s="21" t="s">
        <v>633</v>
      </c>
      <c r="E129" s="22" t="s">
        <v>634</v>
      </c>
      <c r="F129" s="23" t="s">
        <v>635</v>
      </c>
      <c r="G129" s="18" t="s">
        <v>636</v>
      </c>
      <c r="H129" s="23" t="s">
        <v>607</v>
      </c>
      <c r="I129" s="24" t="s">
        <v>34</v>
      </c>
      <c r="J129" s="24" t="s">
        <v>147</v>
      </c>
      <c r="K129" s="25">
        <v>0</v>
      </c>
      <c r="L129" s="25">
        <v>0</v>
      </c>
      <c r="M129" s="25">
        <v>0</v>
      </c>
      <c r="N129" s="25">
        <v>0</v>
      </c>
      <c r="O129" s="25">
        <v>0</v>
      </c>
      <c r="P129" s="25">
        <v>0</v>
      </c>
      <c r="Q129" s="25">
        <v>0</v>
      </c>
      <c r="R129" s="25">
        <v>0</v>
      </c>
      <c r="S129" s="25">
        <v>0</v>
      </c>
      <c r="T129" s="25">
        <v>0</v>
      </c>
      <c r="U129" s="25">
        <v>0</v>
      </c>
      <c r="V129" s="25">
        <v>0</v>
      </c>
    </row>
    <row r="130" spans="1:22" ht="29">
      <c r="A130" s="18" t="s">
        <v>637</v>
      </c>
      <c r="B130" s="26" t="s">
        <v>601</v>
      </c>
      <c r="C130" s="27" t="s">
        <v>602</v>
      </c>
      <c r="D130" s="21" t="s">
        <v>638</v>
      </c>
      <c r="E130" s="22" t="s">
        <v>639</v>
      </c>
      <c r="F130" s="23" t="s">
        <v>640</v>
      </c>
      <c r="G130" s="18" t="s">
        <v>641</v>
      </c>
      <c r="H130" s="23" t="s">
        <v>642</v>
      </c>
      <c r="I130" s="24" t="s">
        <v>34</v>
      </c>
      <c r="J130" s="24" t="s">
        <v>147</v>
      </c>
      <c r="K130" s="25">
        <v>7</v>
      </c>
      <c r="L130" s="25">
        <v>9</v>
      </c>
      <c r="M130" s="25">
        <v>14</v>
      </c>
      <c r="N130" s="25">
        <v>10</v>
      </c>
      <c r="O130" s="25">
        <v>10</v>
      </c>
      <c r="P130" s="25">
        <v>10</v>
      </c>
      <c r="Q130" s="25">
        <v>8</v>
      </c>
      <c r="R130" s="25">
        <v>9</v>
      </c>
      <c r="S130" s="25">
        <v>9</v>
      </c>
      <c r="T130" s="25">
        <v>7</v>
      </c>
      <c r="U130" s="25">
        <v>9</v>
      </c>
      <c r="V130" s="25">
        <v>7</v>
      </c>
    </row>
    <row r="131" spans="1:22" ht="43.5">
      <c r="A131" s="18" t="s">
        <v>643</v>
      </c>
      <c r="B131" s="26" t="s">
        <v>601</v>
      </c>
      <c r="C131" s="27" t="s">
        <v>602</v>
      </c>
      <c r="D131" s="21" t="s">
        <v>644</v>
      </c>
      <c r="E131" s="22" t="s">
        <v>645</v>
      </c>
      <c r="F131" s="23" t="s">
        <v>646</v>
      </c>
      <c r="G131" s="18" t="s">
        <v>647</v>
      </c>
      <c r="H131" s="23" t="s">
        <v>648</v>
      </c>
      <c r="I131" s="24" t="s">
        <v>34</v>
      </c>
      <c r="J131" s="24" t="s">
        <v>147</v>
      </c>
      <c r="K131" s="25">
        <v>2</v>
      </c>
      <c r="L131" s="25">
        <v>3</v>
      </c>
      <c r="M131" s="25">
        <v>3</v>
      </c>
      <c r="N131" s="25">
        <v>2</v>
      </c>
      <c r="O131" s="25">
        <v>3</v>
      </c>
      <c r="P131" s="25">
        <v>4</v>
      </c>
      <c r="Q131" s="25">
        <v>3</v>
      </c>
      <c r="R131" s="25">
        <v>3</v>
      </c>
      <c r="S131" s="25">
        <v>4</v>
      </c>
      <c r="T131" s="25">
        <v>3</v>
      </c>
      <c r="U131" s="25">
        <v>3</v>
      </c>
      <c r="V131" s="25">
        <v>3</v>
      </c>
    </row>
    <row r="132" spans="1:22" ht="29">
      <c r="A132" s="18" t="s">
        <v>649</v>
      </c>
      <c r="B132" s="26" t="s">
        <v>601</v>
      </c>
      <c r="C132" s="27" t="s">
        <v>602</v>
      </c>
      <c r="D132" s="21" t="s">
        <v>650</v>
      </c>
      <c r="E132" s="22" t="s">
        <v>651</v>
      </c>
      <c r="F132" s="23" t="s">
        <v>652</v>
      </c>
      <c r="G132" s="18" t="s">
        <v>653</v>
      </c>
      <c r="H132" s="23" t="s">
        <v>654</v>
      </c>
      <c r="I132" s="24" t="s">
        <v>34</v>
      </c>
      <c r="J132" s="24" t="s">
        <v>147</v>
      </c>
      <c r="K132" s="25">
        <v>165</v>
      </c>
      <c r="L132" s="25">
        <v>44</v>
      </c>
      <c r="M132" s="25">
        <v>34</v>
      </c>
      <c r="N132" s="25">
        <v>7</v>
      </c>
      <c r="O132" s="25">
        <v>5</v>
      </c>
      <c r="P132" s="25">
        <v>833</v>
      </c>
      <c r="Q132" s="25">
        <v>888</v>
      </c>
      <c r="R132" s="25">
        <v>806</v>
      </c>
      <c r="S132" s="25">
        <v>792</v>
      </c>
      <c r="T132" s="25">
        <v>236</v>
      </c>
      <c r="U132" s="25">
        <v>283</v>
      </c>
      <c r="V132" s="25"/>
    </row>
    <row r="133" spans="1:22" ht="29">
      <c r="A133" s="18" t="s">
        <v>655</v>
      </c>
      <c r="B133" s="26" t="s">
        <v>656</v>
      </c>
      <c r="C133" s="27" t="s">
        <v>657</v>
      </c>
      <c r="D133" s="21" t="s">
        <v>658</v>
      </c>
      <c r="E133" s="22" t="s">
        <v>659</v>
      </c>
      <c r="F133" s="23" t="s">
        <v>660</v>
      </c>
      <c r="G133" s="18" t="s">
        <v>661</v>
      </c>
      <c r="H133" s="23" t="s">
        <v>1346</v>
      </c>
      <c r="I133" s="24" t="s">
        <v>109</v>
      </c>
      <c r="J133" s="24" t="s">
        <v>190</v>
      </c>
      <c r="K133" s="266">
        <v>1</v>
      </c>
      <c r="L133" s="266">
        <v>1</v>
      </c>
      <c r="M133" s="266">
        <v>1</v>
      </c>
      <c r="N133" s="266">
        <v>1</v>
      </c>
      <c r="O133" s="266">
        <v>1</v>
      </c>
      <c r="P133" s="266">
        <v>1</v>
      </c>
      <c r="Q133" s="266">
        <v>1</v>
      </c>
      <c r="R133" s="266">
        <v>1</v>
      </c>
      <c r="S133" s="266">
        <v>1</v>
      </c>
      <c r="T133" s="266">
        <v>1</v>
      </c>
      <c r="U133" s="266">
        <v>1</v>
      </c>
      <c r="V133" s="266">
        <v>1</v>
      </c>
    </row>
    <row r="134" spans="1:22" ht="29">
      <c r="A134" s="18" t="s">
        <v>662</v>
      </c>
      <c r="B134" s="26" t="s">
        <v>656</v>
      </c>
      <c r="C134" s="27" t="s">
        <v>657</v>
      </c>
      <c r="D134" s="21" t="s">
        <v>658</v>
      </c>
      <c r="E134" s="22" t="s">
        <v>659</v>
      </c>
      <c r="F134" s="23" t="s">
        <v>663</v>
      </c>
      <c r="G134" s="18" t="s">
        <v>664</v>
      </c>
      <c r="H134" s="23" t="s">
        <v>1346</v>
      </c>
      <c r="I134" s="24" t="s">
        <v>109</v>
      </c>
      <c r="J134" s="24" t="s">
        <v>190</v>
      </c>
      <c r="K134" s="266">
        <v>1</v>
      </c>
      <c r="L134" s="266">
        <v>1</v>
      </c>
      <c r="M134" s="266">
        <v>1</v>
      </c>
      <c r="N134" s="266">
        <v>1</v>
      </c>
      <c r="O134" s="266">
        <v>1</v>
      </c>
      <c r="P134" s="266">
        <v>1</v>
      </c>
      <c r="Q134" s="266">
        <v>1</v>
      </c>
      <c r="R134" s="266">
        <v>1</v>
      </c>
      <c r="S134" s="266">
        <v>1</v>
      </c>
      <c r="T134" s="266">
        <v>1</v>
      </c>
      <c r="U134" s="266">
        <v>1</v>
      </c>
      <c r="V134" s="266">
        <v>1</v>
      </c>
    </row>
    <row r="135" spans="1:22" ht="29">
      <c r="A135" s="18" t="s">
        <v>665</v>
      </c>
      <c r="B135" s="26" t="s">
        <v>656</v>
      </c>
      <c r="C135" s="27" t="s">
        <v>657</v>
      </c>
      <c r="D135" s="21" t="s">
        <v>658</v>
      </c>
      <c r="E135" s="22" t="s">
        <v>659</v>
      </c>
      <c r="F135" s="23" t="s">
        <v>666</v>
      </c>
      <c r="G135" s="18" t="s">
        <v>667</v>
      </c>
      <c r="H135" s="23" t="s">
        <v>1346</v>
      </c>
      <c r="I135" s="24" t="s">
        <v>109</v>
      </c>
      <c r="J135" s="24" t="s">
        <v>190</v>
      </c>
      <c r="K135" s="266">
        <v>1</v>
      </c>
      <c r="L135" s="266">
        <v>1</v>
      </c>
      <c r="M135" s="266">
        <v>1</v>
      </c>
      <c r="N135" s="266">
        <v>1</v>
      </c>
      <c r="O135" s="266">
        <v>1</v>
      </c>
      <c r="P135" s="266">
        <v>1</v>
      </c>
      <c r="Q135" s="266">
        <v>1</v>
      </c>
      <c r="R135" s="266">
        <v>1</v>
      </c>
      <c r="S135" s="266">
        <v>1</v>
      </c>
      <c r="T135" s="266">
        <v>1</v>
      </c>
      <c r="U135" s="266">
        <v>1</v>
      </c>
      <c r="V135" s="266">
        <v>1</v>
      </c>
    </row>
    <row r="136" spans="1:22" ht="29">
      <c r="A136" s="18" t="s">
        <v>668</v>
      </c>
      <c r="B136" s="26" t="s">
        <v>656</v>
      </c>
      <c r="C136" s="27" t="s">
        <v>657</v>
      </c>
      <c r="D136" s="21" t="s">
        <v>658</v>
      </c>
      <c r="E136" s="22" t="s">
        <v>659</v>
      </c>
      <c r="F136" s="23" t="s">
        <v>669</v>
      </c>
      <c r="G136" s="18" t="s">
        <v>670</v>
      </c>
      <c r="H136" s="23" t="s">
        <v>1346</v>
      </c>
      <c r="I136" s="24" t="s">
        <v>109</v>
      </c>
      <c r="J136" s="24" t="s">
        <v>190</v>
      </c>
      <c r="K136" s="266">
        <v>1</v>
      </c>
      <c r="L136" s="266">
        <v>1</v>
      </c>
      <c r="M136" s="266">
        <v>1</v>
      </c>
      <c r="N136" s="266">
        <v>1</v>
      </c>
      <c r="O136" s="266">
        <v>1</v>
      </c>
      <c r="P136" s="266">
        <v>1</v>
      </c>
      <c r="Q136" s="266">
        <v>1</v>
      </c>
      <c r="R136" s="266">
        <v>1</v>
      </c>
      <c r="S136" s="266">
        <v>1</v>
      </c>
      <c r="T136" s="266">
        <v>1</v>
      </c>
      <c r="U136" s="266">
        <v>1</v>
      </c>
      <c r="V136" s="266">
        <v>1</v>
      </c>
    </row>
    <row r="137" spans="1:22" ht="29">
      <c r="A137" s="18" t="s">
        <v>671</v>
      </c>
      <c r="B137" s="26" t="s">
        <v>672</v>
      </c>
      <c r="C137" s="27" t="s">
        <v>673</v>
      </c>
      <c r="D137" s="21" t="s">
        <v>674</v>
      </c>
      <c r="E137" s="22" t="s">
        <v>675</v>
      </c>
      <c r="F137" s="23" t="s">
        <v>676</v>
      </c>
      <c r="G137" s="18" t="s">
        <v>677</v>
      </c>
      <c r="H137" s="23" t="s">
        <v>678</v>
      </c>
      <c r="I137" s="24" t="s">
        <v>34</v>
      </c>
      <c r="J137" s="24" t="s">
        <v>147</v>
      </c>
      <c r="K137" s="25">
        <v>18</v>
      </c>
      <c r="L137" s="25">
        <v>18</v>
      </c>
      <c r="M137" s="25">
        <v>18</v>
      </c>
      <c r="N137" s="25">
        <v>19</v>
      </c>
      <c r="O137" s="25">
        <v>18</v>
      </c>
      <c r="P137" s="25">
        <v>18</v>
      </c>
      <c r="Q137" s="25">
        <v>18</v>
      </c>
      <c r="R137" s="25">
        <v>21</v>
      </c>
      <c r="S137" s="25">
        <v>19</v>
      </c>
      <c r="T137" s="25">
        <v>21</v>
      </c>
      <c r="U137" s="25">
        <v>24</v>
      </c>
      <c r="V137" s="25">
        <v>43</v>
      </c>
    </row>
    <row r="138" spans="1:22" ht="29">
      <c r="A138" s="18" t="s">
        <v>679</v>
      </c>
      <c r="B138" s="26" t="s">
        <v>672</v>
      </c>
      <c r="C138" s="27" t="s">
        <v>673</v>
      </c>
      <c r="D138" s="21" t="s">
        <v>680</v>
      </c>
      <c r="E138" s="22" t="s">
        <v>681</v>
      </c>
      <c r="F138" s="23" t="s">
        <v>682</v>
      </c>
      <c r="G138" s="18" t="s">
        <v>683</v>
      </c>
      <c r="H138" s="23" t="s">
        <v>684</v>
      </c>
      <c r="I138" s="24" t="s">
        <v>34</v>
      </c>
      <c r="J138" s="24" t="s">
        <v>147</v>
      </c>
      <c r="K138" s="25">
        <v>4</v>
      </c>
      <c r="L138" s="25">
        <v>4</v>
      </c>
      <c r="M138" s="25">
        <v>4</v>
      </c>
      <c r="N138" s="25">
        <v>4</v>
      </c>
      <c r="O138" s="25">
        <v>4</v>
      </c>
      <c r="P138" s="25">
        <v>4</v>
      </c>
      <c r="Q138" s="25">
        <v>4</v>
      </c>
      <c r="R138" s="25">
        <v>4</v>
      </c>
      <c r="S138" s="25">
        <v>4</v>
      </c>
      <c r="T138" s="25">
        <v>4</v>
      </c>
      <c r="U138" s="25">
        <v>4</v>
      </c>
      <c r="V138" s="25">
        <v>4</v>
      </c>
    </row>
    <row r="139" spans="1:22" ht="29">
      <c r="A139" s="18" t="s">
        <v>685</v>
      </c>
      <c r="B139" s="26" t="s">
        <v>672</v>
      </c>
      <c r="C139" s="27" t="s">
        <v>673</v>
      </c>
      <c r="D139" s="21" t="s">
        <v>686</v>
      </c>
      <c r="E139" s="22" t="s">
        <v>687</v>
      </c>
      <c r="F139" s="23" t="s">
        <v>688</v>
      </c>
      <c r="G139" s="18" t="s">
        <v>689</v>
      </c>
      <c r="H139" s="23" t="s">
        <v>690</v>
      </c>
      <c r="I139" s="24" t="s">
        <v>34</v>
      </c>
      <c r="J139" s="24" t="s">
        <v>190</v>
      </c>
      <c r="K139" s="25">
        <v>120</v>
      </c>
      <c r="L139" s="25">
        <v>4</v>
      </c>
      <c r="M139" s="25">
        <v>36</v>
      </c>
      <c r="N139" s="25">
        <v>20</v>
      </c>
      <c r="O139" s="25">
        <v>47</v>
      </c>
      <c r="P139" s="25">
        <v>97</v>
      </c>
      <c r="Q139" s="25">
        <v>68</v>
      </c>
      <c r="R139" s="25">
        <v>85</v>
      </c>
      <c r="S139" s="25">
        <v>88</v>
      </c>
      <c r="T139" s="25">
        <v>88</v>
      </c>
      <c r="U139" s="25">
        <v>88</v>
      </c>
      <c r="V139" s="25">
        <v>120</v>
      </c>
    </row>
    <row r="140" spans="1:22" ht="29">
      <c r="A140" s="18" t="s">
        <v>691</v>
      </c>
      <c r="B140" s="26" t="s">
        <v>672</v>
      </c>
      <c r="C140" s="27" t="s">
        <v>673</v>
      </c>
      <c r="D140" s="21" t="s">
        <v>692</v>
      </c>
      <c r="E140" s="22" t="s">
        <v>693</v>
      </c>
      <c r="F140" s="23" t="s">
        <v>694</v>
      </c>
      <c r="G140" s="18" t="s">
        <v>695</v>
      </c>
      <c r="H140" s="23" t="s">
        <v>696</v>
      </c>
      <c r="I140" s="24" t="s">
        <v>697</v>
      </c>
      <c r="J140" s="24" t="s">
        <v>147</v>
      </c>
      <c r="K140" s="29">
        <v>0</v>
      </c>
      <c r="L140" s="29">
        <v>0</v>
      </c>
      <c r="M140" s="29">
        <v>0</v>
      </c>
      <c r="N140" s="29">
        <v>0</v>
      </c>
      <c r="O140" s="29">
        <v>792100</v>
      </c>
      <c r="P140" s="29">
        <v>0</v>
      </c>
      <c r="Q140" s="29">
        <v>0</v>
      </c>
      <c r="R140" s="29">
        <v>0</v>
      </c>
      <c r="S140" s="29">
        <v>214200</v>
      </c>
      <c r="T140" s="29">
        <v>214200</v>
      </c>
      <c r="U140" s="29">
        <v>0</v>
      </c>
      <c r="V140" s="29">
        <v>47339375</v>
      </c>
    </row>
    <row r="141" spans="1:22" ht="43.5">
      <c r="A141" s="18" t="s">
        <v>698</v>
      </c>
      <c r="B141" s="26" t="s">
        <v>699</v>
      </c>
      <c r="C141" s="27" t="s">
        <v>700</v>
      </c>
      <c r="D141" s="21" t="s">
        <v>701</v>
      </c>
      <c r="E141" s="22" t="s">
        <v>702</v>
      </c>
      <c r="F141" s="23" t="s">
        <v>703</v>
      </c>
      <c r="G141" s="18" t="s">
        <v>704</v>
      </c>
      <c r="H141" s="23" t="s">
        <v>705</v>
      </c>
      <c r="I141" s="24" t="s">
        <v>34</v>
      </c>
      <c r="J141" s="24" t="s">
        <v>147</v>
      </c>
      <c r="K141" s="25">
        <v>6</v>
      </c>
      <c r="L141" s="25">
        <v>84</v>
      </c>
      <c r="M141" s="25">
        <v>64</v>
      </c>
      <c r="N141" s="25">
        <v>54</v>
      </c>
      <c r="O141" s="25">
        <v>49</v>
      </c>
      <c r="P141" s="25">
        <v>63</v>
      </c>
      <c r="Q141" s="25">
        <v>89</v>
      </c>
      <c r="R141" s="25">
        <v>157</v>
      </c>
      <c r="S141" s="25">
        <v>107</v>
      </c>
      <c r="T141" s="25">
        <v>151</v>
      </c>
      <c r="U141" s="25">
        <v>445</v>
      </c>
      <c r="V141" s="25">
        <v>667</v>
      </c>
    </row>
    <row r="142" spans="1:22" ht="43.5">
      <c r="A142" s="18" t="s">
        <v>706</v>
      </c>
      <c r="B142" s="26" t="s">
        <v>699</v>
      </c>
      <c r="C142" s="27" t="s">
        <v>700</v>
      </c>
      <c r="D142" s="21" t="s">
        <v>701</v>
      </c>
      <c r="E142" s="22" t="s">
        <v>702</v>
      </c>
      <c r="F142" s="23" t="s">
        <v>703</v>
      </c>
      <c r="G142" s="18" t="s">
        <v>704</v>
      </c>
      <c r="H142" s="23" t="s">
        <v>707</v>
      </c>
      <c r="I142" s="24" t="s">
        <v>34</v>
      </c>
      <c r="J142" s="24" t="s">
        <v>147</v>
      </c>
      <c r="K142" s="25">
        <v>2100</v>
      </c>
      <c r="L142" s="25">
        <v>29400</v>
      </c>
      <c r="M142" s="25">
        <v>22400</v>
      </c>
      <c r="N142" s="25">
        <v>18900</v>
      </c>
      <c r="O142" s="25">
        <v>14210</v>
      </c>
      <c r="P142" s="25">
        <v>18260</v>
      </c>
      <c r="Q142" s="25">
        <v>25730</v>
      </c>
      <c r="R142" s="25">
        <v>45450</v>
      </c>
      <c r="S142" s="25">
        <v>30870</v>
      </c>
      <c r="T142" s="25">
        <v>43600</v>
      </c>
      <c r="U142" s="25">
        <v>402280</v>
      </c>
      <c r="V142" s="25">
        <v>602968</v>
      </c>
    </row>
    <row r="143" spans="1:22" ht="43.5">
      <c r="A143" s="18" t="s">
        <v>708</v>
      </c>
      <c r="B143" s="26" t="s">
        <v>699</v>
      </c>
      <c r="C143" s="27" t="s">
        <v>700</v>
      </c>
      <c r="D143" s="21" t="s">
        <v>701</v>
      </c>
      <c r="E143" s="22" t="s">
        <v>702</v>
      </c>
      <c r="F143" s="23" t="s">
        <v>709</v>
      </c>
      <c r="G143" s="18" t="s">
        <v>710</v>
      </c>
      <c r="H143" s="23" t="s">
        <v>711</v>
      </c>
      <c r="I143" s="24" t="s">
        <v>34</v>
      </c>
      <c r="J143" s="24" t="s">
        <v>147</v>
      </c>
      <c r="K143" s="25">
        <v>40</v>
      </c>
      <c r="L143" s="25">
        <v>8</v>
      </c>
      <c r="M143" s="25">
        <v>5</v>
      </c>
      <c r="N143" s="25">
        <v>162</v>
      </c>
      <c r="O143" s="25">
        <v>102</v>
      </c>
      <c r="P143" s="25">
        <v>123</v>
      </c>
      <c r="Q143" s="25">
        <v>153</v>
      </c>
      <c r="R143" s="25">
        <v>152</v>
      </c>
      <c r="S143" s="25">
        <v>144</v>
      </c>
      <c r="T143" s="25">
        <v>174</v>
      </c>
      <c r="U143" s="25">
        <v>206</v>
      </c>
      <c r="V143" s="25">
        <v>211</v>
      </c>
    </row>
    <row r="144" spans="1:22" ht="43.5">
      <c r="A144" s="18" t="s">
        <v>712</v>
      </c>
      <c r="B144" s="26" t="s">
        <v>699</v>
      </c>
      <c r="C144" s="27" t="s">
        <v>700</v>
      </c>
      <c r="D144" s="21" t="s">
        <v>701</v>
      </c>
      <c r="E144" s="22" t="s">
        <v>702</v>
      </c>
      <c r="F144" s="23" t="s">
        <v>709</v>
      </c>
      <c r="G144" s="18" t="s">
        <v>710</v>
      </c>
      <c r="H144" s="23" t="s">
        <v>707</v>
      </c>
      <c r="I144" s="24" t="s">
        <v>34</v>
      </c>
      <c r="J144" s="24" t="s">
        <v>147</v>
      </c>
      <c r="K144" s="25">
        <v>56000</v>
      </c>
      <c r="L144" s="25">
        <v>11200</v>
      </c>
      <c r="M144" s="25">
        <v>7000</v>
      </c>
      <c r="N144" s="25">
        <v>226800</v>
      </c>
      <c r="O144" s="25">
        <v>116880</v>
      </c>
      <c r="P144" s="25">
        <v>141760</v>
      </c>
      <c r="Q144" s="25">
        <v>176160</v>
      </c>
      <c r="R144" s="25">
        <v>175040</v>
      </c>
      <c r="S144" s="25">
        <v>165680</v>
      </c>
      <c r="T144" s="25">
        <v>200320</v>
      </c>
      <c r="U144" s="25">
        <v>1359600</v>
      </c>
      <c r="V144" s="25">
        <v>1392600</v>
      </c>
    </row>
    <row r="145" spans="1:22" ht="43.5">
      <c r="A145" s="18" t="s">
        <v>713</v>
      </c>
      <c r="B145" s="26" t="s">
        <v>699</v>
      </c>
      <c r="C145" s="27" t="s">
        <v>700</v>
      </c>
      <c r="D145" s="21" t="s">
        <v>701</v>
      </c>
      <c r="E145" s="22" t="s">
        <v>702</v>
      </c>
      <c r="F145" s="23" t="s">
        <v>714</v>
      </c>
      <c r="G145" s="18" t="s">
        <v>715</v>
      </c>
      <c r="H145" s="23" t="s">
        <v>716</v>
      </c>
      <c r="I145" s="24" t="s">
        <v>34</v>
      </c>
      <c r="J145" s="24" t="s">
        <v>147</v>
      </c>
      <c r="K145" s="25">
        <v>0</v>
      </c>
      <c r="L145" s="25">
        <v>0</v>
      </c>
      <c r="M145" s="25">
        <v>0</v>
      </c>
      <c r="N145" s="25">
        <v>0</v>
      </c>
      <c r="O145" s="25">
        <v>9</v>
      </c>
      <c r="P145" s="25">
        <v>5</v>
      </c>
      <c r="Q145" s="25">
        <v>1</v>
      </c>
      <c r="R145" s="25">
        <v>0</v>
      </c>
      <c r="S145" s="25">
        <v>0</v>
      </c>
      <c r="T145" s="25">
        <v>0</v>
      </c>
      <c r="U145" s="25">
        <v>1</v>
      </c>
      <c r="V145" s="25">
        <v>9</v>
      </c>
    </row>
    <row r="146" spans="1:22" ht="43.5">
      <c r="A146" s="18" t="s">
        <v>717</v>
      </c>
      <c r="B146" s="26" t="s">
        <v>699</v>
      </c>
      <c r="C146" s="27" t="s">
        <v>700</v>
      </c>
      <c r="D146" s="21" t="s">
        <v>701</v>
      </c>
      <c r="E146" s="22" t="s">
        <v>702</v>
      </c>
      <c r="F146" s="23" t="s">
        <v>714</v>
      </c>
      <c r="G146" s="18" t="s">
        <v>715</v>
      </c>
      <c r="H146" s="23" t="s">
        <v>707</v>
      </c>
      <c r="I146" s="24" t="s">
        <v>34</v>
      </c>
      <c r="J146" s="24" t="s">
        <v>147</v>
      </c>
      <c r="K146" s="25">
        <v>0</v>
      </c>
      <c r="L146" s="25">
        <v>0</v>
      </c>
      <c r="M146" s="25">
        <v>0</v>
      </c>
      <c r="N146" s="25">
        <v>0</v>
      </c>
      <c r="O146" s="25">
        <v>31911</v>
      </c>
      <c r="P146" s="25">
        <v>46797</v>
      </c>
      <c r="Q146" s="25">
        <v>2900</v>
      </c>
      <c r="R146" s="25">
        <v>0</v>
      </c>
      <c r="S146" s="25">
        <v>0</v>
      </c>
      <c r="T146" s="25">
        <v>0</v>
      </c>
      <c r="U146" s="25">
        <v>42000</v>
      </c>
      <c r="V146" s="25">
        <v>378000</v>
      </c>
    </row>
    <row r="147" spans="1:22" ht="43.5">
      <c r="A147" s="18" t="s">
        <v>718</v>
      </c>
      <c r="B147" s="26" t="s">
        <v>699</v>
      </c>
      <c r="C147" s="27" t="s">
        <v>700</v>
      </c>
      <c r="D147" s="21" t="s">
        <v>701</v>
      </c>
      <c r="E147" s="22" t="s">
        <v>702</v>
      </c>
      <c r="F147" s="23" t="s">
        <v>719</v>
      </c>
      <c r="G147" s="18" t="s">
        <v>720</v>
      </c>
      <c r="H147" s="23" t="s">
        <v>721</v>
      </c>
      <c r="I147" s="24" t="s">
        <v>34</v>
      </c>
      <c r="J147" s="24" t="s">
        <v>147</v>
      </c>
      <c r="K147" s="25">
        <v>0</v>
      </c>
      <c r="L147" s="25">
        <v>0</v>
      </c>
      <c r="M147" s="25">
        <v>1</v>
      </c>
      <c r="N147" s="25">
        <v>1</v>
      </c>
      <c r="O147" s="25">
        <v>1</v>
      </c>
      <c r="P147" s="25">
        <v>0</v>
      </c>
      <c r="Q147" s="25">
        <v>2</v>
      </c>
      <c r="R147" s="25">
        <v>3</v>
      </c>
      <c r="S147" s="25">
        <v>0</v>
      </c>
      <c r="T147" s="25">
        <v>0</v>
      </c>
      <c r="U147" s="25">
        <v>4</v>
      </c>
      <c r="V147" s="25">
        <v>0</v>
      </c>
    </row>
    <row r="148" spans="1:22" ht="43.5">
      <c r="A148" s="18" t="s">
        <v>722</v>
      </c>
      <c r="B148" s="26" t="s">
        <v>699</v>
      </c>
      <c r="C148" s="27" t="s">
        <v>700</v>
      </c>
      <c r="D148" s="21" t="s">
        <v>701</v>
      </c>
      <c r="E148" s="22" t="s">
        <v>702</v>
      </c>
      <c r="F148" s="23" t="s">
        <v>719</v>
      </c>
      <c r="G148" s="18" t="s">
        <v>720</v>
      </c>
      <c r="H148" s="23" t="s">
        <v>707</v>
      </c>
      <c r="I148" s="24" t="s">
        <v>34</v>
      </c>
      <c r="J148" s="24" t="s">
        <v>147</v>
      </c>
      <c r="K148" s="25">
        <v>0</v>
      </c>
      <c r="L148" s="25">
        <v>0</v>
      </c>
      <c r="M148" s="25">
        <v>175000</v>
      </c>
      <c r="N148" s="25">
        <v>45500</v>
      </c>
      <c r="O148" s="25">
        <v>12810</v>
      </c>
      <c r="P148" s="25">
        <v>0</v>
      </c>
      <c r="Q148" s="25">
        <v>28500</v>
      </c>
      <c r="R148" s="25">
        <v>36800</v>
      </c>
      <c r="S148" s="25">
        <v>0</v>
      </c>
      <c r="T148" s="25">
        <v>0</v>
      </c>
      <c r="U148" s="25">
        <v>154228</v>
      </c>
      <c r="V148" s="25">
        <v>0</v>
      </c>
    </row>
    <row r="149" spans="1:22" ht="43.5">
      <c r="A149" s="18" t="s">
        <v>723</v>
      </c>
      <c r="B149" s="26" t="s">
        <v>724</v>
      </c>
      <c r="C149" s="27" t="s">
        <v>725</v>
      </c>
      <c r="D149" s="21" t="s">
        <v>726</v>
      </c>
      <c r="E149" s="22" t="s">
        <v>727</v>
      </c>
      <c r="F149" s="23" t="s">
        <v>728</v>
      </c>
      <c r="G149" s="18" t="s">
        <v>729</v>
      </c>
      <c r="H149" s="23" t="s">
        <v>730</v>
      </c>
      <c r="I149" s="24" t="s">
        <v>34</v>
      </c>
      <c r="J149" s="24" t="s">
        <v>147</v>
      </c>
      <c r="K149" s="25">
        <v>0</v>
      </c>
      <c r="L149" s="25">
        <v>0</v>
      </c>
      <c r="M149" s="25">
        <v>0</v>
      </c>
      <c r="N149" s="25">
        <v>0</v>
      </c>
      <c r="O149" s="25">
        <v>0</v>
      </c>
      <c r="P149" s="25">
        <v>0</v>
      </c>
      <c r="Q149" s="25">
        <v>0</v>
      </c>
      <c r="R149" s="25">
        <v>1</v>
      </c>
      <c r="S149" s="25">
        <v>0</v>
      </c>
      <c r="T149" s="25">
        <v>0</v>
      </c>
      <c r="U149" s="25">
        <v>0</v>
      </c>
      <c r="V149" s="25">
        <v>0</v>
      </c>
    </row>
    <row r="150" spans="1:22" ht="29">
      <c r="A150" s="18" t="s">
        <v>731</v>
      </c>
      <c r="B150" s="26" t="s">
        <v>724</v>
      </c>
      <c r="C150" s="27" t="s">
        <v>725</v>
      </c>
      <c r="D150" s="21" t="s">
        <v>732</v>
      </c>
      <c r="E150" s="22" t="s">
        <v>733</v>
      </c>
      <c r="F150" s="23" t="s">
        <v>734</v>
      </c>
      <c r="G150" s="18" t="s">
        <v>735</v>
      </c>
      <c r="H150" s="23" t="s">
        <v>736</v>
      </c>
      <c r="I150" s="24" t="s">
        <v>34</v>
      </c>
      <c r="J150" s="24" t="s">
        <v>147</v>
      </c>
      <c r="K150" s="25">
        <v>1</v>
      </c>
      <c r="L150" s="25">
        <v>1</v>
      </c>
      <c r="M150" s="25">
        <v>1</v>
      </c>
      <c r="N150" s="25">
        <v>1</v>
      </c>
      <c r="O150" s="25">
        <v>1</v>
      </c>
      <c r="P150" s="25">
        <v>1</v>
      </c>
      <c r="Q150" s="25">
        <v>1</v>
      </c>
      <c r="R150" s="25">
        <v>1</v>
      </c>
      <c r="S150" s="25">
        <v>1</v>
      </c>
      <c r="T150" s="25">
        <v>1</v>
      </c>
      <c r="U150" s="25">
        <v>1</v>
      </c>
      <c r="V150" s="25">
        <v>1</v>
      </c>
    </row>
    <row r="151" spans="1:22" ht="29">
      <c r="A151" s="18" t="s">
        <v>737</v>
      </c>
      <c r="B151" s="26" t="s">
        <v>724</v>
      </c>
      <c r="C151" s="27" t="s">
        <v>725</v>
      </c>
      <c r="D151" s="21" t="s">
        <v>732</v>
      </c>
      <c r="E151" s="22" t="s">
        <v>733</v>
      </c>
      <c r="F151" s="23" t="s">
        <v>738</v>
      </c>
      <c r="G151" s="18" t="s">
        <v>739</v>
      </c>
      <c r="H151" s="23" t="s">
        <v>740</v>
      </c>
      <c r="I151" s="24" t="s">
        <v>34</v>
      </c>
      <c r="J151" s="24" t="s">
        <v>147</v>
      </c>
      <c r="K151" s="25">
        <v>0</v>
      </c>
      <c r="L151" s="25">
        <v>0</v>
      </c>
      <c r="M151" s="25">
        <v>0</v>
      </c>
      <c r="N151" s="25">
        <v>0</v>
      </c>
      <c r="O151" s="25">
        <v>0</v>
      </c>
      <c r="P151" s="25">
        <v>1</v>
      </c>
      <c r="Q151" s="25">
        <v>0</v>
      </c>
      <c r="R151" s="25">
        <v>0</v>
      </c>
      <c r="S151" s="25">
        <v>1</v>
      </c>
      <c r="T151" s="25">
        <v>0</v>
      </c>
      <c r="U151" s="25">
        <v>0</v>
      </c>
      <c r="V151" s="25">
        <v>1</v>
      </c>
    </row>
    <row r="152" spans="1:22" ht="29">
      <c r="A152" s="18" t="s">
        <v>741</v>
      </c>
      <c r="B152" s="26" t="s">
        <v>724</v>
      </c>
      <c r="C152" s="27" t="s">
        <v>725</v>
      </c>
      <c r="D152" s="21" t="s">
        <v>732</v>
      </c>
      <c r="E152" s="22" t="s">
        <v>733</v>
      </c>
      <c r="F152" s="23" t="s">
        <v>742</v>
      </c>
      <c r="G152" s="18" t="s">
        <v>743</v>
      </c>
      <c r="H152" s="23" t="s">
        <v>744</v>
      </c>
      <c r="I152" s="24" t="s">
        <v>34</v>
      </c>
      <c r="J152" s="24" t="s">
        <v>147</v>
      </c>
      <c r="K152" s="25">
        <v>0</v>
      </c>
      <c r="L152" s="25">
        <v>1</v>
      </c>
      <c r="M152" s="25">
        <v>0</v>
      </c>
      <c r="N152" s="25">
        <v>0</v>
      </c>
      <c r="O152" s="25">
        <v>0</v>
      </c>
      <c r="P152" s="25">
        <v>2</v>
      </c>
      <c r="Q152" s="25">
        <v>0</v>
      </c>
      <c r="R152" s="25">
        <v>0</v>
      </c>
      <c r="S152" s="25">
        <v>2</v>
      </c>
      <c r="T152" s="25">
        <v>0</v>
      </c>
      <c r="U152" s="25">
        <v>1</v>
      </c>
      <c r="V152" s="25">
        <v>0</v>
      </c>
    </row>
    <row r="153" spans="1:22" ht="29">
      <c r="A153" s="18" t="s">
        <v>745</v>
      </c>
      <c r="B153" s="26" t="s">
        <v>724</v>
      </c>
      <c r="C153" s="27" t="s">
        <v>725</v>
      </c>
      <c r="D153" s="21" t="s">
        <v>732</v>
      </c>
      <c r="E153" s="22" t="s">
        <v>733</v>
      </c>
      <c r="F153" s="23" t="s">
        <v>746</v>
      </c>
      <c r="G153" s="18" t="s">
        <v>747</v>
      </c>
      <c r="H153" s="23" t="s">
        <v>336</v>
      </c>
      <c r="I153" s="24" t="s">
        <v>34</v>
      </c>
      <c r="J153" s="24" t="s">
        <v>147</v>
      </c>
      <c r="K153" s="25">
        <v>0</v>
      </c>
      <c r="L153" s="25">
        <v>0</v>
      </c>
      <c r="M153" s="25">
        <v>1</v>
      </c>
      <c r="N153" s="25">
        <v>0</v>
      </c>
      <c r="O153" s="25">
        <v>0</v>
      </c>
      <c r="P153" s="25">
        <v>1</v>
      </c>
      <c r="Q153" s="25">
        <v>0</v>
      </c>
      <c r="R153" s="25">
        <v>0</v>
      </c>
      <c r="S153" s="25">
        <v>1</v>
      </c>
      <c r="T153" s="25">
        <v>0</v>
      </c>
      <c r="U153" s="25">
        <v>0</v>
      </c>
      <c r="V153" s="25">
        <v>1</v>
      </c>
    </row>
    <row r="154" spans="1:22" ht="29">
      <c r="A154" s="18" t="s">
        <v>748</v>
      </c>
      <c r="B154" s="26" t="s">
        <v>724</v>
      </c>
      <c r="C154" s="27" t="s">
        <v>725</v>
      </c>
      <c r="D154" s="21" t="s">
        <v>749</v>
      </c>
      <c r="E154" s="22" t="s">
        <v>750</v>
      </c>
      <c r="F154" s="23" t="s">
        <v>751</v>
      </c>
      <c r="G154" s="18" t="s">
        <v>752</v>
      </c>
      <c r="H154" s="23" t="s">
        <v>753</v>
      </c>
      <c r="I154" s="24" t="s">
        <v>34</v>
      </c>
      <c r="J154" s="24" t="s">
        <v>147</v>
      </c>
      <c r="K154" s="25">
        <v>1</v>
      </c>
      <c r="L154" s="25">
        <v>1</v>
      </c>
      <c r="M154" s="25">
        <v>1</v>
      </c>
      <c r="N154" s="25">
        <v>1</v>
      </c>
      <c r="O154" s="25">
        <v>0</v>
      </c>
      <c r="P154" s="25">
        <v>0</v>
      </c>
      <c r="Q154" s="25">
        <v>1</v>
      </c>
      <c r="R154" s="25">
        <v>0</v>
      </c>
      <c r="S154" s="25">
        <v>0</v>
      </c>
      <c r="T154" s="25">
        <v>1</v>
      </c>
      <c r="U154" s="25">
        <v>0</v>
      </c>
      <c r="V154" s="25">
        <v>0</v>
      </c>
    </row>
    <row r="155" spans="1:22" ht="29">
      <c r="A155" s="18" t="s">
        <v>754</v>
      </c>
      <c r="B155" s="26" t="s">
        <v>724</v>
      </c>
      <c r="C155" s="27" t="s">
        <v>725</v>
      </c>
      <c r="D155" s="21" t="s">
        <v>749</v>
      </c>
      <c r="E155" s="22" t="s">
        <v>750</v>
      </c>
      <c r="F155" s="23" t="s">
        <v>755</v>
      </c>
      <c r="G155" s="18" t="s">
        <v>756</v>
      </c>
      <c r="H155" s="23" t="s">
        <v>757</v>
      </c>
      <c r="I155" s="24" t="s">
        <v>34</v>
      </c>
      <c r="J155" s="24" t="s">
        <v>147</v>
      </c>
      <c r="K155" s="25">
        <v>1</v>
      </c>
      <c r="L155" s="25">
        <v>1</v>
      </c>
      <c r="M155" s="25">
        <v>1</v>
      </c>
      <c r="N155" s="25">
        <v>1</v>
      </c>
      <c r="O155" s="25">
        <v>0</v>
      </c>
      <c r="P155" s="25">
        <v>0</v>
      </c>
      <c r="Q155" s="25">
        <v>0</v>
      </c>
      <c r="R155" s="25">
        <v>0</v>
      </c>
      <c r="S155" s="25">
        <v>0</v>
      </c>
      <c r="T155" s="25">
        <v>0</v>
      </c>
      <c r="U155" s="25">
        <v>0</v>
      </c>
      <c r="V155" s="25">
        <v>0</v>
      </c>
    </row>
    <row r="156" spans="1:22" ht="29">
      <c r="A156" s="18" t="s">
        <v>758</v>
      </c>
      <c r="B156" s="26" t="s">
        <v>724</v>
      </c>
      <c r="C156" s="27" t="s">
        <v>725</v>
      </c>
      <c r="D156" s="21" t="s">
        <v>749</v>
      </c>
      <c r="E156" s="22" t="s">
        <v>750</v>
      </c>
      <c r="F156" s="23" t="s">
        <v>759</v>
      </c>
      <c r="G156" s="18" t="s">
        <v>760</v>
      </c>
      <c r="H156" s="23" t="s">
        <v>761</v>
      </c>
      <c r="I156" s="24" t="s">
        <v>34</v>
      </c>
      <c r="J156" s="24" t="s">
        <v>147</v>
      </c>
      <c r="K156" s="25">
        <v>1</v>
      </c>
      <c r="L156" s="25">
        <v>1</v>
      </c>
      <c r="M156" s="25">
        <v>1</v>
      </c>
      <c r="N156" s="25">
        <v>0</v>
      </c>
      <c r="O156" s="25">
        <v>0</v>
      </c>
      <c r="P156" s="25">
        <v>0</v>
      </c>
      <c r="Q156" s="25">
        <v>0</v>
      </c>
      <c r="R156" s="25">
        <v>0</v>
      </c>
      <c r="S156" s="25">
        <v>0</v>
      </c>
      <c r="T156" s="25">
        <v>0</v>
      </c>
      <c r="U156" s="25">
        <v>0</v>
      </c>
      <c r="V156" s="25">
        <v>0</v>
      </c>
    </row>
    <row r="157" spans="1:22" ht="43.5">
      <c r="A157" s="18" t="s">
        <v>762</v>
      </c>
      <c r="B157" s="26" t="s">
        <v>724</v>
      </c>
      <c r="C157" s="27" t="s">
        <v>725</v>
      </c>
      <c r="D157" s="21" t="s">
        <v>749</v>
      </c>
      <c r="E157" s="22" t="s">
        <v>750</v>
      </c>
      <c r="F157" s="23" t="s">
        <v>763</v>
      </c>
      <c r="G157" s="18" t="s">
        <v>764</v>
      </c>
      <c r="H157" s="23" t="s">
        <v>765</v>
      </c>
      <c r="I157" s="24" t="s">
        <v>34</v>
      </c>
      <c r="J157" s="24" t="s">
        <v>147</v>
      </c>
      <c r="K157" s="25">
        <v>0</v>
      </c>
      <c r="L157" s="25">
        <v>0</v>
      </c>
      <c r="M157" s="25">
        <v>0</v>
      </c>
      <c r="N157" s="25">
        <v>0</v>
      </c>
      <c r="O157" s="25">
        <v>0</v>
      </c>
      <c r="P157" s="25">
        <v>0</v>
      </c>
      <c r="Q157" s="25">
        <v>0</v>
      </c>
      <c r="R157" s="25">
        <v>0</v>
      </c>
      <c r="S157" s="25">
        <v>1</v>
      </c>
      <c r="T157" s="25">
        <v>0</v>
      </c>
      <c r="U157" s="25">
        <v>0</v>
      </c>
      <c r="V157" s="25">
        <v>0</v>
      </c>
    </row>
    <row r="158" spans="1:22">
      <c r="A158" s="18" t="s">
        <v>766</v>
      </c>
      <c r="B158" s="26" t="s">
        <v>724</v>
      </c>
      <c r="C158" s="27" t="s">
        <v>725</v>
      </c>
      <c r="D158" s="21" t="s">
        <v>767</v>
      </c>
      <c r="E158" s="22" t="s">
        <v>768</v>
      </c>
      <c r="F158" s="23" t="s">
        <v>769</v>
      </c>
      <c r="G158" s="18" t="s">
        <v>770</v>
      </c>
      <c r="H158" s="23" t="s">
        <v>771</v>
      </c>
      <c r="I158" s="24" t="s">
        <v>109</v>
      </c>
      <c r="J158" s="24" t="s">
        <v>147</v>
      </c>
      <c r="K158" s="28">
        <v>0.02</v>
      </c>
      <c r="L158" s="28">
        <v>0.02</v>
      </c>
      <c r="M158" s="28">
        <v>0.01</v>
      </c>
      <c r="N158" s="28">
        <v>0.03</v>
      </c>
      <c r="O158" s="28">
        <v>0.03</v>
      </c>
      <c r="P158" s="28">
        <v>0.03</v>
      </c>
      <c r="Q158" s="28">
        <v>0.05</v>
      </c>
      <c r="R158" s="28">
        <v>0.04</v>
      </c>
      <c r="S158" s="28">
        <v>0.04</v>
      </c>
      <c r="T158" s="28">
        <v>0.02</v>
      </c>
      <c r="U158" s="28">
        <v>0.02</v>
      </c>
      <c r="V158" s="28">
        <v>0.01</v>
      </c>
    </row>
    <row r="159" spans="1:22">
      <c r="A159" s="18" t="s">
        <v>772</v>
      </c>
      <c r="B159" s="26" t="s">
        <v>724</v>
      </c>
      <c r="C159" s="27" t="s">
        <v>725</v>
      </c>
      <c r="D159" s="21" t="s">
        <v>773</v>
      </c>
      <c r="E159" s="22" t="s">
        <v>774</v>
      </c>
      <c r="F159" s="23" t="s">
        <v>775</v>
      </c>
      <c r="G159" s="18" t="s">
        <v>776</v>
      </c>
      <c r="H159" s="23" t="s">
        <v>771</v>
      </c>
      <c r="I159" s="24" t="s">
        <v>109</v>
      </c>
      <c r="J159" s="24" t="s">
        <v>147</v>
      </c>
      <c r="K159" s="28">
        <v>0.02</v>
      </c>
      <c r="L159" s="28">
        <v>0.02</v>
      </c>
      <c r="M159" s="28">
        <v>0.01</v>
      </c>
      <c r="N159" s="28">
        <v>0.02</v>
      </c>
      <c r="O159" s="28">
        <v>0.02</v>
      </c>
      <c r="P159" s="28">
        <v>0.01</v>
      </c>
      <c r="Q159" s="28">
        <v>0.02</v>
      </c>
      <c r="R159" s="28">
        <v>0.02</v>
      </c>
      <c r="S159" s="28">
        <v>0.01</v>
      </c>
      <c r="T159" s="28">
        <v>0.02</v>
      </c>
      <c r="U159" s="28">
        <v>0.02</v>
      </c>
      <c r="V159" s="28">
        <v>0.01</v>
      </c>
    </row>
    <row r="160" spans="1:22" ht="29">
      <c r="A160" s="18" t="s">
        <v>777</v>
      </c>
      <c r="B160" s="26" t="s">
        <v>724</v>
      </c>
      <c r="C160" s="27" t="s">
        <v>725</v>
      </c>
      <c r="D160" s="21" t="s">
        <v>778</v>
      </c>
      <c r="E160" s="22" t="s">
        <v>779</v>
      </c>
      <c r="F160" s="23" t="s">
        <v>780</v>
      </c>
      <c r="G160" s="18" t="s">
        <v>781</v>
      </c>
      <c r="H160" s="23" t="s">
        <v>782</v>
      </c>
      <c r="I160" s="24" t="s">
        <v>34</v>
      </c>
      <c r="J160" s="24" t="s">
        <v>147</v>
      </c>
      <c r="K160" s="25">
        <v>1</v>
      </c>
      <c r="L160" s="25">
        <v>1</v>
      </c>
      <c r="M160" s="25">
        <v>1</v>
      </c>
      <c r="N160" s="25">
        <v>1</v>
      </c>
      <c r="O160" s="25">
        <v>1</v>
      </c>
      <c r="P160" s="25">
        <v>1</v>
      </c>
      <c r="Q160" s="25">
        <v>1</v>
      </c>
      <c r="R160" s="25">
        <v>1</v>
      </c>
      <c r="S160" s="25">
        <v>1</v>
      </c>
      <c r="T160" s="25">
        <v>1</v>
      </c>
      <c r="U160" s="25">
        <v>1</v>
      </c>
      <c r="V160" s="25">
        <v>3</v>
      </c>
    </row>
    <row r="161" spans="1:22" ht="29">
      <c r="A161" s="18" t="s">
        <v>783</v>
      </c>
      <c r="B161" s="26" t="s">
        <v>724</v>
      </c>
      <c r="C161" s="27" t="s">
        <v>725</v>
      </c>
      <c r="D161" s="21" t="s">
        <v>784</v>
      </c>
      <c r="E161" s="22" t="s">
        <v>785</v>
      </c>
      <c r="F161" s="23" t="s">
        <v>786</v>
      </c>
      <c r="G161" s="18" t="s">
        <v>787</v>
      </c>
      <c r="H161" s="23" t="s">
        <v>788</v>
      </c>
      <c r="I161" s="24" t="s">
        <v>34</v>
      </c>
      <c r="J161" s="24" t="s">
        <v>147</v>
      </c>
      <c r="K161" s="25">
        <v>1</v>
      </c>
      <c r="L161" s="25">
        <v>0</v>
      </c>
      <c r="M161" s="25">
        <v>0</v>
      </c>
      <c r="N161" s="25">
        <v>0</v>
      </c>
      <c r="O161" s="25">
        <v>0</v>
      </c>
      <c r="P161" s="25">
        <v>0</v>
      </c>
      <c r="Q161" s="25">
        <v>1</v>
      </c>
      <c r="R161" s="25">
        <v>0</v>
      </c>
      <c r="S161" s="25">
        <v>0</v>
      </c>
      <c r="T161" s="25">
        <v>0</v>
      </c>
      <c r="U161" s="25">
        <v>0</v>
      </c>
      <c r="V161" s="25">
        <v>0</v>
      </c>
    </row>
    <row r="162" spans="1:22" ht="29">
      <c r="A162" s="18" t="s">
        <v>789</v>
      </c>
      <c r="B162" s="26" t="s">
        <v>724</v>
      </c>
      <c r="C162" s="27" t="s">
        <v>725</v>
      </c>
      <c r="D162" s="21" t="s">
        <v>784</v>
      </c>
      <c r="E162" s="22" t="s">
        <v>785</v>
      </c>
      <c r="F162" s="23" t="s">
        <v>790</v>
      </c>
      <c r="G162" s="18" t="s">
        <v>791</v>
      </c>
      <c r="H162" s="23" t="s">
        <v>792</v>
      </c>
      <c r="I162" s="24" t="s">
        <v>34</v>
      </c>
      <c r="J162" s="24" t="s">
        <v>147</v>
      </c>
      <c r="K162" s="25">
        <v>1</v>
      </c>
      <c r="L162" s="25">
        <v>1</v>
      </c>
      <c r="M162" s="25">
        <v>1</v>
      </c>
      <c r="N162" s="25">
        <v>0</v>
      </c>
      <c r="O162" s="25">
        <v>0</v>
      </c>
      <c r="P162" s="25">
        <v>0</v>
      </c>
      <c r="Q162" s="25">
        <v>0</v>
      </c>
      <c r="R162" s="25">
        <v>0</v>
      </c>
      <c r="S162" s="25">
        <v>0</v>
      </c>
      <c r="T162" s="25">
        <v>0</v>
      </c>
      <c r="U162" s="25">
        <v>0</v>
      </c>
      <c r="V162" s="25">
        <v>1</v>
      </c>
    </row>
    <row r="163" spans="1:22" ht="29">
      <c r="A163" s="18" t="s">
        <v>793</v>
      </c>
      <c r="B163" s="26" t="s">
        <v>724</v>
      </c>
      <c r="C163" s="27" t="s">
        <v>725</v>
      </c>
      <c r="D163" s="21" t="s">
        <v>784</v>
      </c>
      <c r="E163" s="22" t="s">
        <v>785</v>
      </c>
      <c r="F163" s="23" t="s">
        <v>794</v>
      </c>
      <c r="G163" s="18" t="s">
        <v>795</v>
      </c>
      <c r="H163" s="23" t="s">
        <v>796</v>
      </c>
      <c r="I163" s="24" t="s">
        <v>34</v>
      </c>
      <c r="J163" s="24" t="s">
        <v>147</v>
      </c>
      <c r="K163" s="25">
        <v>1</v>
      </c>
      <c r="L163" s="25">
        <v>1</v>
      </c>
      <c r="M163" s="25">
        <v>1</v>
      </c>
      <c r="N163" s="25">
        <v>1</v>
      </c>
      <c r="O163" s="25">
        <v>1</v>
      </c>
      <c r="P163" s="25">
        <v>1</v>
      </c>
      <c r="Q163" s="25">
        <v>1</v>
      </c>
      <c r="R163" s="25">
        <v>1</v>
      </c>
      <c r="S163" s="25">
        <v>1</v>
      </c>
      <c r="T163" s="25">
        <v>1</v>
      </c>
      <c r="U163" s="25">
        <v>1</v>
      </c>
      <c r="V163" s="25">
        <v>0</v>
      </c>
    </row>
    <row r="164" spans="1:22" ht="29">
      <c r="A164" s="18" t="s">
        <v>797</v>
      </c>
      <c r="B164" s="26" t="s">
        <v>724</v>
      </c>
      <c r="C164" s="27" t="s">
        <v>725</v>
      </c>
      <c r="D164" s="21" t="s">
        <v>798</v>
      </c>
      <c r="E164" s="22" t="s">
        <v>799</v>
      </c>
      <c r="F164" s="23" t="s">
        <v>800</v>
      </c>
      <c r="G164" s="18" t="s">
        <v>801</v>
      </c>
      <c r="H164" s="23" t="s">
        <v>802</v>
      </c>
      <c r="I164" s="24" t="s">
        <v>34</v>
      </c>
      <c r="J164" s="24" t="s">
        <v>147</v>
      </c>
      <c r="K164" s="25">
        <v>1</v>
      </c>
      <c r="L164" s="25">
        <v>0</v>
      </c>
      <c r="M164" s="25">
        <v>0</v>
      </c>
      <c r="N164" s="25">
        <v>0</v>
      </c>
      <c r="O164" s="25">
        <v>0</v>
      </c>
      <c r="P164" s="25">
        <v>0</v>
      </c>
      <c r="Q164" s="25">
        <v>0</v>
      </c>
      <c r="R164" s="25">
        <v>0</v>
      </c>
      <c r="S164" s="25">
        <v>0</v>
      </c>
      <c r="T164" s="25">
        <v>0</v>
      </c>
      <c r="U164" s="25">
        <v>0</v>
      </c>
      <c r="V164" s="25">
        <v>0</v>
      </c>
    </row>
    <row r="165" spans="1:22" ht="29">
      <c r="A165" s="18" t="s">
        <v>803</v>
      </c>
      <c r="B165" s="26" t="s">
        <v>724</v>
      </c>
      <c r="C165" s="27" t="s">
        <v>725</v>
      </c>
      <c r="D165" s="21" t="s">
        <v>798</v>
      </c>
      <c r="E165" s="22" t="s">
        <v>799</v>
      </c>
      <c r="F165" s="23" t="s">
        <v>804</v>
      </c>
      <c r="G165" s="18" t="s">
        <v>805</v>
      </c>
      <c r="H165" s="23" t="s">
        <v>806</v>
      </c>
      <c r="I165" s="24" t="s">
        <v>34</v>
      </c>
      <c r="J165" s="24" t="s">
        <v>147</v>
      </c>
      <c r="K165" s="25">
        <v>0</v>
      </c>
      <c r="L165" s="25">
        <v>0</v>
      </c>
      <c r="M165" s="25">
        <v>1</v>
      </c>
      <c r="N165" s="25">
        <v>0</v>
      </c>
      <c r="O165" s="25">
        <v>0</v>
      </c>
      <c r="P165" s="25">
        <v>0</v>
      </c>
      <c r="Q165" s="25">
        <v>0</v>
      </c>
      <c r="R165" s="25">
        <v>0</v>
      </c>
      <c r="S165" s="25">
        <v>0</v>
      </c>
      <c r="T165" s="25">
        <v>0</v>
      </c>
      <c r="U165" s="25">
        <v>0</v>
      </c>
      <c r="V165" s="25">
        <v>1</v>
      </c>
    </row>
    <row r="166" spans="1:22" ht="29">
      <c r="A166" s="18" t="s">
        <v>807</v>
      </c>
      <c r="B166" s="26" t="s">
        <v>724</v>
      </c>
      <c r="C166" s="27" t="s">
        <v>725</v>
      </c>
      <c r="D166" s="21" t="s">
        <v>808</v>
      </c>
      <c r="E166" s="22" t="s">
        <v>809</v>
      </c>
      <c r="F166" s="23" t="s">
        <v>810</v>
      </c>
      <c r="G166" s="18" t="s">
        <v>811</v>
      </c>
      <c r="H166" s="23" t="s">
        <v>812</v>
      </c>
      <c r="I166" s="24" t="s">
        <v>34</v>
      </c>
      <c r="J166" s="24" t="s">
        <v>147</v>
      </c>
      <c r="K166" s="25">
        <v>1</v>
      </c>
      <c r="L166" s="25">
        <v>0</v>
      </c>
      <c r="M166" s="25">
        <v>1</v>
      </c>
      <c r="N166" s="25">
        <v>0</v>
      </c>
      <c r="O166" s="25">
        <v>0</v>
      </c>
      <c r="P166" s="25">
        <v>0</v>
      </c>
      <c r="Q166" s="25">
        <v>0</v>
      </c>
      <c r="R166" s="25">
        <v>0</v>
      </c>
      <c r="S166" s="25">
        <v>0</v>
      </c>
      <c r="T166" s="25">
        <v>0</v>
      </c>
      <c r="U166" s="25">
        <v>0</v>
      </c>
      <c r="V166" s="25">
        <v>0</v>
      </c>
    </row>
    <row r="167" spans="1:22" ht="29">
      <c r="A167" s="18" t="s">
        <v>813</v>
      </c>
      <c r="B167" s="26" t="s">
        <v>724</v>
      </c>
      <c r="C167" s="27" t="s">
        <v>725</v>
      </c>
      <c r="D167" s="21" t="s">
        <v>808</v>
      </c>
      <c r="E167" s="22" t="s">
        <v>809</v>
      </c>
      <c r="F167" s="23" t="s">
        <v>814</v>
      </c>
      <c r="G167" s="18" t="s">
        <v>815</v>
      </c>
      <c r="H167" s="23" t="s">
        <v>816</v>
      </c>
      <c r="I167" s="24" t="s">
        <v>109</v>
      </c>
      <c r="J167" s="24" t="s">
        <v>147</v>
      </c>
      <c r="K167" s="28">
        <v>0.03</v>
      </c>
      <c r="L167" s="28">
        <v>0.03</v>
      </c>
      <c r="M167" s="28">
        <v>0.04</v>
      </c>
      <c r="N167" s="28">
        <v>0.1</v>
      </c>
      <c r="O167" s="28">
        <v>0.1</v>
      </c>
      <c r="P167" s="28">
        <v>0.2</v>
      </c>
      <c r="Q167" s="28">
        <v>0.1</v>
      </c>
      <c r="R167" s="28">
        <v>0.1</v>
      </c>
      <c r="S167" s="28">
        <v>0.2</v>
      </c>
      <c r="T167" s="28">
        <v>0.02</v>
      </c>
      <c r="U167" s="28">
        <v>0.02</v>
      </c>
      <c r="V167" s="28">
        <v>0.01</v>
      </c>
    </row>
    <row r="168" spans="1:22" ht="29">
      <c r="A168" s="18" t="s">
        <v>817</v>
      </c>
      <c r="B168" s="26" t="s">
        <v>724</v>
      </c>
      <c r="C168" s="27" t="s">
        <v>725</v>
      </c>
      <c r="D168" s="21" t="s">
        <v>818</v>
      </c>
      <c r="E168" s="22" t="s">
        <v>819</v>
      </c>
      <c r="F168" s="23" t="s">
        <v>820</v>
      </c>
      <c r="G168" s="18" t="s">
        <v>821</v>
      </c>
      <c r="H168" s="23" t="s">
        <v>822</v>
      </c>
      <c r="I168" s="24" t="s">
        <v>34</v>
      </c>
      <c r="J168" s="24" t="s">
        <v>147</v>
      </c>
      <c r="K168" s="25">
        <v>0</v>
      </c>
      <c r="L168" s="25">
        <v>0</v>
      </c>
      <c r="M168" s="25">
        <v>0</v>
      </c>
      <c r="N168" s="25">
        <v>0</v>
      </c>
      <c r="O168" s="25">
        <v>0</v>
      </c>
      <c r="P168" s="25">
        <v>0</v>
      </c>
      <c r="Q168" s="25">
        <v>1</v>
      </c>
      <c r="R168" s="25">
        <v>0</v>
      </c>
      <c r="S168" s="25">
        <v>0</v>
      </c>
      <c r="T168" s="25">
        <v>0</v>
      </c>
      <c r="U168" s="25">
        <v>0</v>
      </c>
      <c r="V168" s="25">
        <v>0</v>
      </c>
    </row>
    <row r="169" spans="1:22" ht="29">
      <c r="A169" s="18" t="s">
        <v>823</v>
      </c>
      <c r="B169" s="26" t="s">
        <v>824</v>
      </c>
      <c r="C169" s="27" t="s">
        <v>825</v>
      </c>
      <c r="D169" s="21" t="s">
        <v>826</v>
      </c>
      <c r="E169" s="22" t="s">
        <v>827</v>
      </c>
      <c r="F169" s="23" t="s">
        <v>828</v>
      </c>
      <c r="G169" s="18" t="s">
        <v>829</v>
      </c>
      <c r="H169" s="23" t="s">
        <v>830</v>
      </c>
      <c r="I169" s="24" t="s">
        <v>34</v>
      </c>
      <c r="J169" s="24" t="s">
        <v>147</v>
      </c>
      <c r="K169" s="25">
        <v>0</v>
      </c>
      <c r="L169" s="25">
        <v>0</v>
      </c>
      <c r="M169" s="25">
        <v>0</v>
      </c>
      <c r="N169" s="25">
        <v>0</v>
      </c>
      <c r="O169" s="25">
        <v>0</v>
      </c>
      <c r="P169" s="25">
        <v>0</v>
      </c>
      <c r="Q169" s="25">
        <v>2</v>
      </c>
      <c r="R169" s="25">
        <v>0</v>
      </c>
      <c r="S169" s="25">
        <v>0</v>
      </c>
      <c r="T169" s="25">
        <v>0</v>
      </c>
      <c r="U169" s="25">
        <v>2</v>
      </c>
      <c r="V169" s="25">
        <v>0</v>
      </c>
    </row>
    <row r="170" spans="1:22">
      <c r="A170" s="18" t="s">
        <v>831</v>
      </c>
      <c r="B170" s="26" t="s">
        <v>824</v>
      </c>
      <c r="C170" s="27" t="s">
        <v>825</v>
      </c>
      <c r="D170" s="21" t="s">
        <v>832</v>
      </c>
      <c r="E170" s="22" t="s">
        <v>833</v>
      </c>
      <c r="F170" s="23" t="s">
        <v>834</v>
      </c>
      <c r="G170" s="18" t="s">
        <v>835</v>
      </c>
      <c r="H170" s="23" t="s">
        <v>836</v>
      </c>
      <c r="I170" s="24" t="s">
        <v>34</v>
      </c>
      <c r="J170" s="24" t="s">
        <v>147</v>
      </c>
      <c r="K170" s="25">
        <v>1</v>
      </c>
      <c r="L170" s="25">
        <v>1</v>
      </c>
      <c r="M170" s="25">
        <v>1</v>
      </c>
      <c r="N170" s="25">
        <v>1</v>
      </c>
      <c r="O170" s="25">
        <v>2</v>
      </c>
      <c r="P170" s="25">
        <v>2</v>
      </c>
      <c r="Q170" s="25">
        <v>1</v>
      </c>
      <c r="R170" s="25">
        <v>1</v>
      </c>
      <c r="S170" s="25">
        <v>1</v>
      </c>
      <c r="T170" s="25">
        <v>1</v>
      </c>
      <c r="U170" s="25">
        <v>2</v>
      </c>
      <c r="V170" s="25">
        <v>1</v>
      </c>
    </row>
    <row r="171" spans="1:22" ht="29">
      <c r="A171" s="18" t="s">
        <v>837</v>
      </c>
      <c r="B171" s="26" t="s">
        <v>824</v>
      </c>
      <c r="C171" s="27" t="s">
        <v>825</v>
      </c>
      <c r="D171" s="21" t="s">
        <v>838</v>
      </c>
      <c r="E171" s="22" t="s">
        <v>839</v>
      </c>
      <c r="F171" s="23" t="s">
        <v>840</v>
      </c>
      <c r="G171" s="18" t="s">
        <v>841</v>
      </c>
      <c r="H171" s="23" t="s">
        <v>842</v>
      </c>
      <c r="I171" s="24" t="s">
        <v>34</v>
      </c>
      <c r="J171" s="24" t="s">
        <v>147</v>
      </c>
      <c r="K171" s="25">
        <v>4</v>
      </c>
      <c r="L171" s="25">
        <v>3</v>
      </c>
      <c r="M171" s="25">
        <v>2</v>
      </c>
      <c r="N171" s="25">
        <v>4</v>
      </c>
      <c r="O171" s="25">
        <v>4</v>
      </c>
      <c r="P171" s="25">
        <v>4</v>
      </c>
      <c r="Q171" s="25">
        <v>4</v>
      </c>
      <c r="R171" s="25">
        <v>4</v>
      </c>
      <c r="S171" s="25">
        <v>5</v>
      </c>
      <c r="T171" s="25">
        <v>4</v>
      </c>
      <c r="U171" s="25">
        <v>4</v>
      </c>
      <c r="V171" s="25">
        <v>4</v>
      </c>
    </row>
    <row r="172" spans="1:22" ht="29">
      <c r="A172" s="18" t="s">
        <v>843</v>
      </c>
      <c r="B172" s="26" t="s">
        <v>824</v>
      </c>
      <c r="C172" s="27" t="s">
        <v>825</v>
      </c>
      <c r="D172" s="21" t="s">
        <v>838</v>
      </c>
      <c r="E172" s="22" t="s">
        <v>839</v>
      </c>
      <c r="F172" s="23" t="s">
        <v>844</v>
      </c>
      <c r="G172" s="18" t="s">
        <v>845</v>
      </c>
      <c r="H172" s="23" t="s">
        <v>830</v>
      </c>
      <c r="I172" s="24" t="s">
        <v>34</v>
      </c>
      <c r="J172" s="24" t="s">
        <v>147</v>
      </c>
      <c r="K172" s="25">
        <v>1</v>
      </c>
      <c r="L172" s="25">
        <v>4</v>
      </c>
      <c r="M172" s="25">
        <v>2</v>
      </c>
      <c r="N172" s="25">
        <v>1</v>
      </c>
      <c r="O172" s="25">
        <v>2</v>
      </c>
      <c r="P172" s="25">
        <v>1</v>
      </c>
      <c r="Q172" s="25">
        <v>1</v>
      </c>
      <c r="R172" s="25">
        <v>4</v>
      </c>
      <c r="S172" s="25">
        <v>3</v>
      </c>
      <c r="T172" s="25">
        <v>1</v>
      </c>
      <c r="U172" s="25">
        <v>2</v>
      </c>
      <c r="V172" s="25">
        <v>4</v>
      </c>
    </row>
    <row r="173" spans="1:22" ht="29">
      <c r="A173" s="18" t="s">
        <v>846</v>
      </c>
      <c r="B173" s="26" t="s">
        <v>847</v>
      </c>
      <c r="C173" s="27" t="s">
        <v>848</v>
      </c>
      <c r="D173" s="21" t="s">
        <v>849</v>
      </c>
      <c r="E173" s="22" t="s">
        <v>850</v>
      </c>
      <c r="F173" s="23" t="s">
        <v>851</v>
      </c>
      <c r="G173" s="18" t="s">
        <v>852</v>
      </c>
      <c r="H173" s="23" t="s">
        <v>853</v>
      </c>
      <c r="I173" s="24" t="s">
        <v>109</v>
      </c>
      <c r="J173" s="24" t="s">
        <v>190</v>
      </c>
      <c r="K173" s="28">
        <v>1</v>
      </c>
      <c r="L173" s="28">
        <v>1</v>
      </c>
      <c r="M173" s="28">
        <v>1</v>
      </c>
      <c r="N173" s="28">
        <v>1</v>
      </c>
      <c r="O173" s="28">
        <v>1</v>
      </c>
      <c r="P173" s="28">
        <v>1</v>
      </c>
      <c r="Q173" s="28">
        <v>1</v>
      </c>
      <c r="R173" s="28">
        <v>1</v>
      </c>
      <c r="S173" s="28">
        <v>1</v>
      </c>
      <c r="T173" s="28">
        <v>1</v>
      </c>
      <c r="U173" s="28">
        <v>1</v>
      </c>
      <c r="V173" s="28">
        <v>1</v>
      </c>
    </row>
    <row r="174" spans="1:22" ht="29">
      <c r="A174" s="18" t="s">
        <v>854</v>
      </c>
      <c r="B174" s="26" t="s">
        <v>847</v>
      </c>
      <c r="C174" s="27" t="s">
        <v>848</v>
      </c>
      <c r="D174" s="21" t="s">
        <v>849</v>
      </c>
      <c r="E174" s="22" t="s">
        <v>850</v>
      </c>
      <c r="F174" s="23" t="s">
        <v>851</v>
      </c>
      <c r="G174" s="18" t="s">
        <v>852</v>
      </c>
      <c r="H174" s="23" t="s">
        <v>855</v>
      </c>
      <c r="I174" s="24" t="s">
        <v>109</v>
      </c>
      <c r="J174" s="24" t="s">
        <v>190</v>
      </c>
      <c r="K174" s="28">
        <v>1</v>
      </c>
      <c r="L174" s="28">
        <v>1</v>
      </c>
      <c r="M174" s="28">
        <v>1</v>
      </c>
      <c r="N174" s="28">
        <v>1</v>
      </c>
      <c r="O174" s="28">
        <v>1</v>
      </c>
      <c r="P174" s="28">
        <v>1</v>
      </c>
      <c r="Q174" s="28">
        <v>1</v>
      </c>
      <c r="R174" s="28">
        <v>1</v>
      </c>
      <c r="S174" s="28">
        <v>1</v>
      </c>
      <c r="T174" s="28">
        <v>1</v>
      </c>
      <c r="U174" s="28">
        <v>1</v>
      </c>
      <c r="V174" s="28">
        <v>1</v>
      </c>
    </row>
    <row r="175" spans="1:22" ht="29">
      <c r="A175" s="18" t="s">
        <v>856</v>
      </c>
      <c r="B175" s="26" t="s">
        <v>847</v>
      </c>
      <c r="C175" s="27" t="s">
        <v>848</v>
      </c>
      <c r="D175" s="21" t="s">
        <v>857</v>
      </c>
      <c r="E175" s="22" t="s">
        <v>858</v>
      </c>
      <c r="F175" s="23" t="s">
        <v>859</v>
      </c>
      <c r="G175" s="18" t="s">
        <v>860</v>
      </c>
      <c r="H175" s="23" t="s">
        <v>861</v>
      </c>
      <c r="I175" s="24" t="s">
        <v>109</v>
      </c>
      <c r="J175" s="24" t="s">
        <v>147</v>
      </c>
      <c r="K175" s="28">
        <v>8.3500000000000005E-2</v>
      </c>
      <c r="L175" s="28">
        <v>8.3500000000000005E-2</v>
      </c>
      <c r="M175" s="28">
        <v>8.3500000000000005E-2</v>
      </c>
      <c r="N175" s="28">
        <v>8.3500000000000005E-2</v>
      </c>
      <c r="O175" s="28">
        <v>8.3500000000000005E-2</v>
      </c>
      <c r="P175" s="28">
        <v>8.3500000000000005E-2</v>
      </c>
      <c r="Q175" s="28">
        <v>8.3500000000000005E-2</v>
      </c>
      <c r="R175" s="28">
        <v>8.3500000000000005E-2</v>
      </c>
      <c r="S175" s="28">
        <v>8.3500000000000005E-2</v>
      </c>
      <c r="T175" s="28">
        <v>8.3500000000000005E-2</v>
      </c>
      <c r="U175" s="28">
        <v>8.3500000000000005E-2</v>
      </c>
      <c r="V175" s="28">
        <v>8.3500000000000005E-2</v>
      </c>
    </row>
  </sheetData>
  <sheetProtection autoFilter="0"/>
  <phoneticPr fontId="45" type="noConversion"/>
  <dataValidations count="2">
    <dataValidation type="list" allowBlank="1" showInputMessage="1" showErrorMessage="1" sqref="J4:J175" xr:uid="{C05A4233-AE5E-4BF4-9755-36715698971C}">
      <formula1>"Suma,Promedio,Progresivo"</formula1>
    </dataValidation>
    <dataValidation type="list" allowBlank="1" showInputMessage="1" showErrorMessage="1" sqref="B1" xr:uid="{5D2DCB18-8003-4D49-B8BD-41789E5386F4}">
      <formula1>"Enero-Marzo,Abril-Junio,Julio-Septiembre,Octubre-Diciembre,Anual"</formula1>
    </dataValidation>
  </dataValidations>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A1CD-058C-4EA6-941E-8C668C9C078F}">
  <sheetPr codeName="Hoja10">
    <pageSetUpPr fitToPage="1"/>
  </sheetPr>
  <dimension ref="A1:ALP24"/>
  <sheetViews>
    <sheetView showGridLines="0" topLeftCell="B1" zoomScale="60" zoomScaleNormal="60" zoomScaleSheetLayoutView="20" workbookViewId="0">
      <selection activeCell="B1" sqref="B1:P1"/>
    </sheetView>
  </sheetViews>
  <sheetFormatPr baseColWidth="10" defaultColWidth="11.453125" defaultRowHeight="13"/>
  <cols>
    <col min="1" max="1" width="11.453125" style="133" hidden="1" customWidth="1"/>
    <col min="2" max="2" width="29.26953125" style="119" customWidth="1"/>
    <col min="3" max="3" width="30.1796875" style="119" customWidth="1"/>
    <col min="4" max="4" width="25.453125" style="119" customWidth="1"/>
    <col min="5" max="5" width="19.81640625" style="119" customWidth="1"/>
    <col min="6" max="6" width="17.81640625" style="119" customWidth="1"/>
    <col min="7" max="7" width="57.7265625" style="119" customWidth="1"/>
    <col min="8" max="8" width="15" style="119" customWidth="1"/>
    <col min="9" max="9" width="16.453125" style="119" customWidth="1"/>
    <col min="10" max="10" width="17.81640625" style="119" customWidth="1"/>
    <col min="11" max="11" width="17.453125" style="119" hidden="1" customWidth="1"/>
    <col min="12" max="12" width="27.26953125" style="119" bestFit="1" customWidth="1"/>
    <col min="13" max="13" width="25.26953125" style="119" customWidth="1"/>
    <col min="14" max="14" width="20.81640625" style="119" customWidth="1"/>
    <col min="15" max="15" width="41.54296875" style="119" customWidth="1"/>
    <col min="16" max="16" width="25.26953125" style="119" customWidth="1"/>
    <col min="17" max="1003" width="12.1796875" style="119" customWidth="1"/>
    <col min="1004" max="1004" width="12.54296875" style="133" customWidth="1"/>
    <col min="1005" max="16384" width="11.453125" style="133"/>
  </cols>
  <sheetData>
    <row r="1" spans="1:1004" s="119" customFormat="1" ht="26.5" thickBot="1">
      <c r="B1" s="297" t="s">
        <v>0</v>
      </c>
      <c r="C1" s="298"/>
      <c r="D1" s="298"/>
      <c r="E1" s="298"/>
      <c r="F1" s="298"/>
      <c r="G1" s="298"/>
      <c r="H1" s="299"/>
      <c r="I1" s="299"/>
      <c r="J1" s="299"/>
      <c r="K1" s="299"/>
      <c r="L1" s="299"/>
      <c r="M1" s="298"/>
      <c r="N1" s="298"/>
      <c r="O1" s="298"/>
      <c r="P1" s="300"/>
    </row>
    <row r="2" spans="1:1004" s="119" customFormat="1" ht="163.5" customHeight="1" thickBot="1">
      <c r="B2" s="301" t="s">
        <v>1233</v>
      </c>
      <c r="C2" s="301"/>
      <c r="D2" s="301"/>
      <c r="E2" s="301"/>
      <c r="F2" s="313" t="s">
        <v>1234</v>
      </c>
      <c r="G2" s="314"/>
      <c r="H2" s="314"/>
      <c r="I2" s="314"/>
      <c r="J2" s="314"/>
      <c r="K2" s="314"/>
      <c r="L2" s="315"/>
      <c r="M2" s="455" t="s">
        <v>1235</v>
      </c>
      <c r="N2" s="456"/>
      <c r="O2" s="456"/>
      <c r="P2" s="457"/>
    </row>
    <row r="3" spans="1:1004"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4" s="121" customFormat="1" ht="18" customHeight="1">
      <c r="B4" s="447" t="s">
        <v>1204</v>
      </c>
      <c r="C4" s="448"/>
      <c r="D4" s="448"/>
      <c r="E4" s="448"/>
      <c r="F4" s="448"/>
      <c r="G4" s="448"/>
      <c r="H4" s="449"/>
      <c r="I4" s="449"/>
      <c r="J4" s="449"/>
      <c r="K4" s="449"/>
      <c r="L4" s="449"/>
      <c r="M4" s="448"/>
      <c r="N4" s="448"/>
      <c r="O4" s="448"/>
      <c r="P4" s="450"/>
    </row>
    <row r="5" spans="1:1004" s="121" customFormat="1" ht="20.149999999999999" customHeight="1">
      <c r="B5" s="458" t="s">
        <v>5</v>
      </c>
      <c r="C5" s="459"/>
      <c r="D5" s="459"/>
      <c r="E5" s="459"/>
      <c r="F5" s="459"/>
      <c r="G5" s="459"/>
      <c r="H5" s="460"/>
      <c r="I5" s="460"/>
      <c r="J5" s="460"/>
      <c r="K5" s="460"/>
      <c r="L5" s="460"/>
      <c r="M5" s="459"/>
      <c r="N5" s="459"/>
      <c r="O5" s="459"/>
      <c r="P5" s="461"/>
    </row>
    <row r="6" spans="1:1004" s="121" customFormat="1" ht="12" customHeight="1">
      <c r="B6" s="458"/>
      <c r="C6" s="459"/>
      <c r="D6" s="459"/>
      <c r="E6" s="459"/>
      <c r="F6" s="459"/>
      <c r="G6" s="459"/>
      <c r="H6" s="460"/>
      <c r="I6" s="460"/>
      <c r="J6" s="460"/>
      <c r="K6" s="460"/>
      <c r="L6" s="460"/>
      <c r="M6" s="459"/>
      <c r="N6" s="459"/>
      <c r="O6" s="459"/>
      <c r="P6" s="461"/>
    </row>
    <row r="7" spans="1:1004" s="121" customFormat="1" ht="14.5" customHeight="1">
      <c r="B7" s="458" t="s">
        <v>1162</v>
      </c>
      <c r="C7" s="459"/>
      <c r="D7" s="459"/>
      <c r="E7" s="459"/>
      <c r="F7" s="459"/>
      <c r="G7" s="459"/>
      <c r="H7" s="460"/>
      <c r="I7" s="460"/>
      <c r="J7" s="460"/>
      <c r="K7" s="460"/>
      <c r="L7" s="460"/>
      <c r="M7" s="459"/>
      <c r="N7" s="459"/>
      <c r="O7" s="459"/>
      <c r="P7" s="461"/>
    </row>
    <row r="8" spans="1:1004" s="121" customFormat="1" ht="7.5" customHeight="1" thickBot="1">
      <c r="B8" s="462"/>
      <c r="C8" s="463"/>
      <c r="D8" s="463"/>
      <c r="E8" s="463"/>
      <c r="F8" s="463"/>
      <c r="G8" s="463"/>
      <c r="H8" s="464"/>
      <c r="I8" s="464"/>
      <c r="J8" s="464"/>
      <c r="K8" s="464"/>
      <c r="L8" s="464"/>
      <c r="M8" s="463"/>
      <c r="N8" s="463"/>
      <c r="O8" s="463"/>
      <c r="P8" s="465"/>
    </row>
    <row r="9" spans="1:1004" ht="35.1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ALO9" s="133"/>
    </row>
    <row r="10" spans="1:1004" s="121" customFormat="1" ht="31.5" thickBot="1">
      <c r="B10" s="282"/>
      <c r="C10" s="36" t="s">
        <v>15</v>
      </c>
      <c r="D10" s="36" t="s">
        <v>16</v>
      </c>
      <c r="E10" s="36" t="s">
        <v>17</v>
      </c>
      <c r="F10" s="36" t="s">
        <v>18</v>
      </c>
      <c r="G10" s="282"/>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386"/>
      <c r="M10" s="282"/>
      <c r="N10" s="282"/>
      <c r="O10" s="282"/>
      <c r="P10" s="385"/>
    </row>
    <row r="11" spans="1:1004" s="121" customFormat="1" ht="149.25" customHeight="1" thickBot="1">
      <c r="A11" s="121" t="s">
        <v>655</v>
      </c>
      <c r="B11" s="339" t="s">
        <v>658</v>
      </c>
      <c r="C11" s="67" t="s">
        <v>660</v>
      </c>
      <c r="D11" s="67" t="s">
        <v>1346</v>
      </c>
      <c r="E11" s="67" t="s">
        <v>34</v>
      </c>
      <c r="F11" s="210" t="s">
        <v>35</v>
      </c>
      <c r="G11" s="39" t="s">
        <v>1205</v>
      </c>
      <c r="H11" s="267">
        <f>IFERROR(IF(Ejecución!$B$1="","",IF(VLOOKUP($A11,EjecuciónDB[],MATCH(H$10,EjecuciónDB[#Headers],0),0)="","",VLOOKUP($A11,EjecuciónDB[],MATCH(H$10,EjecuciónDB[#Headers],0),0))),"-")</f>
        <v>1</v>
      </c>
      <c r="I11" s="267">
        <f>IFERROR(IF(Ejecución!$B$1="","",IF(VLOOKUP($A11,EjecuciónDB[],MATCH(I$10,EjecuciónDB[#Headers],0),0)="","",VLOOKUP($A11,EjecuciónDB[],MATCH(I$10,EjecuciónDB[#Headers],0),0))),"-")</f>
        <v>1</v>
      </c>
      <c r="J11" s="267">
        <f>IFERROR(IF(Ejecución!$B$1="","",IF(VLOOKUP($A11,EjecuciónDB[],MATCH(J$10,EjecuciónDB[#Headers],0),0)="","",VLOOKUP($A11,EjecuciónDB[],MATCH(J$10,EjecuciónDB[#Headers],0),0))),"-")</f>
        <v>1</v>
      </c>
      <c r="K11" s="267">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11">
        <v>117511838.75424927</v>
      </c>
      <c r="M11" s="334" t="s">
        <v>1206</v>
      </c>
      <c r="N11" s="452" t="s">
        <v>1207</v>
      </c>
      <c r="O11" s="39" t="s">
        <v>1208</v>
      </c>
      <c r="P11" s="212"/>
    </row>
    <row r="12" spans="1:1004" ht="152.25" customHeight="1" thickBot="1">
      <c r="A12" s="133" t="s">
        <v>662</v>
      </c>
      <c r="B12" s="340"/>
      <c r="C12" s="67" t="s">
        <v>663</v>
      </c>
      <c r="D12" s="67" t="s">
        <v>1346</v>
      </c>
      <c r="E12" s="67" t="s">
        <v>34</v>
      </c>
      <c r="F12" s="210" t="s">
        <v>35</v>
      </c>
      <c r="G12" s="39" t="s">
        <v>1209</v>
      </c>
      <c r="H12" s="267">
        <f>IFERROR(IF(Ejecución!$B$1="","",IF(VLOOKUP($A12,EjecuciónDB[],MATCH(H$10,EjecuciónDB[#Headers],0),0)="","",VLOOKUP($A12,EjecuciónDB[],MATCH(H$10,EjecuciónDB[#Headers],0),0))),"-")</f>
        <v>1</v>
      </c>
      <c r="I12" s="267">
        <f>IFERROR(IF(Ejecución!$B$1="","",IF(VLOOKUP($A12,EjecuciónDB[],MATCH(I$10,EjecuciónDB[#Headers],0),0)="","",VLOOKUP($A12,EjecuciónDB[],MATCH(I$10,EjecuciónDB[#Headers],0),0))),"-")</f>
        <v>1</v>
      </c>
      <c r="J12" s="267">
        <f>IFERROR(IF(Ejecución!$B$1="","",IF(VLOOKUP($A12,EjecuciónDB[],MATCH(J$10,EjecuciónDB[#Headers],0),0)="","",VLOOKUP($A12,EjecuciónDB[],MATCH(J$10,EjecuciónDB[#Headers],0),0))),"-")</f>
        <v>1</v>
      </c>
      <c r="K12" s="267">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211">
        <v>58755919.384027325</v>
      </c>
      <c r="M12" s="451"/>
      <c r="N12" s="453"/>
      <c r="O12" s="39" t="s">
        <v>1210</v>
      </c>
      <c r="P12" s="212"/>
    </row>
    <row r="13" spans="1:1004" s="119" customFormat="1" ht="188.25" customHeight="1" thickBot="1">
      <c r="A13" s="119" t="s">
        <v>665</v>
      </c>
      <c r="B13" s="340"/>
      <c r="C13" s="67" t="s">
        <v>666</v>
      </c>
      <c r="D13" s="214" t="s">
        <v>1346</v>
      </c>
      <c r="E13" s="67" t="s">
        <v>34</v>
      </c>
      <c r="F13" s="210" t="s">
        <v>35</v>
      </c>
      <c r="G13" s="39" t="s">
        <v>1211</v>
      </c>
      <c r="H13" s="267">
        <f>IFERROR(IF(Ejecución!$B$1="","",IF(VLOOKUP($A13,EjecuciónDB[],MATCH(H$10,EjecuciónDB[#Headers],0),0)="","",VLOOKUP($A13,EjecuciónDB[],MATCH(H$10,EjecuciónDB[#Headers],0),0))),"-")</f>
        <v>1</v>
      </c>
      <c r="I13" s="267">
        <f>IFERROR(IF(Ejecución!$B$1="","",IF(VLOOKUP($A13,EjecuciónDB[],MATCH(I$10,EjecuciónDB[#Headers],0),0)="","",VLOOKUP($A13,EjecuciónDB[],MATCH(I$10,EjecuciónDB[#Headers],0),0))),"-")</f>
        <v>1</v>
      </c>
      <c r="J13" s="267">
        <f>IFERROR(IF(Ejecución!$B$1="","",IF(VLOOKUP($A13,EjecuciónDB[],MATCH(J$10,EjecuciónDB[#Headers],0),0)="","",VLOOKUP($A13,EjecuciónDB[],MATCH(J$10,EjecuciónDB[#Headers],0),0))),"-")</f>
        <v>1</v>
      </c>
      <c r="K13" s="267">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211">
        <v>9792653.2237685435</v>
      </c>
      <c r="M13" s="451"/>
      <c r="N13" s="453"/>
      <c r="O13" s="215" t="s">
        <v>1212</v>
      </c>
      <c r="P13" s="212"/>
      <c r="ALP13" s="133"/>
    </row>
    <row r="14" spans="1:1004" s="119" customFormat="1" ht="181.5" customHeight="1" thickBot="1">
      <c r="A14" s="119" t="s">
        <v>668</v>
      </c>
      <c r="B14" s="341"/>
      <c r="C14" s="67" t="s">
        <v>669</v>
      </c>
      <c r="D14" s="216" t="s">
        <v>1346</v>
      </c>
      <c r="E14" s="67" t="s">
        <v>34</v>
      </c>
      <c r="F14" s="210" t="s">
        <v>35</v>
      </c>
      <c r="G14" s="215" t="s">
        <v>1213</v>
      </c>
      <c r="H14" s="267">
        <f>IFERROR(IF(Ejecución!$B$1="","",IF(VLOOKUP($A14,EjecuciónDB[],MATCH(H$10,EjecuciónDB[#Headers],0),0)="","",VLOOKUP($A14,EjecuciónDB[],MATCH(H$10,EjecuciónDB[#Headers],0),0))),"-")</f>
        <v>1</v>
      </c>
      <c r="I14" s="267">
        <f>IFERROR(IF(Ejecución!$B$1="","",IF(VLOOKUP($A14,EjecuciónDB[],MATCH(I$10,EjecuciónDB[#Headers],0),0)="","",VLOOKUP($A14,EjecuciónDB[],MATCH(I$10,EjecuciónDB[#Headers],0),0))),"-")</f>
        <v>1</v>
      </c>
      <c r="J14" s="267">
        <f>IFERROR(IF(Ejecución!$B$1="","",IF(VLOOKUP($A14,EjecuciónDB[],MATCH(J$10,EjecuciónDB[#Headers],0),0)="","",VLOOKUP($A14,EjecuciónDB[],MATCH(J$10,EjecuciónDB[#Headers],0),0))),"-")</f>
        <v>1</v>
      </c>
      <c r="K14" s="26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211">
        <v>9792653.2237685435</v>
      </c>
      <c r="M14" s="451"/>
      <c r="N14" s="454"/>
      <c r="O14" s="215" t="s">
        <v>1212</v>
      </c>
      <c r="P14" s="212"/>
    </row>
    <row r="15" spans="1:1004" s="119" customFormat="1" ht="14.5">
      <c r="H15" s="127"/>
      <c r="I15" s="127"/>
      <c r="J15" s="127"/>
      <c r="K15" s="127"/>
      <c r="L15" s="134"/>
    </row>
    <row r="16" spans="1:1004" s="119" customFormat="1" ht="14.5">
      <c r="H16" s="127"/>
      <c r="I16" s="127"/>
      <c r="J16" s="127"/>
      <c r="K16" s="127"/>
      <c r="L16" s="134"/>
    </row>
    <row r="17" spans="8:12" s="119" customFormat="1">
      <c r="H17" s="127"/>
      <c r="I17" s="127"/>
      <c r="J17" s="127"/>
      <c r="K17" s="127"/>
      <c r="L17" s="127"/>
    </row>
    <row r="18" spans="8:12" s="119" customFormat="1">
      <c r="H18" s="127"/>
      <c r="I18" s="127"/>
      <c r="J18" s="127"/>
      <c r="K18" s="127"/>
      <c r="L18" s="127"/>
    </row>
    <row r="19" spans="8:12" s="119" customFormat="1">
      <c r="H19" s="127"/>
      <c r="I19" s="127"/>
      <c r="J19" s="127"/>
      <c r="K19" s="127"/>
      <c r="L19" s="127"/>
    </row>
    <row r="20" spans="8:12" s="119" customFormat="1">
      <c r="H20" s="127"/>
      <c r="I20" s="127"/>
      <c r="J20" s="127"/>
      <c r="K20" s="127"/>
      <c r="L20" s="127"/>
    </row>
    <row r="21" spans="8:12" s="119" customFormat="1">
      <c r="H21" s="127"/>
      <c r="I21" s="127"/>
      <c r="J21" s="127"/>
      <c r="K21" s="127"/>
      <c r="L21" s="127"/>
    </row>
    <row r="22" spans="8:12" s="119" customFormat="1">
      <c r="H22" s="127"/>
      <c r="I22" s="127"/>
      <c r="J22" s="127"/>
      <c r="K22" s="127"/>
      <c r="L22" s="127"/>
    </row>
    <row r="23" spans="8:12" s="119" customFormat="1">
      <c r="H23" s="127"/>
      <c r="I23" s="127"/>
      <c r="J23" s="127"/>
      <c r="K23" s="127"/>
      <c r="L23" s="127"/>
    </row>
    <row r="24" spans="8:12" s="119" customFormat="1">
      <c r="H24" s="127"/>
      <c r="I24" s="127"/>
      <c r="J24" s="127"/>
      <c r="K24" s="127"/>
      <c r="L24" s="127"/>
    </row>
  </sheetData>
  <mergeCells count="20">
    <mergeCell ref="B11:B14"/>
    <mergeCell ref="M11:M14"/>
    <mergeCell ref="N11:N14"/>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count="2">
    <dataValidation type="list" allowBlank="1" showInputMessage="1" showErrorMessage="1" sqref="F11:F14" xr:uid="{495D7088-3212-4C11-889E-09DB5FBA5497}">
      <formula1>"A,B,C"</formula1>
    </dataValidation>
    <dataValidation type="list" allowBlank="1" showInputMessage="1" showErrorMessage="1" sqref="E11:E14" xr:uid="{456B60E4-2516-4866-973C-91AA310159F9}">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DEA5-7DAE-45C3-8D35-6ADEF732A529}">
  <sheetPr codeName="Hoja11">
    <pageSetUpPr fitToPage="1"/>
  </sheetPr>
  <dimension ref="A1:P31"/>
  <sheetViews>
    <sheetView showGridLines="0" topLeftCell="B1" zoomScale="60" zoomScaleNormal="60" zoomScaleSheetLayoutView="40" workbookViewId="0">
      <selection activeCell="B1" sqref="B1:P1"/>
    </sheetView>
  </sheetViews>
  <sheetFormatPr baseColWidth="10" defaultColWidth="11.453125" defaultRowHeight="13"/>
  <cols>
    <col min="1" max="1" width="11.453125" style="120" hidden="1" customWidth="1"/>
    <col min="2" max="2" width="26.1796875" style="120" bestFit="1" customWidth="1"/>
    <col min="3" max="4" width="24.81640625" style="120" customWidth="1"/>
    <col min="5" max="5" width="20.7265625" style="120" customWidth="1"/>
    <col min="6" max="6" width="17.81640625" style="120" customWidth="1"/>
    <col min="7" max="7" width="37" style="120" customWidth="1"/>
    <col min="8" max="10" width="24.453125" style="120" customWidth="1"/>
    <col min="11" max="11" width="24.453125" style="120" hidden="1" customWidth="1"/>
    <col min="12" max="12" width="28.1796875" style="120" bestFit="1" customWidth="1"/>
    <col min="13" max="13" width="23.81640625" style="120" customWidth="1"/>
    <col min="14" max="14" width="30.1796875" style="120" customWidth="1"/>
    <col min="15" max="15" width="25.453125" style="120" customWidth="1"/>
    <col min="16" max="16" width="42" style="120" customWidth="1"/>
    <col min="17" max="17" width="11.453125" style="120" customWidth="1"/>
    <col min="18" max="16384" width="11.453125" style="120"/>
  </cols>
  <sheetData>
    <row r="1" spans="1:16" ht="26.5" thickBot="1">
      <c r="B1" s="297" t="s">
        <v>0</v>
      </c>
      <c r="C1" s="298"/>
      <c r="D1" s="298"/>
      <c r="E1" s="298"/>
      <c r="F1" s="298"/>
      <c r="G1" s="298"/>
      <c r="H1" s="299"/>
      <c r="I1" s="299"/>
      <c r="J1" s="299"/>
      <c r="K1" s="299"/>
      <c r="L1" s="299"/>
      <c r="M1" s="298"/>
      <c r="N1" s="298"/>
      <c r="O1" s="298"/>
      <c r="P1" s="300"/>
    </row>
    <row r="2" spans="1:16" ht="167.25" customHeight="1" thickBot="1">
      <c r="B2" s="301" t="s">
        <v>1</v>
      </c>
      <c r="C2" s="301"/>
      <c r="D2" s="301"/>
      <c r="E2" s="301"/>
      <c r="F2" s="313" t="s">
        <v>2</v>
      </c>
      <c r="G2" s="314"/>
      <c r="H2" s="314"/>
      <c r="I2" s="314"/>
      <c r="J2" s="314"/>
      <c r="K2" s="314"/>
      <c r="L2" s="315"/>
      <c r="M2" s="310" t="s">
        <v>1230</v>
      </c>
      <c r="N2" s="311"/>
      <c r="O2" s="311"/>
      <c r="P2" s="312"/>
    </row>
    <row r="3" spans="1:16" ht="30" customHeight="1"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6" ht="15.5">
      <c r="B4" s="306" t="s">
        <v>1214</v>
      </c>
      <c r="C4" s="307"/>
      <c r="D4" s="307"/>
      <c r="E4" s="307"/>
      <c r="F4" s="307"/>
      <c r="G4" s="307"/>
      <c r="H4" s="308"/>
      <c r="I4" s="308"/>
      <c r="J4" s="308"/>
      <c r="K4" s="308"/>
      <c r="L4" s="308"/>
      <c r="M4" s="307"/>
      <c r="N4" s="307"/>
      <c r="O4" s="307"/>
      <c r="P4" s="309"/>
    </row>
    <row r="5" spans="1:16">
      <c r="B5" s="283" t="s">
        <v>5</v>
      </c>
      <c r="C5" s="284"/>
      <c r="D5" s="284"/>
      <c r="E5" s="284"/>
      <c r="F5" s="284"/>
      <c r="G5" s="284"/>
      <c r="H5" s="285"/>
      <c r="I5" s="285"/>
      <c r="J5" s="285"/>
      <c r="K5" s="285"/>
      <c r="L5" s="285"/>
      <c r="M5" s="284"/>
      <c r="N5" s="284"/>
      <c r="O5" s="284"/>
      <c r="P5" s="286"/>
    </row>
    <row r="6" spans="1:16">
      <c r="B6" s="283"/>
      <c r="C6" s="284"/>
      <c r="D6" s="284"/>
      <c r="E6" s="284"/>
      <c r="F6" s="284"/>
      <c r="G6" s="284"/>
      <c r="H6" s="285"/>
      <c r="I6" s="285"/>
      <c r="J6" s="285"/>
      <c r="K6" s="285"/>
      <c r="L6" s="285"/>
      <c r="M6" s="284"/>
      <c r="N6" s="284"/>
      <c r="O6" s="284"/>
      <c r="P6" s="286"/>
    </row>
    <row r="7" spans="1:16">
      <c r="B7" s="283" t="s">
        <v>1162</v>
      </c>
      <c r="C7" s="284"/>
      <c r="D7" s="284"/>
      <c r="E7" s="284"/>
      <c r="F7" s="284"/>
      <c r="G7" s="284"/>
      <c r="H7" s="285"/>
      <c r="I7" s="285"/>
      <c r="J7" s="285"/>
      <c r="K7" s="285"/>
      <c r="L7" s="285"/>
      <c r="M7" s="284"/>
      <c r="N7" s="284"/>
      <c r="O7" s="284"/>
      <c r="P7" s="286"/>
    </row>
    <row r="8" spans="1:16" ht="13.5" thickBot="1">
      <c r="B8" s="351"/>
      <c r="C8" s="352"/>
      <c r="D8" s="352"/>
      <c r="E8" s="352"/>
      <c r="F8" s="352"/>
      <c r="G8" s="352"/>
      <c r="H8" s="353"/>
      <c r="I8" s="353"/>
      <c r="J8" s="353"/>
      <c r="K8" s="353"/>
      <c r="L8" s="353"/>
      <c r="M8" s="352"/>
      <c r="N8" s="352"/>
      <c r="O8" s="352"/>
      <c r="P8" s="354"/>
    </row>
    <row r="9" spans="1:16" ht="35.1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row>
    <row r="10" spans="1:16"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row>
    <row r="11" spans="1:16" ht="207" customHeight="1" thickBot="1">
      <c r="A11" s="120" t="s">
        <v>671</v>
      </c>
      <c r="B11" s="143" t="s">
        <v>674</v>
      </c>
      <c r="C11" s="144" t="s">
        <v>676</v>
      </c>
      <c r="D11" s="144" t="s">
        <v>1215</v>
      </c>
      <c r="E11" s="44" t="s">
        <v>34</v>
      </c>
      <c r="F11" s="45" t="s">
        <v>35</v>
      </c>
      <c r="G11" s="217" t="s">
        <v>1216</v>
      </c>
      <c r="H11" s="13">
        <f>IFERROR(IF(Ejecución!$B$1="","",IF(VLOOKUP($A11,EjecuciónDB[],MATCH(H$10,EjecuciónDB[#Headers],0),0)="","",VLOOKUP($A11,EjecuciónDB[],MATCH(H$10,EjecuciónDB[#Headers],0),0))),"-")</f>
        <v>21</v>
      </c>
      <c r="I11" s="13">
        <f>IFERROR(IF(Ejecución!$B$1="","",IF(VLOOKUP($A11,EjecuciónDB[],MATCH(I$10,EjecuciónDB[#Headers],0),0)="","",VLOOKUP($A11,EjecuciónDB[],MATCH(I$10,EjecuciónDB[#Headers],0),0))),"-")</f>
        <v>24</v>
      </c>
      <c r="J11" s="13">
        <f>IFERROR(IF(Ejecución!$B$1="","",IF(VLOOKUP($A11,EjecuciónDB[],MATCH(J$10,EjecuciónDB[#Headers],0),0)="","",VLOOKUP($A11,EjecuciónDB[],MATCH(J$10,EjecuciónDB[#Headers],0),0))),"-")</f>
        <v>43</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255</v>
      </c>
      <c r="L11" s="218">
        <v>108000000</v>
      </c>
      <c r="M11" s="55" t="s">
        <v>672</v>
      </c>
      <c r="N11" s="219" t="s">
        <v>1240</v>
      </c>
      <c r="O11" s="217" t="s">
        <v>1217</v>
      </c>
      <c r="P11" s="10"/>
    </row>
    <row r="12" spans="1:16" ht="158.25" customHeight="1" thickBot="1">
      <c r="A12" s="120" t="s">
        <v>679</v>
      </c>
      <c r="B12" s="217" t="s">
        <v>680</v>
      </c>
      <c r="C12" s="220" t="s">
        <v>1218</v>
      </c>
      <c r="D12" s="220" t="s">
        <v>684</v>
      </c>
      <c r="E12" s="44" t="s">
        <v>34</v>
      </c>
      <c r="F12" s="45" t="s">
        <v>35</v>
      </c>
      <c r="G12" s="217" t="s">
        <v>1219</v>
      </c>
      <c r="H12" s="13">
        <f>IFERROR(IF(Ejecución!$B$1="","",IF(VLOOKUP($A12,EjecuciónDB[],MATCH(H$10,EjecuciónDB[#Headers],0),0)="","",VLOOKUP($A12,EjecuciónDB[],MATCH(H$10,EjecuciónDB[#Headers],0),0))),"-")</f>
        <v>4</v>
      </c>
      <c r="I12" s="13">
        <f>IFERROR(IF(Ejecución!$B$1="","",IF(VLOOKUP($A12,EjecuciónDB[],MATCH(I$10,EjecuciónDB[#Headers],0),0)="","",VLOOKUP($A12,EjecuciónDB[],MATCH(I$10,EjecuciónDB[#Headers],0),0))),"-")</f>
        <v>4</v>
      </c>
      <c r="J12" s="13">
        <f>IFERROR(IF(Ejecución!$B$1="","",IF(VLOOKUP($A12,EjecuciónDB[],MATCH(J$10,EjecuciónDB[#Headers],0),0)="","",VLOOKUP($A12,EjecuciónDB[],MATCH(J$10,EjecuciónDB[#Headers],0),0))),"-")</f>
        <v>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48</v>
      </c>
      <c r="L12" s="218">
        <v>4607688.8488627858</v>
      </c>
      <c r="M12" s="55" t="s">
        <v>672</v>
      </c>
      <c r="N12" s="221" t="s">
        <v>1220</v>
      </c>
      <c r="O12" s="217" t="s">
        <v>1221</v>
      </c>
      <c r="P12" s="10"/>
    </row>
    <row r="13" spans="1:16" ht="221.25" customHeight="1" thickBot="1">
      <c r="A13" s="120" t="s">
        <v>685</v>
      </c>
      <c r="B13" s="143" t="s">
        <v>686</v>
      </c>
      <c r="C13" s="220" t="s">
        <v>688</v>
      </c>
      <c r="D13" s="222" t="s">
        <v>690</v>
      </c>
      <c r="E13" s="44" t="s">
        <v>34</v>
      </c>
      <c r="F13" s="45" t="s">
        <v>35</v>
      </c>
      <c r="G13" s="217" t="s">
        <v>1222</v>
      </c>
      <c r="H13" s="13">
        <f>IFERROR(IF(Ejecución!$B$1="","",IF(VLOOKUP($A13,EjecuciónDB[],MATCH(H$10,EjecuciónDB[#Headers],0),0)="","",VLOOKUP($A13,EjecuciónDB[],MATCH(H$10,EjecuciónDB[#Headers],0),0))),"-")</f>
        <v>88</v>
      </c>
      <c r="I13" s="13">
        <f>IFERROR(IF(Ejecución!$B$1="","",IF(VLOOKUP($A13,EjecuciónDB[],MATCH(I$10,EjecuciónDB[#Headers],0),0)="","",VLOOKUP($A13,EjecuciónDB[],MATCH(I$10,EjecuciónDB[#Headers],0),0))),"-")</f>
        <v>88</v>
      </c>
      <c r="J13" s="13">
        <f>IFERROR(IF(Ejecución!$B$1="","",IF(VLOOKUP($A13,EjecuciónDB[],MATCH(J$10,EjecuciónDB[#Headers],0),0)="","",VLOOKUP($A13,EjecuciónDB[],MATCH(J$10,EjecuciónDB[#Headers],0),0))),"-")</f>
        <v>120</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71.75</v>
      </c>
      <c r="L13" s="218">
        <v>9215377.6977255978</v>
      </c>
      <c r="M13" s="55" t="s">
        <v>672</v>
      </c>
      <c r="N13" s="217" t="s">
        <v>1223</v>
      </c>
      <c r="O13" s="217" t="s">
        <v>1224</v>
      </c>
      <c r="P13" s="10" t="s">
        <v>1225</v>
      </c>
    </row>
    <row r="14" spans="1:16" ht="313.5" customHeight="1" thickBot="1">
      <c r="A14" s="120" t="s">
        <v>691</v>
      </c>
      <c r="B14" s="143" t="s">
        <v>692</v>
      </c>
      <c r="C14" s="144" t="s">
        <v>1226</v>
      </c>
      <c r="D14" s="220" t="s">
        <v>696</v>
      </c>
      <c r="E14" s="44" t="s">
        <v>697</v>
      </c>
      <c r="F14" s="45" t="s">
        <v>35</v>
      </c>
      <c r="G14" s="217" t="s">
        <v>1227</v>
      </c>
      <c r="H14" s="223">
        <f>IFERROR(IF(Ejecución!$B$1="","",IF(VLOOKUP($A14,EjecuciónDB[],MATCH(H$10,EjecuciónDB[#Headers],0),0)="","",VLOOKUP($A14,EjecuciónDB[],MATCH(H$10,EjecuciónDB[#Headers],0),0))),"-")</f>
        <v>214200</v>
      </c>
      <c r="I14" s="223">
        <f>IFERROR(IF(Ejecución!$B$1="","",IF(VLOOKUP($A14,EjecuciónDB[],MATCH(I$10,EjecuciónDB[#Headers],0),0)="","",VLOOKUP($A14,EjecuciónDB[],MATCH(I$10,EjecuciónDB[#Headers],0),0))),"-")</f>
        <v>0</v>
      </c>
      <c r="J14" s="223">
        <f>IFERROR(IF(Ejecución!$B$1="","",IF(VLOOKUP($A14,EjecuciónDB[],MATCH(J$10,EjecuciónDB[#Headers],0),0)="","",VLOOKUP($A14,EjecuciónDB[],MATCH(J$10,EjecuciónDB[#Headers],0),0))),"-")</f>
        <v>47339375</v>
      </c>
      <c r="K14" s="22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48559875</v>
      </c>
      <c r="L14" s="218">
        <v>5678016.3298407029</v>
      </c>
      <c r="M14" s="55" t="s">
        <v>672</v>
      </c>
      <c r="N14" s="219" t="s">
        <v>1228</v>
      </c>
      <c r="O14" s="217" t="s">
        <v>1229</v>
      </c>
      <c r="P14" s="10"/>
    </row>
    <row r="15" spans="1:16">
      <c r="L15" s="135"/>
    </row>
    <row r="16" spans="1:16">
      <c r="L16" s="136"/>
    </row>
    <row r="31" ht="324" customHeight="1"/>
  </sheetData>
  <mergeCells count="17">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4" xr:uid="{8DF56B3C-13CC-4CB3-97E1-227028F3A6B3}">
      <formula1>"A,B,C"</formula1>
    </dataValidation>
    <dataValidation type="list" allowBlank="1" showInputMessage="1" showErrorMessage="1" sqref="E11:E14" xr:uid="{07B6AEB7-E115-4307-A236-324F4D56D171}">
      <formula1>"Unidad,Porcentaje,Monetario"</formula1>
    </dataValidation>
  </dataValidations>
  <printOptions horizontalCentered="1" verticalCentered="1"/>
  <pageMargins left="1" right="1" top="1" bottom="1" header="0.5" footer="0.5"/>
  <pageSetup paperSize="5" scale="40" fitToHeight="0" orientation="landscape" horizontalDpi="1200" r:id="rId1"/>
  <rowBreaks count="1" manualBreakCount="1">
    <brk id="1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90F-68DC-442F-89FA-8062D8DD9EFB}">
  <sheetPr codeName="Hoja12">
    <pageSetUpPr fitToPage="1"/>
  </sheetPr>
  <dimension ref="A1:ALP18"/>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25" hidden="1" customWidth="1"/>
    <col min="2" max="2" width="29.26953125" style="226" customWidth="1"/>
    <col min="3" max="3" width="40.453125" style="226" customWidth="1"/>
    <col min="4" max="5" width="29.26953125" style="226" customWidth="1"/>
    <col min="6" max="6" width="22" style="226" customWidth="1"/>
    <col min="7" max="7" width="43" style="226" customWidth="1"/>
    <col min="8" max="8" width="16.7265625" style="226" customWidth="1"/>
    <col min="9" max="10" width="17.81640625" style="226" customWidth="1"/>
    <col min="11" max="11" width="17.81640625" style="226" hidden="1" customWidth="1"/>
    <col min="12" max="12" width="28.1796875" style="226" bestFit="1" customWidth="1"/>
    <col min="13" max="13" width="25.26953125" style="226" customWidth="1"/>
    <col min="14" max="14" width="31.1796875" style="226" customWidth="1"/>
    <col min="15" max="16" width="36.26953125" style="226" customWidth="1"/>
    <col min="17" max="1003" width="12.1796875" style="226" customWidth="1"/>
    <col min="1004" max="1004" width="12.54296875" style="225" customWidth="1"/>
    <col min="1005" max="16384" width="12.54296875" style="225"/>
  </cols>
  <sheetData>
    <row r="1" spans="1:1004" s="227" customFormat="1" ht="26.5" thickBot="1">
      <c r="B1" s="466" t="s">
        <v>0</v>
      </c>
      <c r="C1" s="467"/>
      <c r="D1" s="467"/>
      <c r="E1" s="467"/>
      <c r="F1" s="467"/>
      <c r="G1" s="467"/>
      <c r="H1" s="467"/>
      <c r="I1" s="467"/>
      <c r="J1" s="467"/>
      <c r="K1" s="467"/>
      <c r="L1" s="467"/>
      <c r="M1" s="467"/>
      <c r="N1" s="467"/>
      <c r="O1" s="467"/>
      <c r="P1" s="468"/>
    </row>
    <row r="2" spans="1:1004" s="227" customFormat="1" ht="135" customHeight="1" thickBot="1">
      <c r="B2" s="469" t="s">
        <v>1</v>
      </c>
      <c r="C2" s="469"/>
      <c r="D2" s="469"/>
      <c r="E2" s="469"/>
      <c r="F2" s="473" t="s">
        <v>2</v>
      </c>
      <c r="G2" s="474"/>
      <c r="H2" s="474"/>
      <c r="I2" s="474"/>
      <c r="J2" s="474"/>
      <c r="K2" s="474"/>
      <c r="L2" s="475"/>
      <c r="M2" s="476" t="s">
        <v>3</v>
      </c>
      <c r="N2" s="477"/>
      <c r="O2" s="477"/>
      <c r="P2" s="478"/>
    </row>
    <row r="3" spans="1:1004"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4" s="228" customFormat="1" ht="23.25" customHeight="1">
      <c r="B4" s="470" t="s">
        <v>1241</v>
      </c>
      <c r="C4" s="471"/>
      <c r="D4" s="471"/>
      <c r="E4" s="471"/>
      <c r="F4" s="471"/>
      <c r="G4" s="471"/>
      <c r="H4" s="471"/>
      <c r="I4" s="471"/>
      <c r="J4" s="471"/>
      <c r="K4" s="471"/>
      <c r="L4" s="471"/>
      <c r="M4" s="471"/>
      <c r="N4" s="471"/>
      <c r="O4" s="471"/>
      <c r="P4" s="472"/>
    </row>
    <row r="5" spans="1:1004" s="228" customFormat="1" ht="20.149999999999999" customHeight="1">
      <c r="B5" s="481" t="s">
        <v>5</v>
      </c>
      <c r="C5" s="482"/>
      <c r="D5" s="482"/>
      <c r="E5" s="482"/>
      <c r="F5" s="482"/>
      <c r="G5" s="482"/>
      <c r="H5" s="482"/>
      <c r="I5" s="482"/>
      <c r="J5" s="482"/>
      <c r="K5" s="482"/>
      <c r="L5" s="482"/>
      <c r="M5" s="482"/>
      <c r="N5" s="482"/>
      <c r="O5" s="482"/>
      <c r="P5" s="483"/>
    </row>
    <row r="6" spans="1:1004" s="228" customFormat="1" ht="20.149999999999999" customHeight="1">
      <c r="B6" s="481"/>
      <c r="C6" s="482"/>
      <c r="D6" s="482"/>
      <c r="E6" s="482"/>
      <c r="F6" s="482"/>
      <c r="G6" s="482"/>
      <c r="H6" s="482"/>
      <c r="I6" s="482"/>
      <c r="J6" s="482"/>
      <c r="K6" s="482"/>
      <c r="L6" s="482"/>
      <c r="M6" s="482"/>
      <c r="N6" s="482"/>
      <c r="O6" s="482"/>
      <c r="P6" s="483"/>
    </row>
    <row r="7" spans="1:1004" s="228" customFormat="1" ht="14.5" customHeight="1">
      <c r="B7" s="484" t="s">
        <v>1162</v>
      </c>
      <c r="C7" s="485"/>
      <c r="D7" s="485"/>
      <c r="E7" s="485"/>
      <c r="F7" s="485"/>
      <c r="G7" s="485"/>
      <c r="H7" s="485"/>
      <c r="I7" s="485"/>
      <c r="J7" s="485"/>
      <c r="K7" s="485"/>
      <c r="L7" s="485"/>
      <c r="M7" s="485"/>
      <c r="N7" s="485"/>
      <c r="O7" s="485"/>
      <c r="P7" s="486"/>
    </row>
    <row r="8" spans="1:1004" s="228" customFormat="1" ht="15" customHeight="1" thickBot="1">
      <c r="B8" s="487"/>
      <c r="C8" s="488"/>
      <c r="D8" s="488"/>
      <c r="E8" s="488"/>
      <c r="F8" s="488"/>
      <c r="G8" s="488"/>
      <c r="H8" s="488"/>
      <c r="I8" s="488"/>
      <c r="J8" s="488"/>
      <c r="K8" s="488"/>
      <c r="L8" s="488"/>
      <c r="M8" s="488"/>
      <c r="N8" s="488"/>
      <c r="O8" s="488"/>
      <c r="P8" s="489"/>
    </row>
    <row r="9" spans="1:1004" ht="47.25" customHeight="1" thickBot="1">
      <c r="B9" s="490" t="s">
        <v>7</v>
      </c>
      <c r="C9" s="480" t="s">
        <v>8</v>
      </c>
      <c r="D9" s="480"/>
      <c r="E9" s="480"/>
      <c r="F9" s="480"/>
      <c r="G9" s="480" t="s">
        <v>9</v>
      </c>
      <c r="H9" s="277" t="str">
        <f>"Ejecución "&amp;IF(Ejecución!$B$1="","-",Ejecución!$B$1)&amp;" 2025"</f>
        <v>Ejecución Octubre-Diciembre 2025</v>
      </c>
      <c r="I9" s="278"/>
      <c r="J9" s="278"/>
      <c r="K9" s="279"/>
      <c r="L9" s="479" t="s">
        <v>10</v>
      </c>
      <c r="M9" s="480" t="s">
        <v>11</v>
      </c>
      <c r="N9" s="480" t="s">
        <v>12</v>
      </c>
      <c r="O9" s="480" t="s">
        <v>13</v>
      </c>
      <c r="P9" s="479" t="s">
        <v>14</v>
      </c>
      <c r="Q9" s="224"/>
      <c r="R9" s="224"/>
      <c r="S9" s="224"/>
      <c r="T9" s="224"/>
      <c r="U9" s="224"/>
      <c r="V9" s="224"/>
      <c r="W9" s="224"/>
      <c r="X9" s="224"/>
      <c r="Y9" s="224"/>
      <c r="Z9" s="224"/>
      <c r="ALO9" s="225"/>
    </row>
    <row r="10" spans="1:1004" s="228" customFormat="1" ht="63" customHeight="1" thickBot="1">
      <c r="B10" s="490"/>
      <c r="C10" s="229" t="s">
        <v>15</v>
      </c>
      <c r="D10" s="229" t="s">
        <v>16</v>
      </c>
      <c r="E10" s="229" t="s">
        <v>17</v>
      </c>
      <c r="F10" s="229" t="s">
        <v>18</v>
      </c>
      <c r="G10" s="490"/>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480"/>
      <c r="M10" s="490"/>
      <c r="N10" s="490"/>
      <c r="O10" s="490"/>
      <c r="P10" s="480"/>
      <c r="Q10" s="230"/>
      <c r="R10" s="230"/>
      <c r="S10" s="230"/>
      <c r="T10" s="230"/>
      <c r="U10" s="230"/>
      <c r="V10" s="230"/>
      <c r="W10" s="230"/>
      <c r="X10" s="230"/>
      <c r="Y10" s="230"/>
      <c r="Z10" s="230"/>
    </row>
    <row r="11" spans="1:1004" s="228" customFormat="1" ht="120" customHeight="1" thickBot="1">
      <c r="A11" s="228" t="s">
        <v>698</v>
      </c>
      <c r="B11" s="499" t="s">
        <v>701</v>
      </c>
      <c r="C11" s="500" t="s">
        <v>703</v>
      </c>
      <c r="D11" s="231" t="s">
        <v>705</v>
      </c>
      <c r="E11" s="232" t="s">
        <v>34</v>
      </c>
      <c r="F11" s="502" t="s">
        <v>35</v>
      </c>
      <c r="G11" s="504" t="s">
        <v>1242</v>
      </c>
      <c r="H11" s="13">
        <f>IFERROR(IF(Ejecución!$B$1="","",IF(VLOOKUP($A11,EjecuciónDB[],MATCH(H$10,EjecuciónDB[#Headers],0),0)="","",VLOOKUP($A11,EjecuciónDB[],MATCH(H$10,EjecuciónDB[#Headers],0),0))),"-")</f>
        <v>151</v>
      </c>
      <c r="I11" s="13">
        <f>IFERROR(IF(Ejecución!$B$1="","",IF(VLOOKUP($A11,EjecuciónDB[],MATCH(I$10,EjecuciónDB[#Headers],0),0)="","",VLOOKUP($A11,EjecuciónDB[],MATCH(I$10,EjecuciónDB[#Headers],0),0))),"-")</f>
        <v>445</v>
      </c>
      <c r="J11" s="13">
        <f>IFERROR(IF(Ejecución!$B$1="","",IF(VLOOKUP($A11,EjecuciónDB[],MATCH(J$10,EjecuciónDB[#Headers],0),0)="","",VLOOKUP($A11,EjecuciónDB[],MATCH(J$10,EjecuciónDB[#Headers],0),0))),"-")</f>
        <v>667</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1936</v>
      </c>
      <c r="L11" s="497">
        <v>260554433.64119127</v>
      </c>
      <c r="M11" s="491" t="s">
        <v>1243</v>
      </c>
      <c r="N11" s="494" t="s">
        <v>1244</v>
      </c>
      <c r="O11" s="491" t="s">
        <v>1245</v>
      </c>
      <c r="P11" s="233"/>
      <c r="Q11" s="230"/>
      <c r="R11" s="230"/>
      <c r="S11" s="230"/>
      <c r="T11" s="230"/>
      <c r="U11" s="230"/>
      <c r="V11" s="230"/>
      <c r="W11" s="230"/>
      <c r="X11" s="230"/>
      <c r="Y11" s="230"/>
      <c r="Z11" s="230"/>
    </row>
    <row r="12" spans="1:1004" ht="120" customHeight="1" thickBot="1">
      <c r="A12" s="225" t="s">
        <v>706</v>
      </c>
      <c r="B12" s="499"/>
      <c r="C12" s="501"/>
      <c r="D12" s="231" t="s">
        <v>707</v>
      </c>
      <c r="E12" s="232" t="s">
        <v>34</v>
      </c>
      <c r="F12" s="503"/>
      <c r="G12" s="504"/>
      <c r="H12" s="13">
        <f>IFERROR(IF(Ejecución!$B$1="","",IF(VLOOKUP($A12,EjecuciónDB[],MATCH(H$10,EjecuciónDB[#Headers],0),0)="","",VLOOKUP($A12,EjecuciónDB[],MATCH(H$10,EjecuciónDB[#Headers],0),0))),"-")</f>
        <v>43600</v>
      </c>
      <c r="I12" s="13">
        <f>IFERROR(IF(Ejecución!$B$1="","",IF(VLOOKUP($A12,EjecuciónDB[],MATCH(I$10,EjecuciónDB[#Headers],0),0)="","",VLOOKUP($A12,EjecuciónDB[],MATCH(I$10,EjecuciónDB[#Headers],0),0))),"-")</f>
        <v>402280</v>
      </c>
      <c r="J12" s="13">
        <f>IFERROR(IF(Ejecución!$B$1="","",IF(VLOOKUP($A12,EjecuciónDB[],MATCH(J$10,EjecuciónDB[#Headers],0),0)="","",VLOOKUP($A12,EjecuciónDB[],MATCH(J$10,EjecuciónDB[#Headers],0),0))),"-")</f>
        <v>602968</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1256168</v>
      </c>
      <c r="L12" s="498"/>
      <c r="M12" s="492"/>
      <c r="N12" s="495"/>
      <c r="O12" s="492"/>
      <c r="P12" s="233"/>
    </row>
    <row r="13" spans="1:1004" s="226" customFormat="1" ht="120" customHeight="1" thickBot="1">
      <c r="A13" s="226" t="s">
        <v>708</v>
      </c>
      <c r="B13" s="499"/>
      <c r="C13" s="499" t="s">
        <v>709</v>
      </c>
      <c r="D13" s="231" t="s">
        <v>711</v>
      </c>
      <c r="E13" s="232" t="s">
        <v>34</v>
      </c>
      <c r="F13" s="502" t="s">
        <v>59</v>
      </c>
      <c r="G13" s="504" t="s">
        <v>1246</v>
      </c>
      <c r="H13" s="13">
        <f>IFERROR(IF(Ejecución!$B$1="","",IF(VLOOKUP($A13,EjecuciónDB[],MATCH(H$10,EjecuciónDB[#Headers],0),0)="","",VLOOKUP($A13,EjecuciónDB[],MATCH(H$10,EjecuciónDB[#Headers],0),0))),"-")</f>
        <v>174</v>
      </c>
      <c r="I13" s="13">
        <f>IFERROR(IF(Ejecución!$B$1="","",IF(VLOOKUP($A13,EjecuciónDB[],MATCH(I$10,EjecuciónDB[#Headers],0),0)="","",VLOOKUP($A13,EjecuciónDB[],MATCH(I$10,EjecuciónDB[#Headers],0),0))),"-")</f>
        <v>206</v>
      </c>
      <c r="J13" s="13">
        <f>IFERROR(IF(Ejecución!$B$1="","",IF(VLOOKUP($A13,EjecuciónDB[],MATCH(J$10,EjecuciónDB[#Headers],0),0)="","",VLOOKUP($A13,EjecuciónDB[],MATCH(J$10,EjecuciónDB[#Headers],0),0))),"-")</f>
        <v>211</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1480</v>
      </c>
      <c r="L13" s="497">
        <v>132077216.82357514</v>
      </c>
      <c r="M13" s="492"/>
      <c r="N13" s="495"/>
      <c r="O13" s="492"/>
      <c r="P13" s="233"/>
      <c r="ALP13" s="225"/>
    </row>
    <row r="14" spans="1:1004" s="226" customFormat="1" ht="120" customHeight="1" thickBot="1">
      <c r="A14" s="226" t="s">
        <v>712</v>
      </c>
      <c r="B14" s="499"/>
      <c r="C14" s="499"/>
      <c r="D14" s="231" t="s">
        <v>707</v>
      </c>
      <c r="E14" s="232" t="s">
        <v>34</v>
      </c>
      <c r="F14" s="503"/>
      <c r="G14" s="504"/>
      <c r="H14" s="13">
        <f>IFERROR(IF(Ejecución!$B$1="","",IF(VLOOKUP($A14,EjecuciónDB[],MATCH(H$10,EjecuciónDB[#Headers],0),0)="","",VLOOKUP($A14,EjecuciónDB[],MATCH(H$10,EjecuciónDB[#Headers],0),0))),"-")</f>
        <v>200320</v>
      </c>
      <c r="I14" s="13">
        <f>IFERROR(IF(Ejecución!$B$1="","",IF(VLOOKUP($A14,EjecuciónDB[],MATCH(I$10,EjecuciónDB[#Headers],0),0)="","",VLOOKUP($A14,EjecuciónDB[],MATCH(I$10,EjecuciónDB[#Headers],0),0))),"-")</f>
        <v>1359600</v>
      </c>
      <c r="J14" s="13">
        <f>IFERROR(IF(Ejecución!$B$1="","",IF(VLOOKUP($A14,EjecuciónDB[],MATCH(J$10,EjecuciónDB[#Headers],0),0)="","",VLOOKUP($A14,EjecuciónDB[],MATCH(J$10,EjecuciónDB[#Headers],0),0))),"-")</f>
        <v>1392600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4029040</v>
      </c>
      <c r="L14" s="498"/>
      <c r="M14" s="492"/>
      <c r="N14" s="495"/>
      <c r="O14" s="492"/>
      <c r="P14" s="233"/>
      <c r="ALP14" s="225"/>
    </row>
    <row r="15" spans="1:1004" s="226" customFormat="1" ht="120" customHeight="1" thickBot="1">
      <c r="A15" s="226" t="s">
        <v>713</v>
      </c>
      <c r="B15" s="499"/>
      <c r="C15" s="499" t="s">
        <v>714</v>
      </c>
      <c r="D15" s="231" t="s">
        <v>716</v>
      </c>
      <c r="E15" s="232" t="s">
        <v>34</v>
      </c>
      <c r="F15" s="505" t="s">
        <v>59</v>
      </c>
      <c r="G15" s="504" t="s">
        <v>1211</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1</v>
      </c>
      <c r="J15" s="13">
        <f>IFERROR(IF(Ejecución!$B$1="","",IF(VLOOKUP($A15,EjecuciónDB[],MATCH(J$10,EjecuciónDB[#Headers],0),0)="","",VLOOKUP($A15,EjecuciónDB[],MATCH(J$10,EjecuciónDB[#Headers],0),0))),"-")</f>
        <v>9</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25</v>
      </c>
      <c r="L15" s="497">
        <v>22012869.470595852</v>
      </c>
      <c r="M15" s="492"/>
      <c r="N15" s="495"/>
      <c r="O15" s="492"/>
      <c r="P15" s="233"/>
      <c r="ALP15" s="225"/>
    </row>
    <row r="16" spans="1:1004" s="226" customFormat="1" ht="120" customHeight="1" thickBot="1">
      <c r="A16" s="226" t="s">
        <v>717</v>
      </c>
      <c r="B16" s="499"/>
      <c r="C16" s="499"/>
      <c r="D16" s="231" t="s">
        <v>707</v>
      </c>
      <c r="E16" s="232" t="s">
        <v>34</v>
      </c>
      <c r="F16" s="505"/>
      <c r="G16" s="504"/>
      <c r="H16" s="13">
        <f>IFERROR(IF(Ejecución!$B$1="","",IF(VLOOKUP($A16,EjecuciónDB[],MATCH(H$10,EjecuciónDB[#Headers],0),0)="","",VLOOKUP($A16,EjecuciónDB[],MATCH(H$10,EjecuciónDB[#Headers],0),0))),"-")</f>
        <v>0</v>
      </c>
      <c r="I16" s="13">
        <f>IFERROR(IF(Ejecución!$B$1="","",IF(VLOOKUP($A16,EjecuciónDB[],MATCH(I$10,EjecuciónDB[#Headers],0),0)="","",VLOOKUP($A16,EjecuciónDB[],MATCH(I$10,EjecuciónDB[#Headers],0),0))),"-")</f>
        <v>42000</v>
      </c>
      <c r="J16" s="13">
        <f>IFERROR(IF(Ejecución!$B$1="","",IF(VLOOKUP($A16,EjecuciónDB[],MATCH(J$10,EjecuciónDB[#Headers],0),0)="","",VLOOKUP($A16,EjecuciónDB[],MATCH(J$10,EjecuciónDB[#Headers],0),0))),"-")</f>
        <v>378000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501608</v>
      </c>
      <c r="L16" s="498"/>
      <c r="M16" s="492"/>
      <c r="N16" s="495"/>
      <c r="O16" s="492"/>
      <c r="P16" s="233"/>
      <c r="ALP16" s="225"/>
    </row>
    <row r="17" spans="1:1004" s="226" customFormat="1" ht="120" customHeight="1" thickBot="1">
      <c r="A17" s="226" t="s">
        <v>718</v>
      </c>
      <c r="B17" s="499"/>
      <c r="C17" s="506" t="s">
        <v>719</v>
      </c>
      <c r="D17" s="231" t="s">
        <v>721</v>
      </c>
      <c r="E17" s="232" t="s">
        <v>34</v>
      </c>
      <c r="F17" s="505" t="s">
        <v>59</v>
      </c>
      <c r="G17" s="504" t="s">
        <v>1247</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4</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12</v>
      </c>
      <c r="L17" s="497">
        <v>22012869.179096702</v>
      </c>
      <c r="M17" s="492"/>
      <c r="N17" s="495"/>
      <c r="O17" s="492"/>
      <c r="P17" s="233"/>
      <c r="ALP17" s="225"/>
    </row>
    <row r="18" spans="1:1004" s="226" customFormat="1" ht="120" customHeight="1" thickBot="1">
      <c r="A18" s="226" t="s">
        <v>722</v>
      </c>
      <c r="B18" s="499"/>
      <c r="C18" s="506"/>
      <c r="D18" s="231" t="s">
        <v>707</v>
      </c>
      <c r="E18" s="232" t="s">
        <v>34</v>
      </c>
      <c r="F18" s="505"/>
      <c r="G18" s="504"/>
      <c r="H18" s="13">
        <f>IFERROR(IF(Ejecución!$B$1="","",IF(VLOOKUP($A18,EjecuciónDB[],MATCH(H$10,EjecuciónDB[#Headers],0),0)="","",VLOOKUP($A18,EjecuciónDB[],MATCH(H$10,EjecuciónDB[#Headers],0),0))),"-")</f>
        <v>0</v>
      </c>
      <c r="I18" s="13">
        <f>IFERROR(IF(Ejecución!$B$1="","",IF(VLOOKUP($A18,EjecuciónDB[],MATCH(I$10,EjecuciónDB[#Headers],0),0)="","",VLOOKUP($A18,EjecuciónDB[],MATCH(I$10,EjecuciónDB[#Headers],0),0))),"-")</f>
        <v>154228</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452838</v>
      </c>
      <c r="L18" s="498"/>
      <c r="M18" s="493"/>
      <c r="N18" s="496"/>
      <c r="O18" s="493"/>
      <c r="P18" s="233"/>
      <c r="ALP18" s="225"/>
    </row>
  </sheetData>
  <mergeCells count="37">
    <mergeCell ref="B11:B18"/>
    <mergeCell ref="C11:C12"/>
    <mergeCell ref="F11:F12"/>
    <mergeCell ref="G11:G12"/>
    <mergeCell ref="L11:L12"/>
    <mergeCell ref="C15:C16"/>
    <mergeCell ref="F15:F16"/>
    <mergeCell ref="G15:G16"/>
    <mergeCell ref="L15:L16"/>
    <mergeCell ref="C17:C18"/>
    <mergeCell ref="F17:F18"/>
    <mergeCell ref="G17:G18"/>
    <mergeCell ref="L17:L18"/>
    <mergeCell ref="C13:C14"/>
    <mergeCell ref="F13:F14"/>
    <mergeCell ref="G13:G14"/>
    <mergeCell ref="M11:M18"/>
    <mergeCell ref="N11:N18"/>
    <mergeCell ref="O11:O18"/>
    <mergeCell ref="O9:O10"/>
    <mergeCell ref="L13:L14"/>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E11:E18" xr:uid="{14D31A1F-C996-4DBE-A872-AFE3146F8DBE}">
      <formula1>"Unidad,Porcentaje,Monetario"</formula1>
    </dataValidation>
    <dataValidation type="list" allowBlank="1" showInputMessage="1" showErrorMessage="1" sqref="F13 F15 F11 F17:F18" xr:uid="{8CF4FF14-C97A-45F3-9AB1-40E09ECFEB20}">
      <formula1>"A,B,C"</formula1>
    </dataValidation>
  </dataValidations>
  <printOptions horizontalCentered="1" verticalCentered="1"/>
  <pageMargins left="0.11811023622047245" right="0.11811023622047245" top="0" bottom="3.937007874015748E-2" header="0.35433070866141736" footer="0.39370078740157483"/>
  <pageSetup paperSize="5" scale="4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4E4D-A1C2-4844-8BF3-C25A0E5D5A49}">
  <sheetPr codeName="Hoja13">
    <pageSetUpPr fitToPage="1"/>
  </sheetPr>
  <dimension ref="A1:P31"/>
  <sheetViews>
    <sheetView showGridLines="0" topLeftCell="B1" zoomScale="60" zoomScaleNormal="60" zoomScaleSheetLayoutView="25" workbookViewId="0">
      <selection activeCell="B1" sqref="B1:P1"/>
    </sheetView>
  </sheetViews>
  <sheetFormatPr baseColWidth="10" defaultColWidth="11.453125" defaultRowHeight="13"/>
  <cols>
    <col min="1" max="1" width="11.453125" style="234" hidden="1" customWidth="1"/>
    <col min="2" max="2" width="44.1796875" style="234" bestFit="1" customWidth="1"/>
    <col min="3" max="3" width="31" style="234" customWidth="1"/>
    <col min="4" max="4" width="27" style="234" bestFit="1" customWidth="1"/>
    <col min="5" max="5" width="18.7265625" style="234" customWidth="1"/>
    <col min="6" max="6" width="18.453125" style="234" customWidth="1"/>
    <col min="7" max="7" width="83.26953125" style="234" bestFit="1" customWidth="1"/>
    <col min="8" max="10" width="20.7265625" style="234" customWidth="1"/>
    <col min="11" max="11" width="20.7265625" style="234" hidden="1" customWidth="1"/>
    <col min="12" max="12" width="25.81640625" style="234" customWidth="1"/>
    <col min="13" max="13" width="24.1796875" style="234" customWidth="1"/>
    <col min="14" max="14" width="39" style="234" bestFit="1" customWidth="1"/>
    <col min="15" max="15" width="37.7265625" style="234" bestFit="1" customWidth="1"/>
    <col min="16" max="16" width="26.81640625" style="234" customWidth="1"/>
    <col min="17" max="16384" width="11.453125" style="234"/>
  </cols>
  <sheetData>
    <row r="1" spans="1:16" s="120" customFormat="1" ht="26.5" thickBot="1">
      <c r="B1" s="297" t="s">
        <v>0</v>
      </c>
      <c r="C1" s="298"/>
      <c r="D1" s="298"/>
      <c r="E1" s="298"/>
      <c r="F1" s="298"/>
      <c r="G1" s="298"/>
      <c r="H1" s="299"/>
      <c r="I1" s="299"/>
      <c r="J1" s="299"/>
      <c r="K1" s="299"/>
      <c r="L1" s="299"/>
      <c r="M1" s="298"/>
      <c r="N1" s="298"/>
      <c r="O1" s="298"/>
      <c r="P1" s="300"/>
    </row>
    <row r="2" spans="1:16" ht="135" customHeight="1" thickBot="1">
      <c r="B2" s="301" t="s">
        <v>1</v>
      </c>
      <c r="C2" s="301"/>
      <c r="D2" s="301"/>
      <c r="E2" s="301"/>
      <c r="F2" s="313" t="s">
        <v>2</v>
      </c>
      <c r="G2" s="314"/>
      <c r="H2" s="314"/>
      <c r="I2" s="314"/>
      <c r="J2" s="314"/>
      <c r="K2" s="314"/>
      <c r="L2" s="315"/>
      <c r="M2" s="455" t="s">
        <v>1231</v>
      </c>
      <c r="N2" s="456"/>
      <c r="O2" s="456"/>
      <c r="P2" s="457"/>
    </row>
    <row r="3" spans="1:16"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6" ht="15.5">
      <c r="B4" s="306" t="s">
        <v>1248</v>
      </c>
      <c r="C4" s="307"/>
      <c r="D4" s="307"/>
      <c r="E4" s="307"/>
      <c r="F4" s="307"/>
      <c r="G4" s="307"/>
      <c r="H4" s="308"/>
      <c r="I4" s="308"/>
      <c r="J4" s="308"/>
      <c r="K4" s="308"/>
      <c r="L4" s="308"/>
      <c r="M4" s="307"/>
      <c r="N4" s="307"/>
      <c r="O4" s="307"/>
      <c r="P4" s="309"/>
    </row>
    <row r="5" spans="1:16" ht="20.149999999999999" customHeight="1">
      <c r="B5" s="283" t="s">
        <v>5</v>
      </c>
      <c r="C5" s="284"/>
      <c r="D5" s="284"/>
      <c r="E5" s="284"/>
      <c r="F5" s="284"/>
      <c r="G5" s="284"/>
      <c r="H5" s="285"/>
      <c r="I5" s="285"/>
      <c r="J5" s="285"/>
      <c r="K5" s="285"/>
      <c r="L5" s="285"/>
      <c r="M5" s="284"/>
      <c r="N5" s="284"/>
      <c r="O5" s="284"/>
      <c r="P5" s="286"/>
    </row>
    <row r="6" spans="1:16" ht="20.149999999999999" customHeight="1">
      <c r="B6" s="283"/>
      <c r="C6" s="284"/>
      <c r="D6" s="284"/>
      <c r="E6" s="284"/>
      <c r="F6" s="284"/>
      <c r="G6" s="284"/>
      <c r="H6" s="285"/>
      <c r="I6" s="285"/>
      <c r="J6" s="285"/>
      <c r="K6" s="285"/>
      <c r="L6" s="285"/>
      <c r="M6" s="284"/>
      <c r="N6" s="284"/>
      <c r="O6" s="284"/>
      <c r="P6" s="286"/>
    </row>
    <row r="7" spans="1:16" ht="7.5" customHeight="1">
      <c r="B7" s="509" t="s">
        <v>6</v>
      </c>
      <c r="C7" s="510"/>
      <c r="D7" s="510"/>
      <c r="E7" s="510"/>
      <c r="F7" s="510"/>
      <c r="G7" s="510"/>
      <c r="H7" s="510"/>
      <c r="I7" s="510"/>
      <c r="J7" s="510"/>
      <c r="K7" s="510"/>
      <c r="L7" s="510"/>
      <c r="M7" s="510"/>
      <c r="N7" s="510"/>
      <c r="O7" s="510"/>
      <c r="P7" s="511"/>
    </row>
    <row r="8" spans="1:16" ht="7.5" customHeight="1" thickBot="1">
      <c r="B8" s="512"/>
      <c r="C8" s="513"/>
      <c r="D8" s="513"/>
      <c r="E8" s="513"/>
      <c r="F8" s="513"/>
      <c r="G8" s="513"/>
      <c r="H8" s="513"/>
      <c r="I8" s="513"/>
      <c r="J8" s="513"/>
      <c r="K8" s="513"/>
      <c r="L8" s="513"/>
      <c r="M8" s="513"/>
      <c r="N8" s="513"/>
      <c r="O8" s="513"/>
      <c r="P8" s="514"/>
    </row>
    <row r="9" spans="1:16" ht="35.15" customHeight="1" thickBot="1">
      <c r="B9" s="281" t="s">
        <v>7</v>
      </c>
      <c r="C9" s="281" t="s">
        <v>8</v>
      </c>
      <c r="D9" s="281"/>
      <c r="E9" s="281"/>
      <c r="F9" s="281"/>
      <c r="G9" s="281" t="s">
        <v>9</v>
      </c>
      <c r="H9" s="277" t="str">
        <f>"Ejecución "&amp;IF(Ejecución!$B$1="","-",Ejecución!$B$1)&amp;" 2025"</f>
        <v>Ejecución Octubre-Diciembre 2025</v>
      </c>
      <c r="I9" s="278"/>
      <c r="J9" s="278"/>
      <c r="K9" s="279"/>
      <c r="L9" s="519" t="s">
        <v>10</v>
      </c>
      <c r="M9" s="281" t="s">
        <v>11</v>
      </c>
      <c r="N9" s="281" t="s">
        <v>12</v>
      </c>
      <c r="O9" s="281" t="s">
        <v>13</v>
      </c>
      <c r="P9" s="281" t="s">
        <v>14</v>
      </c>
    </row>
    <row r="10" spans="1:16" ht="31.5" thickBot="1">
      <c r="B10" s="281"/>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519"/>
      <c r="M10" s="281"/>
      <c r="N10" s="281"/>
      <c r="O10" s="281"/>
      <c r="P10" s="281"/>
    </row>
    <row r="11" spans="1:16" ht="132" customHeight="1" thickBot="1">
      <c r="A11" s="234" t="s">
        <v>723</v>
      </c>
      <c r="B11" s="236" t="s">
        <v>726</v>
      </c>
      <c r="C11" s="236" t="s">
        <v>728</v>
      </c>
      <c r="D11" s="236" t="s">
        <v>730</v>
      </c>
      <c r="E11" s="250" t="s">
        <v>34</v>
      </c>
      <c r="F11" s="247" t="s">
        <v>35</v>
      </c>
      <c r="G11" s="236" t="s">
        <v>1249</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0</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37">
        <v>1696032.5077107653</v>
      </c>
      <c r="M11" s="238" t="s">
        <v>1250</v>
      </c>
      <c r="N11" s="238" t="s">
        <v>1251</v>
      </c>
      <c r="O11" s="236" t="s">
        <v>1252</v>
      </c>
      <c r="P11" s="10"/>
    </row>
    <row r="12" spans="1:16" ht="88.5" customHeight="1" thickBot="1">
      <c r="A12" s="234" t="s">
        <v>731</v>
      </c>
      <c r="B12" s="515" t="s">
        <v>732</v>
      </c>
      <c r="C12" s="236" t="s">
        <v>734</v>
      </c>
      <c r="D12" s="236" t="s">
        <v>736</v>
      </c>
      <c r="E12" s="250" t="s">
        <v>34</v>
      </c>
      <c r="F12" s="247" t="s">
        <v>35</v>
      </c>
      <c r="G12" s="236" t="s">
        <v>1253</v>
      </c>
      <c r="H12" s="13">
        <f>IFERROR(IF(Ejecución!$B$1="","",IF(VLOOKUP($A12,EjecuciónDB[],MATCH(H$10,EjecuciónDB[#Headers],0),0)="","",VLOOKUP($A12,EjecuciónDB[],MATCH(H$10,EjecuciónDB[#Headers],0),0))),"-")</f>
        <v>1</v>
      </c>
      <c r="I12" s="13">
        <f>IFERROR(IF(Ejecución!$B$1="","",IF(VLOOKUP($A12,EjecuciónDB[],MATCH(I$10,EjecuciónDB[#Headers],0),0)="","",VLOOKUP($A12,EjecuciónDB[],MATCH(I$10,EjecuciónDB[#Headers],0),0))),"-")</f>
        <v>1</v>
      </c>
      <c r="J12" s="13">
        <f>IFERROR(IF(Ejecución!$B$1="","",IF(VLOOKUP($A12,EjecuciónDB[],MATCH(J$10,EjecuciónDB[#Headers],0),0)="","",VLOOKUP($A12,EjecuciónDB[],MATCH(J$10,EjecuciónDB[#Headers],0),0))),"-")</f>
        <v>1</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12</v>
      </c>
      <c r="L12" s="237">
        <v>1882596.0835589494</v>
      </c>
      <c r="M12" s="239" t="s">
        <v>1254</v>
      </c>
      <c r="N12" s="238" t="s">
        <v>1255</v>
      </c>
      <c r="O12" s="236" t="s">
        <v>1256</v>
      </c>
      <c r="P12" s="10"/>
    </row>
    <row r="13" spans="1:16" ht="73.5" customHeight="1" thickBot="1">
      <c r="A13" s="234" t="s">
        <v>737</v>
      </c>
      <c r="B13" s="515"/>
      <c r="C13" s="236" t="s">
        <v>1257</v>
      </c>
      <c r="D13" s="236" t="s">
        <v>740</v>
      </c>
      <c r="E13" s="250" t="s">
        <v>34</v>
      </c>
      <c r="F13" s="247" t="s">
        <v>59</v>
      </c>
      <c r="G13" s="236" t="s">
        <v>1258</v>
      </c>
      <c r="H13" s="13">
        <f>IFERROR(IF(Ejecución!$B$1="","",IF(VLOOKUP($A13,EjecuciónDB[],MATCH(H$10,EjecuciónDB[#Headers],0),0)="","",VLOOKUP($A13,EjecuciónDB[],MATCH(H$10,EjecuciónDB[#Headers],0),0))),"-")</f>
        <v>0</v>
      </c>
      <c r="I13" s="13">
        <f>IFERROR(IF(Ejecución!$B$1="","",IF(VLOOKUP($A13,EjecuciónDB[],MATCH(I$10,EjecuciónDB[#Headers],0),0)="","",VLOOKUP($A13,EjecuciónDB[],MATCH(I$10,EjecuciónDB[#Headers],0),0))),"-")</f>
        <v>0</v>
      </c>
      <c r="J13" s="13">
        <f>IFERROR(IF(Ejecución!$B$1="","",IF(VLOOKUP($A13,EjecuciónDB[],MATCH(J$10,EjecuciónDB[#Headers],0),0)="","",VLOOKUP($A13,EjecuciónDB[],MATCH(J$10,EjecuciónDB[#Headers],0),0))),"-")</f>
        <v>1</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3</v>
      </c>
      <c r="L13" s="237">
        <v>2777310.2321710116</v>
      </c>
      <c r="M13" s="238" t="s">
        <v>1259</v>
      </c>
      <c r="N13" s="238" t="s">
        <v>1260</v>
      </c>
      <c r="O13" s="236" t="s">
        <v>1261</v>
      </c>
      <c r="P13" s="10"/>
    </row>
    <row r="14" spans="1:16" ht="120.75" customHeight="1" thickBot="1">
      <c r="A14" s="234" t="s">
        <v>741</v>
      </c>
      <c r="B14" s="515"/>
      <c r="C14" s="236" t="s">
        <v>742</v>
      </c>
      <c r="D14" s="236" t="s">
        <v>744</v>
      </c>
      <c r="E14" s="250" t="s">
        <v>34</v>
      </c>
      <c r="F14" s="247" t="s">
        <v>59</v>
      </c>
      <c r="G14" s="236" t="s">
        <v>1262</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1</v>
      </c>
      <c r="J14" s="13">
        <f>IFERROR(IF(Ejecución!$B$1="","",IF(VLOOKUP($A14,EjecuciónDB[],MATCH(J$10,EjecuciónDB[#Headers],0),0)="","",VLOOKUP($A14,EjecuciónDB[],MATCH(J$10,EjecuciónDB[#Headers],0),0))),"-")</f>
        <v>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6</v>
      </c>
      <c r="L14" s="237">
        <v>2019381.4550891051</v>
      </c>
      <c r="M14" s="238" t="s">
        <v>1259</v>
      </c>
      <c r="N14" s="238" t="s">
        <v>1263</v>
      </c>
      <c r="O14" s="236" t="s">
        <v>1261</v>
      </c>
      <c r="P14" s="10"/>
    </row>
    <row r="15" spans="1:16" ht="128.25" customHeight="1" thickBot="1">
      <c r="A15" s="234" t="s">
        <v>745</v>
      </c>
      <c r="B15" s="515"/>
      <c r="C15" s="40" t="s">
        <v>746</v>
      </c>
      <c r="D15" s="40" t="s">
        <v>336</v>
      </c>
      <c r="E15" s="8" t="s">
        <v>34</v>
      </c>
      <c r="F15" s="8" t="s">
        <v>59</v>
      </c>
      <c r="G15" s="236" t="s">
        <v>1264</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237">
        <v>508809.75231322955</v>
      </c>
      <c r="M15" s="10" t="s">
        <v>1259</v>
      </c>
      <c r="N15" s="10" t="s">
        <v>1265</v>
      </c>
      <c r="O15" s="236" t="s">
        <v>1261</v>
      </c>
      <c r="P15" s="10"/>
    </row>
    <row r="16" spans="1:16" ht="129.75" customHeight="1" thickBot="1">
      <c r="A16" s="234" t="s">
        <v>748</v>
      </c>
      <c r="B16" s="516" t="s">
        <v>749</v>
      </c>
      <c r="C16" s="236" t="s">
        <v>751</v>
      </c>
      <c r="D16" s="236" t="s">
        <v>1266</v>
      </c>
      <c r="E16" s="250" t="s">
        <v>34</v>
      </c>
      <c r="F16" s="247" t="s">
        <v>35</v>
      </c>
      <c r="G16" s="236" t="s">
        <v>1267</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6</v>
      </c>
      <c r="L16" s="237">
        <v>763214.62846984423</v>
      </c>
      <c r="M16" s="240" t="s">
        <v>1268</v>
      </c>
      <c r="N16" s="238" t="s">
        <v>1269</v>
      </c>
      <c r="O16" s="236" t="s">
        <v>757</v>
      </c>
      <c r="P16" s="10"/>
    </row>
    <row r="17" spans="1:16" ht="130.5" customHeight="1" thickBot="1">
      <c r="A17" s="234" t="s">
        <v>754</v>
      </c>
      <c r="B17" s="517"/>
      <c r="C17" s="236" t="s">
        <v>755</v>
      </c>
      <c r="D17" s="236" t="s">
        <v>757</v>
      </c>
      <c r="E17" s="250" t="s">
        <v>34</v>
      </c>
      <c r="F17" s="247" t="s">
        <v>35</v>
      </c>
      <c r="G17" s="236" t="s">
        <v>1270</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4</v>
      </c>
      <c r="L17" s="237">
        <v>483369.26469756808</v>
      </c>
      <c r="M17" s="240" t="s">
        <v>1268</v>
      </c>
      <c r="N17" s="238" t="s">
        <v>1269</v>
      </c>
      <c r="O17" s="236" t="s">
        <v>757</v>
      </c>
      <c r="P17" s="10"/>
    </row>
    <row r="18" spans="1:16" ht="123" customHeight="1" thickBot="1">
      <c r="A18" s="234" t="s">
        <v>758</v>
      </c>
      <c r="B18" s="517"/>
      <c r="C18" s="236" t="s">
        <v>759</v>
      </c>
      <c r="D18" s="236" t="s">
        <v>761</v>
      </c>
      <c r="E18" s="250" t="s">
        <v>34</v>
      </c>
      <c r="F18" s="247" t="s">
        <v>35</v>
      </c>
      <c r="G18" s="236" t="s">
        <v>1271</v>
      </c>
      <c r="H18" s="13">
        <f>IFERROR(IF(Ejecución!$B$1="","",IF(VLOOKUP($A18,EjecuciónDB[],MATCH(H$10,EjecuciónDB[#Headers],0),0)="","",VLOOKUP($A18,EjecuciónDB[],MATCH(H$10,EjecuciónDB[#Headers],0),0))),"-")</f>
        <v>0</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237">
        <v>508809.75231322955</v>
      </c>
      <c r="M18" s="240" t="s">
        <v>1268</v>
      </c>
      <c r="N18" s="238" t="s">
        <v>1272</v>
      </c>
      <c r="O18" s="236" t="s">
        <v>1273</v>
      </c>
      <c r="P18" s="10"/>
    </row>
    <row r="19" spans="1:16" ht="135" customHeight="1" thickBot="1">
      <c r="A19" s="234" t="s">
        <v>762</v>
      </c>
      <c r="B19" s="518"/>
      <c r="C19" s="236" t="s">
        <v>763</v>
      </c>
      <c r="D19" s="236" t="s">
        <v>1316</v>
      </c>
      <c r="E19" s="250" t="s">
        <v>34</v>
      </c>
      <c r="F19" s="247" t="s">
        <v>35</v>
      </c>
      <c r="G19" s="236" t="s">
        <v>1274</v>
      </c>
      <c r="H19" s="13">
        <f>IFERROR(IF(Ejecución!$B$1="","",IF(VLOOKUP($A19,EjecuciónDB[],MATCH(H$10,EjecuciónDB[#Headers],0),0)="","",VLOOKUP($A19,EjecuciónDB[],MATCH(H$10,EjecuciónDB[#Headers],0),0))),"-")</f>
        <v>0</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v>
      </c>
      <c r="L19" s="237">
        <v>788655.11608550581</v>
      </c>
      <c r="M19" s="240" t="s">
        <v>1268</v>
      </c>
      <c r="N19" s="238" t="s">
        <v>1275</v>
      </c>
      <c r="O19" s="236" t="s">
        <v>1276</v>
      </c>
      <c r="P19" s="10"/>
    </row>
    <row r="20" spans="1:16" ht="53.25" customHeight="1" thickBot="1">
      <c r="A20" s="234" t="s">
        <v>766</v>
      </c>
      <c r="B20" s="242" t="s">
        <v>767</v>
      </c>
      <c r="C20" s="236" t="s">
        <v>769</v>
      </c>
      <c r="D20" s="236" t="s">
        <v>771</v>
      </c>
      <c r="E20" s="251" t="s">
        <v>109</v>
      </c>
      <c r="F20" s="248" t="s">
        <v>35</v>
      </c>
      <c r="G20" s="244" t="s">
        <v>1277</v>
      </c>
      <c r="H20" s="252">
        <f>IFERROR(IF(Ejecución!$B$1="","",IF(VLOOKUP($A20,EjecuciónDB[],MATCH(H$10,EjecuciónDB[#Headers],0),0)="","",VLOOKUP($A20,EjecuciónDB[],MATCH(H$10,EjecuciónDB[#Headers],0),0))),"-")</f>
        <v>0.02</v>
      </c>
      <c r="I20" s="252">
        <f>IFERROR(IF(Ejecución!$B$1="","",IF(VLOOKUP($A20,EjecuciónDB[],MATCH(I$10,EjecuciónDB[#Headers],0),0)="","",VLOOKUP($A20,EjecuciónDB[],MATCH(I$10,EjecuciónDB[#Headers],0),0))),"-")</f>
        <v>0.02</v>
      </c>
      <c r="J20" s="252">
        <f>IFERROR(IF(Ejecución!$B$1="","",IF(VLOOKUP($A20,EjecuciónDB[],MATCH(J$10,EjecuciónDB[#Headers],0),0)="","",VLOOKUP($A20,EjecuciónDB[],MATCH(J$10,EjecuciónDB[#Headers],0),0))),"-")</f>
        <v>0.01</v>
      </c>
      <c r="K20" s="252">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0.32000000000000006</v>
      </c>
      <c r="L20" s="237">
        <v>848016.25385538267</v>
      </c>
      <c r="M20" s="243" t="s">
        <v>1278</v>
      </c>
      <c r="N20" s="243" t="s">
        <v>1279</v>
      </c>
      <c r="O20" s="243" t="s">
        <v>1280</v>
      </c>
      <c r="P20" s="244"/>
    </row>
    <row r="21" spans="1:16" ht="57" customHeight="1" thickBot="1">
      <c r="A21" s="234" t="s">
        <v>772</v>
      </c>
      <c r="B21" s="242" t="s">
        <v>773</v>
      </c>
      <c r="C21" s="236" t="s">
        <v>775</v>
      </c>
      <c r="D21" s="236" t="s">
        <v>771</v>
      </c>
      <c r="E21" s="251" t="s">
        <v>109</v>
      </c>
      <c r="F21" s="248" t="s">
        <v>59</v>
      </c>
      <c r="G21" s="244" t="s">
        <v>1277</v>
      </c>
      <c r="H21" s="252">
        <f>IFERROR(IF(Ejecución!$B$1="","",IF(VLOOKUP($A21,EjecuciónDB[],MATCH(H$10,EjecuciónDB[#Headers],0),0)="","",VLOOKUP($A21,EjecuciónDB[],MATCH(H$10,EjecuciónDB[#Headers],0),0))),"-")</f>
        <v>0.02</v>
      </c>
      <c r="I21" s="252">
        <f>IFERROR(IF(Ejecución!$B$1="","",IF(VLOOKUP($A21,EjecuciónDB[],MATCH(I$10,EjecuciónDB[#Headers],0),0)="","",VLOOKUP($A21,EjecuciónDB[],MATCH(I$10,EjecuciónDB[#Headers],0),0))),"-")</f>
        <v>0.02</v>
      </c>
      <c r="J21" s="252">
        <f>IFERROR(IF(Ejecución!$B$1="","",IF(VLOOKUP($A21,EjecuciónDB[],MATCH(J$10,EjecuciónDB[#Headers],0),0)="","",VLOOKUP($A21,EjecuciónDB[],MATCH(J$10,EjecuciónDB[#Headers],0),0))),"-")</f>
        <v>0.01</v>
      </c>
      <c r="K21" s="252">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0.2</v>
      </c>
      <c r="L21" s="237">
        <v>657212.59673792159</v>
      </c>
      <c r="M21" s="243" t="s">
        <v>1278</v>
      </c>
      <c r="N21" s="243" t="s">
        <v>1279</v>
      </c>
      <c r="O21" s="243" t="s">
        <v>1281</v>
      </c>
      <c r="P21" s="244"/>
    </row>
    <row r="22" spans="1:16" ht="114.75" customHeight="1" thickBot="1">
      <c r="A22" s="234" t="s">
        <v>777</v>
      </c>
      <c r="B22" s="236" t="s">
        <v>778</v>
      </c>
      <c r="C22" s="236" t="s">
        <v>1282</v>
      </c>
      <c r="D22" s="236" t="s">
        <v>782</v>
      </c>
      <c r="E22" s="8" t="s">
        <v>34</v>
      </c>
      <c r="F22" s="249" t="s">
        <v>35</v>
      </c>
      <c r="G22" s="39" t="s">
        <v>1283</v>
      </c>
      <c r="H22" s="13">
        <f>IFERROR(IF(Ejecución!$B$1="","",IF(VLOOKUP($A22,EjecuciónDB[],MATCH(H$10,EjecuciónDB[#Headers],0),0)="","",VLOOKUP($A22,EjecuciónDB[],MATCH(H$10,EjecuciónDB[#Headers],0),0))),"-")</f>
        <v>1</v>
      </c>
      <c r="I22" s="13">
        <f>IFERROR(IF(Ejecución!$B$1="","",IF(VLOOKUP($A22,EjecuciónDB[],MATCH(I$10,EjecuciónDB[#Headers],0),0)="","",VLOOKUP($A22,EjecuciónDB[],MATCH(I$10,EjecuciónDB[#Headers],0),0))),"-")</f>
        <v>1</v>
      </c>
      <c r="J22" s="13">
        <f>IFERROR(IF(Ejecución!$B$1="","",IF(VLOOKUP($A22,EjecuciónDB[],MATCH(J$10,EjecuciónDB[#Headers],0),0)="","",VLOOKUP($A22,EjecuciónDB[],MATCH(J$10,EjecuciónDB[#Headers],0),0))),"-")</f>
        <v>3</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14</v>
      </c>
      <c r="L22" s="237">
        <v>12952186.919336898</v>
      </c>
      <c r="M22" s="10" t="s">
        <v>1284</v>
      </c>
      <c r="N22" s="10" t="s">
        <v>1285</v>
      </c>
      <c r="O22" s="10" t="s">
        <v>1286</v>
      </c>
      <c r="P22" s="244"/>
    </row>
    <row r="23" spans="1:16" ht="121.5" customHeight="1" thickBot="1">
      <c r="A23" s="234" t="s">
        <v>783</v>
      </c>
      <c r="B23" s="515" t="s">
        <v>784</v>
      </c>
      <c r="C23" s="236" t="s">
        <v>786</v>
      </c>
      <c r="D23" s="236" t="s">
        <v>788</v>
      </c>
      <c r="E23" s="8" t="s">
        <v>34</v>
      </c>
      <c r="F23" s="8" t="s">
        <v>35</v>
      </c>
      <c r="G23" s="39" t="s">
        <v>1287</v>
      </c>
      <c r="H23" s="13">
        <f>IFERROR(IF(Ejecución!$B$1="","",IF(VLOOKUP($A23,EjecuciónDB[],MATCH(H$10,EjecuciónDB[#Headers],0),0)="","",VLOOKUP($A23,EjecuciónDB[],MATCH(H$10,EjecuciónDB[#Headers],0),0))),"-")</f>
        <v>0</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v>
      </c>
      <c r="L23" s="237">
        <v>2459247.1361806099</v>
      </c>
      <c r="M23" s="10" t="s">
        <v>1288</v>
      </c>
      <c r="N23" s="10" t="s">
        <v>1289</v>
      </c>
      <c r="O23" s="40" t="s">
        <v>788</v>
      </c>
      <c r="P23" s="10"/>
    </row>
    <row r="24" spans="1:16" ht="199.5" customHeight="1" thickBot="1">
      <c r="A24" s="234" t="s">
        <v>789</v>
      </c>
      <c r="B24" s="515"/>
      <c r="C24" s="236" t="s">
        <v>790</v>
      </c>
      <c r="D24" s="236" t="s">
        <v>792</v>
      </c>
      <c r="E24" s="8" t="s">
        <v>34</v>
      </c>
      <c r="F24" s="8" t="s">
        <v>59</v>
      </c>
      <c r="G24" s="39" t="s">
        <v>1290</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1</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4</v>
      </c>
      <c r="L24" s="237">
        <v>8607364.9766321313</v>
      </c>
      <c r="M24" s="10" t="s">
        <v>1288</v>
      </c>
      <c r="N24" s="10" t="s">
        <v>1291</v>
      </c>
      <c r="O24" s="40" t="s">
        <v>792</v>
      </c>
      <c r="P24" s="10"/>
    </row>
    <row r="25" spans="1:16" ht="114.75" customHeight="1" thickBot="1">
      <c r="A25" s="234" t="s">
        <v>793</v>
      </c>
      <c r="B25" s="515"/>
      <c r="C25" s="236" t="s">
        <v>794</v>
      </c>
      <c r="D25" s="236" t="s">
        <v>1292</v>
      </c>
      <c r="E25" s="8" t="s">
        <v>34</v>
      </c>
      <c r="F25" s="8" t="s">
        <v>35</v>
      </c>
      <c r="G25" s="39" t="s">
        <v>1293</v>
      </c>
      <c r="H25" s="13">
        <f>IFERROR(IF(Ejecución!$B$1="","",IF(VLOOKUP($A25,EjecuciónDB[],MATCH(H$10,EjecuciónDB[#Headers],0),0)="","",VLOOKUP($A25,EjecuciónDB[],MATCH(H$10,EjecuciónDB[#Headers],0),0))),"-")</f>
        <v>1</v>
      </c>
      <c r="I25" s="13">
        <f>IFERROR(IF(Ejecución!$B$1="","",IF(VLOOKUP($A25,EjecuciónDB[],MATCH(I$10,EjecuciónDB[#Headers],0),0)="","",VLOOKUP($A25,EjecuciónDB[],MATCH(I$10,EjecuciónDB[#Headers],0),0))),"-")</f>
        <v>1</v>
      </c>
      <c r="J25" s="13">
        <f>IFERROR(IF(Ejecución!$B$1="","",IF(VLOOKUP($A25,EjecuciónDB[],MATCH(J$10,EjecuciónDB[#Headers],0),0)="","",VLOOKUP($A25,EjecuciónDB[],MATCH(J$10,EjecuciónDB[#Headers],0),0))),"-")</f>
        <v>0</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11</v>
      </c>
      <c r="L25" s="237">
        <v>1229623.568090305</v>
      </c>
      <c r="M25" s="10" t="s">
        <v>1288</v>
      </c>
      <c r="N25" s="10" t="s">
        <v>1294</v>
      </c>
      <c r="O25" s="40" t="s">
        <v>1295</v>
      </c>
      <c r="P25" s="10"/>
    </row>
    <row r="26" spans="1:16" ht="100.5" customHeight="1" thickBot="1">
      <c r="A26" s="234" t="s">
        <v>797</v>
      </c>
      <c r="B26" s="516" t="s">
        <v>798</v>
      </c>
      <c r="C26" s="236" t="s">
        <v>800</v>
      </c>
      <c r="D26" s="236" t="s">
        <v>802</v>
      </c>
      <c r="E26" s="8" t="s">
        <v>34</v>
      </c>
      <c r="F26" s="249" t="s">
        <v>35</v>
      </c>
      <c r="G26" s="39" t="s">
        <v>1296</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237">
        <v>1017619.5046264591</v>
      </c>
      <c r="M26" s="10" t="s">
        <v>1297</v>
      </c>
      <c r="N26" s="10" t="s">
        <v>1313</v>
      </c>
      <c r="O26" s="10" t="s">
        <v>1298</v>
      </c>
      <c r="P26" s="10"/>
    </row>
    <row r="27" spans="1:16" ht="94.5" customHeight="1" thickBot="1">
      <c r="A27" s="234" t="s">
        <v>803</v>
      </c>
      <c r="B27" s="517"/>
      <c r="C27" s="236" t="s">
        <v>804</v>
      </c>
      <c r="D27" s="236" t="s">
        <v>1315</v>
      </c>
      <c r="E27" s="8" t="s">
        <v>34</v>
      </c>
      <c r="F27" s="249" t="s">
        <v>35</v>
      </c>
      <c r="G27" s="39" t="s">
        <v>1299</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1</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2</v>
      </c>
      <c r="L27" s="237">
        <v>1526429.2569396885</v>
      </c>
      <c r="M27" s="10" t="s">
        <v>1300</v>
      </c>
      <c r="N27" s="10" t="s">
        <v>1314</v>
      </c>
      <c r="O27" s="10" t="s">
        <v>1301</v>
      </c>
      <c r="P27" s="10"/>
    </row>
    <row r="28" spans="1:16" ht="96" customHeight="1" thickBot="1">
      <c r="A28" s="234" t="s">
        <v>807</v>
      </c>
      <c r="B28" s="507" t="s">
        <v>1302</v>
      </c>
      <c r="C28" s="236" t="s">
        <v>810</v>
      </c>
      <c r="D28" s="236" t="s">
        <v>812</v>
      </c>
      <c r="E28" s="8" t="s">
        <v>34</v>
      </c>
      <c r="F28" s="249" t="s">
        <v>35</v>
      </c>
      <c r="G28" s="39" t="s">
        <v>1303</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237">
        <v>499011.2211541349</v>
      </c>
      <c r="M28" s="10" t="s">
        <v>1300</v>
      </c>
      <c r="N28" s="10" t="s">
        <v>1304</v>
      </c>
      <c r="O28" s="10" t="s">
        <v>1305</v>
      </c>
      <c r="P28" s="10"/>
    </row>
    <row r="29" spans="1:16" ht="123" customHeight="1" thickBot="1">
      <c r="A29" s="234" t="s">
        <v>813</v>
      </c>
      <c r="B29" s="508"/>
      <c r="C29" s="245" t="s">
        <v>814</v>
      </c>
      <c r="D29" s="236" t="s">
        <v>1306</v>
      </c>
      <c r="E29" s="8" t="s">
        <v>109</v>
      </c>
      <c r="F29" s="249" t="s">
        <v>35</v>
      </c>
      <c r="G29" s="39" t="s">
        <v>1307</v>
      </c>
      <c r="H29" s="252">
        <f>IFERROR(IF(Ejecución!$B$1="","",IF(VLOOKUP($A29,EjecuciónDB[],MATCH(H$10,EjecuciónDB[#Headers],0),0)="","",VLOOKUP($A29,EjecuciónDB[],MATCH(H$10,EjecuciónDB[#Headers],0),0))),"-")</f>
        <v>0.02</v>
      </c>
      <c r="I29" s="252">
        <f>IFERROR(IF(Ejecución!$B$1="","",IF(VLOOKUP($A29,EjecuciónDB[],MATCH(I$10,EjecuciónDB[#Headers],0),0)="","",VLOOKUP($A29,EjecuciónDB[],MATCH(I$10,EjecuciónDB[#Headers],0),0))),"-")</f>
        <v>0.02</v>
      </c>
      <c r="J29" s="252">
        <f>IFERROR(IF(Ejecución!$B$1="","",IF(VLOOKUP($A29,EjecuciónDB[],MATCH(J$10,EjecuciónDB[#Headers],0),0)="","",VLOOKUP($A29,EjecuciónDB[],MATCH(J$10,EjecuciónDB[#Headers],0),0))),"-")</f>
        <v>0.01</v>
      </c>
      <c r="K29" s="252">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0.95</v>
      </c>
      <c r="L29" s="246">
        <v>2498022.4423082699</v>
      </c>
      <c r="M29" s="10" t="s">
        <v>1300</v>
      </c>
      <c r="N29" s="10" t="s">
        <v>1308</v>
      </c>
      <c r="O29" s="10" t="s">
        <v>1309</v>
      </c>
      <c r="P29" s="10"/>
    </row>
    <row r="30" spans="1:16" ht="79.5" customHeight="1" thickBot="1">
      <c r="A30" s="234" t="s">
        <v>817</v>
      </c>
      <c r="B30" s="241" t="s">
        <v>818</v>
      </c>
      <c r="C30" s="236" t="s">
        <v>820</v>
      </c>
      <c r="D30" s="236" t="s">
        <v>822</v>
      </c>
      <c r="E30" s="8" t="s">
        <v>34</v>
      </c>
      <c r="F30" s="8" t="s">
        <v>59</v>
      </c>
      <c r="G30" s="39" t="s">
        <v>1310</v>
      </c>
      <c r="H30" s="13">
        <f>IFERROR(IF(Ejecución!$B$1="","",IF(VLOOKUP($A30,EjecuciónDB[],MATCH(H$10,EjecuciónDB[#Headers],0),0)="","",VLOOKUP($A30,EjecuciónDB[],MATCH(H$10,EjecuciónDB[#Headers],0),0))),"-")</f>
        <v>0</v>
      </c>
      <c r="I30" s="13">
        <f>IFERROR(IF(Ejecución!$B$1="","",IF(VLOOKUP($A30,EjecuciónDB[],MATCH(I$10,EjecuciónDB[#Headers],0),0)="","",VLOOKUP($A30,EjecuciónDB[],MATCH(I$10,EjecuciónDB[#Headers],0),0))),"-")</f>
        <v>0</v>
      </c>
      <c r="J30" s="13">
        <f>IFERROR(IF(Ejecución!$B$1="","",IF(VLOOKUP($A30,EjecuciónDB[],MATCH(J$10,EjecuciónDB[#Headers],0),0)="","",VLOOKUP($A30,EjecuciónDB[],MATCH(J$10,EjecuciónDB[#Headers],0),0))),"-")</f>
        <v>0</v>
      </c>
      <c r="K30" s="1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237">
        <v>1272024.3807830738</v>
      </c>
      <c r="M30" s="10" t="s">
        <v>1311</v>
      </c>
      <c r="N30" s="10" t="s">
        <v>1312</v>
      </c>
      <c r="O30" s="40" t="s">
        <v>822</v>
      </c>
      <c r="P30" s="10"/>
    </row>
    <row r="31" spans="1:16">
      <c r="G31" s="235"/>
    </row>
  </sheetData>
  <mergeCells count="22">
    <mergeCell ref="B28:B29"/>
    <mergeCell ref="B7:P8"/>
    <mergeCell ref="F2:L2"/>
    <mergeCell ref="M2:P2"/>
    <mergeCell ref="B12:B15"/>
    <mergeCell ref="B16:B19"/>
    <mergeCell ref="B23:B25"/>
    <mergeCell ref="B26:B27"/>
    <mergeCell ref="O9:O10"/>
    <mergeCell ref="P9:P10"/>
    <mergeCell ref="B5:P6"/>
    <mergeCell ref="B9:B10"/>
    <mergeCell ref="C9:F9"/>
    <mergeCell ref="G9:G10"/>
    <mergeCell ref="H9:K9"/>
    <mergeCell ref="L9:L10"/>
    <mergeCell ref="M9:M10"/>
    <mergeCell ref="N9:N10"/>
    <mergeCell ref="B1:P1"/>
    <mergeCell ref="B2:E2"/>
    <mergeCell ref="B3:P3"/>
    <mergeCell ref="B4:P4"/>
  </mergeCells>
  <dataValidations count="5">
    <dataValidation type="list" allowBlank="1" showInputMessage="1" showErrorMessage="1" sqref="F15 F23:F25 F30" xr:uid="{40E96F42-C4A2-4229-9206-9E3273F8B6E8}">
      <formula1>"A,B,C"</formula1>
    </dataValidation>
    <dataValidation type="list" allowBlank="1" showInputMessage="1" showErrorMessage="1" sqref="E15 E23:E25 E30" xr:uid="{557347D9-1260-48CD-8F80-CE98ECF516B7}">
      <formula1>"Unidad,Porcentaje,Monetario"</formula1>
    </dataValidation>
    <dataValidation type="list" allowBlank="1" showErrorMessage="1" sqref="E11:E14 E16:E19" xr:uid="{C7A781BD-7883-433A-AFAD-262912E73F3D}">
      <formula1>"Unidad,Porcentaje,Monetario"</formula1>
    </dataValidation>
    <dataValidation type="list" allowBlank="1" showInputMessage="1" showErrorMessage="1" sqref="F26:F29 F20:F22" xr:uid="{9F323E5C-9B8F-4E01-8119-34C5133EAFA1}">
      <formula1>"A,B,C"</formula1>
      <formula2>0</formula2>
    </dataValidation>
    <dataValidation type="list" allowBlank="1" showInputMessage="1" showErrorMessage="1" sqref="E26:E29 E20:E22" xr:uid="{12FAB89D-392D-4300-8C4F-61197EE0CBE1}">
      <formula1>"Unidad,Porcentaje,Monetario"</formula1>
      <formula2>0</formula2>
    </dataValidation>
  </dataValidations>
  <printOptions horizontalCentered="1" verticalCentered="1"/>
  <pageMargins left="0.11811023622047245" right="0.11811023622047245" top="0.55118110236220474" bottom="0.55118110236220474" header="0.31496062992125984" footer="0.31496062992125984"/>
  <pageSetup paperSize="5" scale="40" fitToHeight="0" orientation="landscape" r:id="rId1"/>
  <rowBreaks count="1" manualBreakCount="1">
    <brk id="1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67BA-8DE0-4179-89CB-F3B7F47756EA}">
  <sheetPr codeName="Hoja14">
    <pageSetUpPr fitToPage="1"/>
  </sheetPr>
  <dimension ref="A1:ALO25"/>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43" style="3" customWidth="1"/>
    <col min="8" max="10" width="20.7265625" style="3" customWidth="1"/>
    <col min="11" max="11" width="20.7265625" style="3" hidden="1" customWidth="1"/>
    <col min="12" max="12" width="27.7265625" style="3" customWidth="1"/>
    <col min="13" max="13" width="25.26953125" style="3" customWidth="1"/>
    <col min="14" max="14" width="31.1796875" style="3" customWidth="1"/>
    <col min="15" max="16" width="36.26953125" style="3" customWidth="1"/>
    <col min="17" max="1002" width="12.1796875" style="3" customWidth="1"/>
    <col min="1003" max="1003" width="12.54296875" style="2" customWidth="1"/>
    <col min="1004" max="16384" width="12.54296875" style="2"/>
  </cols>
  <sheetData>
    <row r="1" spans="1:1003" s="4" customFormat="1" ht="26.5" thickBot="1">
      <c r="B1" s="297" t="s">
        <v>0</v>
      </c>
      <c r="C1" s="298"/>
      <c r="D1" s="298"/>
      <c r="E1" s="298"/>
      <c r="F1" s="298"/>
      <c r="G1" s="298"/>
      <c r="H1" s="299"/>
      <c r="I1" s="299"/>
      <c r="J1" s="299"/>
      <c r="K1" s="299"/>
      <c r="L1" s="299"/>
      <c r="M1" s="298"/>
      <c r="N1" s="298"/>
      <c r="O1" s="298"/>
      <c r="P1" s="300"/>
    </row>
    <row r="2" spans="1:1003" s="4" customFormat="1" ht="135" customHeight="1" thickBot="1">
      <c r="B2" s="301" t="s">
        <v>1</v>
      </c>
      <c r="C2" s="301"/>
      <c r="D2" s="301"/>
      <c r="E2" s="301"/>
      <c r="F2" s="313" t="s">
        <v>2</v>
      </c>
      <c r="G2" s="314"/>
      <c r="H2" s="314"/>
      <c r="I2" s="314"/>
      <c r="J2" s="314"/>
      <c r="K2" s="314"/>
      <c r="L2" s="315"/>
      <c r="M2" s="310" t="s">
        <v>3</v>
      </c>
      <c r="N2" s="311"/>
      <c r="O2" s="311"/>
      <c r="P2" s="312"/>
    </row>
    <row r="3" spans="1:1003"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3" s="5" customFormat="1" ht="23.25" customHeight="1">
      <c r="B4" s="306" t="s">
        <v>1317</v>
      </c>
      <c r="C4" s="307"/>
      <c r="D4" s="307"/>
      <c r="E4" s="307"/>
      <c r="F4" s="307"/>
      <c r="G4" s="307"/>
      <c r="H4" s="308"/>
      <c r="I4" s="308"/>
      <c r="J4" s="308"/>
      <c r="K4" s="308"/>
      <c r="L4" s="308"/>
      <c r="M4" s="307"/>
      <c r="N4" s="307"/>
      <c r="O4" s="307"/>
      <c r="P4" s="309"/>
    </row>
    <row r="5" spans="1:1003" s="5" customFormat="1" ht="20.149999999999999" customHeight="1">
      <c r="B5" s="283" t="s">
        <v>5</v>
      </c>
      <c r="C5" s="284"/>
      <c r="D5" s="284"/>
      <c r="E5" s="284"/>
      <c r="F5" s="284"/>
      <c r="G5" s="284"/>
      <c r="H5" s="285"/>
      <c r="I5" s="285"/>
      <c r="J5" s="285"/>
      <c r="K5" s="285"/>
      <c r="L5" s="285"/>
      <c r="M5" s="284"/>
      <c r="N5" s="284"/>
      <c r="O5" s="284"/>
      <c r="P5" s="286"/>
    </row>
    <row r="6" spans="1:1003" s="5" customFormat="1" ht="20.149999999999999" customHeight="1">
      <c r="B6" s="283"/>
      <c r="C6" s="284"/>
      <c r="D6" s="284"/>
      <c r="E6" s="284"/>
      <c r="F6" s="284"/>
      <c r="G6" s="284"/>
      <c r="H6" s="285"/>
      <c r="I6" s="285"/>
      <c r="J6" s="285"/>
      <c r="K6" s="285"/>
      <c r="L6" s="285"/>
      <c r="M6" s="284"/>
      <c r="N6" s="284"/>
      <c r="O6" s="284"/>
      <c r="P6" s="286"/>
    </row>
    <row r="7" spans="1:1003" s="5" customFormat="1" ht="14.5" customHeight="1">
      <c r="B7" s="283" t="s">
        <v>6</v>
      </c>
      <c r="C7" s="284"/>
      <c r="D7" s="284"/>
      <c r="E7" s="284"/>
      <c r="F7" s="284"/>
      <c r="G7" s="284"/>
      <c r="H7" s="285"/>
      <c r="I7" s="285"/>
      <c r="J7" s="285"/>
      <c r="K7" s="285"/>
      <c r="L7" s="285"/>
      <c r="M7" s="284"/>
      <c r="N7" s="284"/>
      <c r="O7" s="284"/>
      <c r="P7" s="286"/>
    </row>
    <row r="8" spans="1:1003" s="5" customFormat="1" ht="15" customHeight="1" thickBot="1">
      <c r="B8" s="351"/>
      <c r="C8" s="352"/>
      <c r="D8" s="352"/>
      <c r="E8" s="352"/>
      <c r="F8" s="352"/>
      <c r="G8" s="352"/>
      <c r="H8" s="353"/>
      <c r="I8" s="353"/>
      <c r="J8" s="353"/>
      <c r="K8" s="353"/>
      <c r="L8" s="353"/>
      <c r="M8" s="352"/>
      <c r="N8" s="352"/>
      <c r="O8" s="352"/>
      <c r="P8" s="354"/>
    </row>
    <row r="9" spans="1:1003" ht="47.2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X9" s="1"/>
      <c r="Y9" s="1"/>
      <c r="ALN9" s="2"/>
    </row>
    <row r="10" spans="1:1003"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c r="Q10" s="7"/>
      <c r="R10" s="7"/>
      <c r="S10" s="7"/>
      <c r="T10" s="7"/>
      <c r="U10" s="7"/>
      <c r="V10" s="7"/>
      <c r="W10" s="7"/>
      <c r="X10" s="7"/>
      <c r="Y10" s="7"/>
    </row>
    <row r="11" spans="1:1003" s="5" customFormat="1" ht="169.5" customHeight="1" thickBot="1">
      <c r="A11" s="5" t="s">
        <v>823</v>
      </c>
      <c r="B11" s="46" t="s">
        <v>826</v>
      </c>
      <c r="C11" s="253" t="s">
        <v>828</v>
      </c>
      <c r="D11" s="67" t="s">
        <v>830</v>
      </c>
      <c r="E11" s="8" t="s">
        <v>34</v>
      </c>
      <c r="F11" s="9" t="s">
        <v>35</v>
      </c>
      <c r="G11" s="254" t="s">
        <v>1318</v>
      </c>
      <c r="H11" s="257">
        <f>IFERROR(IF(Ejecución!$B$1="","",IF(VLOOKUP($A11,EjecuciónDB[],MATCH(H$10,EjecuciónDB[#Headers],0),0)="","",VLOOKUP($A11,EjecuciónDB[],MATCH(H$10,EjecuciónDB[#Headers],0),0))),"-")</f>
        <v>0</v>
      </c>
      <c r="I11" s="257">
        <f>IFERROR(IF(Ejecución!$B$1="","",IF(VLOOKUP($A11,EjecuciónDB[],MATCH(I$10,EjecuciónDB[#Headers],0),0)="","",VLOOKUP($A11,EjecuciónDB[],MATCH(I$10,EjecuciónDB[#Headers],0),0))),"-")</f>
        <v>2</v>
      </c>
      <c r="J11" s="257">
        <f>IFERROR(IF(Ejecución!$B$1="","",IF(VLOOKUP($A11,EjecuciónDB[],MATCH(J$10,EjecuciónDB[#Headers],0),0)="","",VLOOKUP($A11,EjecuciónDB[],MATCH(J$10,EjecuciónDB[#Headers],0),0))),"-")</f>
        <v>0</v>
      </c>
      <c r="K11" s="257">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150">
        <v>6476801.3722279919</v>
      </c>
      <c r="M11" s="255" t="s">
        <v>66</v>
      </c>
      <c r="N11" s="255" t="s">
        <v>1319</v>
      </c>
      <c r="O11" s="255" t="s">
        <v>1320</v>
      </c>
      <c r="P11" s="123" t="s">
        <v>1321</v>
      </c>
      <c r="Q11" s="7"/>
      <c r="R11" s="7"/>
      <c r="S11" s="7"/>
      <c r="T11" s="7"/>
      <c r="U11" s="7"/>
      <c r="V11" s="7"/>
      <c r="W11" s="7"/>
      <c r="X11" s="7"/>
      <c r="Y11" s="7"/>
    </row>
    <row r="12" spans="1:1003" ht="169.5" customHeight="1" thickBot="1">
      <c r="A12" s="2" t="s">
        <v>831</v>
      </c>
      <c r="B12" s="46" t="s">
        <v>1322</v>
      </c>
      <c r="C12" s="253" t="s">
        <v>834</v>
      </c>
      <c r="D12" s="67" t="s">
        <v>836</v>
      </c>
      <c r="E12" s="8" t="s">
        <v>34</v>
      </c>
      <c r="F12" s="9" t="s">
        <v>59</v>
      </c>
      <c r="G12" s="254" t="s">
        <v>1323</v>
      </c>
      <c r="H12" s="257">
        <f>IFERROR(IF(Ejecución!$B$1="","",IF(VLOOKUP($A12,EjecuciónDB[],MATCH(H$10,EjecuciónDB[#Headers],0),0)="","",VLOOKUP($A12,EjecuciónDB[],MATCH(H$10,EjecuciónDB[#Headers],0),0))),"-")</f>
        <v>1</v>
      </c>
      <c r="I12" s="257">
        <f>IFERROR(IF(Ejecución!$B$1="","",IF(VLOOKUP($A12,EjecuciónDB[],MATCH(I$10,EjecuciónDB[#Headers],0),0)="","",VLOOKUP($A12,EjecuciónDB[],MATCH(I$10,EjecuciónDB[#Headers],0),0))),"-")</f>
        <v>2</v>
      </c>
      <c r="J12" s="257">
        <f>IFERROR(IF(Ejecución!$B$1="","",IF(VLOOKUP($A12,EjecuciónDB[],MATCH(J$10,EjecuciónDB[#Headers],0),0)="","",VLOOKUP($A12,EjecuciónDB[],MATCH(J$10,EjecuciónDB[#Headers],0),0))),"-")</f>
        <v>1</v>
      </c>
      <c r="K12" s="257">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15</v>
      </c>
      <c r="L12" s="150">
        <v>12953602.744455984</v>
      </c>
      <c r="M12" s="255" t="s">
        <v>66</v>
      </c>
      <c r="N12" s="255" t="s">
        <v>1319</v>
      </c>
      <c r="O12" s="256" t="s">
        <v>1324</v>
      </c>
      <c r="P12" s="123" t="s">
        <v>1325</v>
      </c>
    </row>
    <row r="13" spans="1:1003" s="3" customFormat="1" ht="209.25" customHeight="1" thickBot="1">
      <c r="A13" s="3" t="s">
        <v>837</v>
      </c>
      <c r="B13" s="370" t="s">
        <v>838</v>
      </c>
      <c r="C13" s="253" t="s">
        <v>840</v>
      </c>
      <c r="D13" s="67" t="s">
        <v>842</v>
      </c>
      <c r="E13" s="8" t="s">
        <v>34</v>
      </c>
      <c r="F13" s="9" t="s">
        <v>35</v>
      </c>
      <c r="G13" s="254" t="s">
        <v>1326</v>
      </c>
      <c r="H13" s="257">
        <f>IFERROR(IF(Ejecución!$B$1="","",IF(VLOOKUP($A13,EjecuciónDB[],MATCH(H$10,EjecuciónDB[#Headers],0),0)="","",VLOOKUP($A13,EjecuciónDB[],MATCH(H$10,EjecuciónDB[#Headers],0),0))),"-")</f>
        <v>4</v>
      </c>
      <c r="I13" s="257">
        <f>IFERROR(IF(Ejecución!$B$1="","",IF(VLOOKUP($A13,EjecuciónDB[],MATCH(I$10,EjecuciónDB[#Headers],0),0)="","",VLOOKUP($A13,EjecuciónDB[],MATCH(I$10,EjecuciónDB[#Headers],0),0))),"-")</f>
        <v>4</v>
      </c>
      <c r="J13" s="257">
        <f>IFERROR(IF(Ejecución!$B$1="","",IF(VLOOKUP($A13,EjecuciónDB[],MATCH(J$10,EjecuciónDB[#Headers],0),0)="","",VLOOKUP($A13,EjecuciónDB[],MATCH(J$10,EjecuciónDB[#Headers],0),0))),"-")</f>
        <v>4</v>
      </c>
      <c r="K13" s="257">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46</v>
      </c>
      <c r="L13" s="150">
        <v>27202565.763357561</v>
      </c>
      <c r="M13" s="255" t="s">
        <v>66</v>
      </c>
      <c r="N13" s="255" t="s">
        <v>1327</v>
      </c>
      <c r="O13" s="256" t="s">
        <v>1328</v>
      </c>
      <c r="P13" s="213" t="s">
        <v>1329</v>
      </c>
      <c r="ALO13" s="2"/>
    </row>
    <row r="14" spans="1:1003" s="3" customFormat="1" ht="169.5" customHeight="1" thickBot="1">
      <c r="A14" s="3" t="s">
        <v>843</v>
      </c>
      <c r="B14" s="372"/>
      <c r="C14" s="253" t="s">
        <v>1330</v>
      </c>
      <c r="D14" s="67" t="s">
        <v>830</v>
      </c>
      <c r="E14" s="8" t="s">
        <v>34</v>
      </c>
      <c r="F14" s="9" t="s">
        <v>59</v>
      </c>
      <c r="G14" s="254" t="s">
        <v>1331</v>
      </c>
      <c r="H14" s="257">
        <f>IFERROR(IF(Ejecución!$B$1="","",IF(VLOOKUP($A14,EjecuciónDB[],MATCH(H$10,EjecuciónDB[#Headers],0),0)="","",VLOOKUP($A14,EjecuciónDB[],MATCH(H$10,EjecuciónDB[#Headers],0),0))),"-")</f>
        <v>1</v>
      </c>
      <c r="I14" s="257">
        <f>IFERROR(IF(Ejecución!$B$1="","",IF(VLOOKUP($A14,EjecuciónDB[],MATCH(I$10,EjecuciónDB[#Headers],0),0)="","",VLOOKUP($A14,EjecuciónDB[],MATCH(I$10,EjecuciónDB[#Headers],0),0))),"-")</f>
        <v>2</v>
      </c>
      <c r="J14" s="257">
        <f>IFERROR(IF(Ejecución!$B$1="","",IF(VLOOKUP($A14,EjecuciónDB[],MATCH(J$10,EjecuciónDB[#Headers],0),0)="","",VLOOKUP($A14,EjecuciónDB[],MATCH(J$10,EjecuciónDB[#Headers],0),0))),"-")</f>
        <v>4</v>
      </c>
      <c r="K14" s="25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26</v>
      </c>
      <c r="L14" s="150">
        <v>18135043.842238378</v>
      </c>
      <c r="M14" s="255" t="s">
        <v>66</v>
      </c>
      <c r="N14" s="255" t="s">
        <v>1332</v>
      </c>
      <c r="O14" s="256" t="s">
        <v>1333</v>
      </c>
      <c r="P14" s="123" t="s">
        <v>1325</v>
      </c>
      <c r="ALO14" s="2"/>
    </row>
    <row r="15" spans="1:1003" s="3" customFormat="1">
      <c r="H15" s="12"/>
      <c r="I15" s="12"/>
      <c r="J15" s="12"/>
      <c r="K15" s="12"/>
      <c r="L15" s="12"/>
      <c r="ALO15" s="2"/>
    </row>
    <row r="16" spans="1:1003" s="3" customFormat="1">
      <c r="H16" s="12"/>
      <c r="I16" s="12"/>
      <c r="J16" s="12"/>
      <c r="K16" s="12"/>
      <c r="L16" s="12"/>
      <c r="ALO16" s="2"/>
    </row>
    <row r="17" spans="8:1003" s="3" customFormat="1">
      <c r="H17" s="12"/>
      <c r="I17" s="12"/>
      <c r="J17" s="12"/>
      <c r="K17" s="12"/>
      <c r="L17" s="12"/>
      <c r="ALO17" s="2"/>
    </row>
    <row r="18" spans="8:1003" s="3" customFormat="1">
      <c r="H18" s="12"/>
      <c r="I18" s="12"/>
      <c r="J18" s="12"/>
      <c r="K18" s="12"/>
      <c r="L18" s="12"/>
      <c r="ALO18" s="2"/>
    </row>
    <row r="19" spans="8:1003" s="3" customFormat="1">
      <c r="H19" s="12"/>
      <c r="I19" s="12"/>
      <c r="J19" s="12"/>
      <c r="K19" s="12"/>
      <c r="L19" s="12"/>
      <c r="ALO19" s="2"/>
    </row>
    <row r="20" spans="8:1003" s="3" customFormat="1">
      <c r="H20" s="12"/>
      <c r="I20" s="12"/>
      <c r="J20" s="12"/>
      <c r="K20" s="12"/>
      <c r="L20" s="12"/>
      <c r="ALO20" s="2"/>
    </row>
    <row r="21" spans="8:1003" s="3" customFormat="1">
      <c r="H21" s="12"/>
      <c r="I21" s="12"/>
      <c r="J21" s="12"/>
      <c r="K21" s="12"/>
      <c r="L21" s="12"/>
      <c r="ALO21" s="2"/>
    </row>
    <row r="22" spans="8:1003" s="3" customFormat="1">
      <c r="H22" s="12"/>
      <c r="I22" s="12"/>
      <c r="J22" s="12"/>
      <c r="K22" s="12"/>
      <c r="L22" s="12"/>
      <c r="ALO22" s="2"/>
    </row>
    <row r="23" spans="8:1003" s="3" customFormat="1">
      <c r="H23" s="12"/>
      <c r="I23" s="12"/>
      <c r="J23" s="12"/>
      <c r="K23" s="12"/>
      <c r="L23" s="12"/>
      <c r="ALO23" s="2"/>
    </row>
    <row r="24" spans="8:1003" s="3" customFormat="1">
      <c r="H24" s="12"/>
      <c r="I24" s="12"/>
      <c r="J24" s="12"/>
      <c r="K24" s="12"/>
      <c r="L24" s="12"/>
      <c r="ALO24" s="2"/>
    </row>
    <row r="25" spans="8:1003" s="3" customFormat="1">
      <c r="H25" s="12"/>
      <c r="I25" s="12"/>
      <c r="J25" s="12"/>
      <c r="K25" s="12"/>
      <c r="L25" s="12"/>
      <c r="ALO25" s="2"/>
    </row>
  </sheetData>
  <mergeCells count="18">
    <mergeCell ref="B13:B14"/>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count="2">
    <dataValidation type="list" allowBlank="1" showInputMessage="1" showErrorMessage="1" sqref="F11:F14" xr:uid="{2697C928-6EF9-4A90-A01B-CDC2EACA377E}">
      <formula1>"A,B,C"</formula1>
    </dataValidation>
    <dataValidation type="list" allowBlank="1" showInputMessage="1" showErrorMessage="1" sqref="E11:E14" xr:uid="{3CB36090-7373-4F6F-BAD6-EDFAF3241E6C}">
      <formula1>"Unidad,Porcentaje,Monetario"</formula1>
    </dataValidation>
  </dataValidations>
  <printOptions horizontalCentered="1" verticalCentered="1"/>
  <pageMargins left="0.11811023622047245" right="0.11811023622047245" top="0.51181102362204722" bottom="0.78740157480314965" header="0.35433070866141736" footer="0.39370078740157483"/>
  <pageSetup paperSize="5"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8A18-69C8-4882-999E-4665EA3A3369}">
  <sheetPr codeName="Hoja15"/>
  <dimension ref="A1:AML28"/>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33.26953125" style="3" customWidth="1"/>
    <col min="3" max="3" width="33.1796875" style="3" customWidth="1"/>
    <col min="4" max="4" width="30.7265625" style="3" customWidth="1"/>
    <col min="5" max="5" width="29.26953125" style="3" customWidth="1"/>
    <col min="6" max="6" width="22" style="3" customWidth="1"/>
    <col min="7" max="7" width="43" style="3" customWidth="1"/>
    <col min="8" max="10" width="17.81640625" style="3" customWidth="1"/>
    <col min="11" max="11" width="17.81640625" style="3" hidden="1" customWidth="1"/>
    <col min="12" max="12" width="25.1796875" style="3" bestFit="1" customWidth="1"/>
    <col min="13" max="13" width="25.26953125" style="3" customWidth="1"/>
    <col min="14" max="14" width="31.1796875" style="3" customWidth="1"/>
    <col min="15" max="15" width="33" style="3" customWidth="1"/>
    <col min="16" max="16" width="36.26953125" style="3" customWidth="1"/>
    <col min="17" max="1000" width="12.1796875" style="3" customWidth="1"/>
    <col min="1001" max="1001" width="12.54296875" style="2" customWidth="1"/>
    <col min="1002" max="16384" width="12.54296875" style="2"/>
  </cols>
  <sheetData>
    <row r="1" spans="1:1026" s="4" customFormat="1" ht="26.5" thickBot="1">
      <c r="B1" s="297" t="s">
        <v>0</v>
      </c>
      <c r="C1" s="298"/>
      <c r="D1" s="298"/>
      <c r="E1" s="298"/>
      <c r="F1" s="298"/>
      <c r="G1" s="298"/>
      <c r="H1" s="299"/>
      <c r="I1" s="299"/>
      <c r="J1" s="299"/>
      <c r="K1" s="299"/>
      <c r="L1" s="299"/>
      <c r="M1" s="298"/>
      <c r="N1" s="298"/>
      <c r="O1" s="298"/>
      <c r="P1" s="300"/>
    </row>
    <row r="2" spans="1:1026" s="4" customFormat="1" ht="135" customHeight="1" thickBot="1">
      <c r="B2" s="301" t="s">
        <v>1</v>
      </c>
      <c r="C2" s="301"/>
      <c r="D2" s="301"/>
      <c r="E2" s="301"/>
      <c r="F2" s="355" t="s">
        <v>2</v>
      </c>
      <c r="G2" s="356"/>
      <c r="H2" s="356"/>
      <c r="I2" s="356"/>
      <c r="J2" s="356"/>
      <c r="K2" s="356"/>
      <c r="L2" s="357"/>
      <c r="M2" s="358" t="s">
        <v>3</v>
      </c>
      <c r="N2" s="359"/>
      <c r="O2" s="359"/>
      <c r="P2" s="360"/>
    </row>
    <row r="3" spans="1:1026"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26" s="5" customFormat="1" ht="23.25" customHeight="1">
      <c r="B4" s="306" t="s">
        <v>1334</v>
      </c>
      <c r="C4" s="307"/>
      <c r="D4" s="307"/>
      <c r="E4" s="307"/>
      <c r="F4" s="307"/>
      <c r="G4" s="307"/>
      <c r="H4" s="308"/>
      <c r="I4" s="308"/>
      <c r="J4" s="308"/>
      <c r="K4" s="308"/>
      <c r="L4" s="308"/>
      <c r="M4" s="307"/>
      <c r="N4" s="307"/>
      <c r="O4" s="307"/>
      <c r="P4" s="309"/>
    </row>
    <row r="5" spans="1:1026" s="5" customFormat="1" ht="20.149999999999999" customHeight="1">
      <c r="B5" s="283" t="s">
        <v>5</v>
      </c>
      <c r="C5" s="284"/>
      <c r="D5" s="284"/>
      <c r="E5" s="284"/>
      <c r="F5" s="284"/>
      <c r="G5" s="284"/>
      <c r="H5" s="285"/>
      <c r="I5" s="285"/>
      <c r="J5" s="285"/>
      <c r="K5" s="285"/>
      <c r="L5" s="285"/>
      <c r="M5" s="284"/>
      <c r="N5" s="284"/>
      <c r="O5" s="284"/>
      <c r="P5" s="286"/>
    </row>
    <row r="6" spans="1:1026" s="5" customFormat="1" ht="20.149999999999999" customHeight="1">
      <c r="B6" s="283"/>
      <c r="C6" s="284"/>
      <c r="D6" s="284"/>
      <c r="E6" s="284"/>
      <c r="F6" s="284"/>
      <c r="G6" s="284"/>
      <c r="H6" s="285"/>
      <c r="I6" s="285"/>
      <c r="J6" s="285"/>
      <c r="K6" s="285"/>
      <c r="L6" s="285"/>
      <c r="M6" s="284"/>
      <c r="N6" s="284"/>
      <c r="O6" s="284"/>
      <c r="P6" s="286"/>
    </row>
    <row r="7" spans="1:1026" s="5" customFormat="1" ht="14.5" customHeight="1">
      <c r="B7" s="283" t="s">
        <v>1335</v>
      </c>
      <c r="C7" s="284"/>
      <c r="D7" s="284"/>
      <c r="E7" s="284"/>
      <c r="F7" s="284"/>
      <c r="G7" s="284"/>
      <c r="H7" s="285"/>
      <c r="I7" s="285"/>
      <c r="J7" s="285"/>
      <c r="K7" s="285"/>
      <c r="L7" s="285"/>
      <c r="M7" s="284"/>
      <c r="N7" s="284"/>
      <c r="O7" s="284"/>
      <c r="P7" s="286"/>
    </row>
    <row r="8" spans="1:1026" s="5" customFormat="1" ht="15" customHeight="1" thickBot="1">
      <c r="B8" s="351"/>
      <c r="C8" s="352"/>
      <c r="D8" s="352"/>
      <c r="E8" s="352"/>
      <c r="F8" s="352"/>
      <c r="G8" s="352"/>
      <c r="H8" s="353"/>
      <c r="I8" s="353"/>
      <c r="J8" s="353"/>
      <c r="K8" s="353"/>
      <c r="L8" s="353"/>
      <c r="M8" s="352"/>
      <c r="N8" s="352"/>
      <c r="O8" s="352"/>
      <c r="P8" s="354"/>
    </row>
    <row r="9" spans="1:1026" ht="47.2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ALL9" s="2"/>
    </row>
    <row r="10" spans="1:1026" s="5" customFormat="1" ht="63.75"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c r="Q10" s="7"/>
      <c r="R10" s="7"/>
      <c r="S10" s="7"/>
      <c r="T10" s="7"/>
      <c r="U10" s="7"/>
      <c r="V10" s="7"/>
      <c r="W10" s="7"/>
    </row>
    <row r="11" spans="1:1026" s="5" customFormat="1" ht="117.75" customHeight="1" thickBot="1">
      <c r="A11" s="5" t="s">
        <v>846</v>
      </c>
      <c r="B11" s="373" t="s">
        <v>1336</v>
      </c>
      <c r="C11" s="520" t="s">
        <v>851</v>
      </c>
      <c r="D11" s="258" t="s">
        <v>853</v>
      </c>
      <c r="E11" s="8" t="s">
        <v>109</v>
      </c>
      <c r="F11" s="9" t="s">
        <v>35</v>
      </c>
      <c r="G11" s="259" t="s">
        <v>1337</v>
      </c>
      <c r="H11" s="14">
        <f>IFERROR(IF(Ejecución!$B$1="","",IF(VLOOKUP($A11,EjecuciónDB[],MATCH(H$10,EjecuciónDB[#Headers],0),0)="","",VLOOKUP($A11,EjecuciónDB[],MATCH(H$10,EjecuciónDB[#Headers],0),0))),"-")</f>
        <v>1</v>
      </c>
      <c r="I11" s="14">
        <f>IFERROR(IF(Ejecución!$B$1="","",IF(VLOOKUP($A11,EjecuciónDB[],MATCH(I$10,EjecuciónDB[#Headers],0),0)="","",VLOOKUP($A11,EjecuciónDB[],MATCH(I$10,EjecuciónDB[#Headers],0),0))),"-")</f>
        <v>1</v>
      </c>
      <c r="J11" s="14">
        <f>IFERROR(IF(Ejecución!$B$1="","",IF(VLOOKUP($A11,EjecuciónDB[],MATCH(J$10,EjecuciónDB[#Headers],0),0)="","",VLOOKUP($A11,EjecuciónDB[],MATCH(J$10,EjecuciónDB[#Headers],0),0))),"-")</f>
        <v>1</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522">
        <v>1343832.2009185201</v>
      </c>
      <c r="M11" s="55" t="s">
        <v>848</v>
      </c>
      <c r="N11" s="55" t="s">
        <v>1338</v>
      </c>
      <c r="O11" s="40" t="s">
        <v>1339</v>
      </c>
      <c r="P11" s="10"/>
      <c r="Q11" s="7"/>
      <c r="R11" s="7"/>
      <c r="S11" s="7"/>
      <c r="T11" s="7"/>
      <c r="U11" s="7"/>
      <c r="V11" s="7"/>
      <c r="W11" s="7"/>
    </row>
    <row r="12" spans="1:1026" ht="100.5" customHeight="1" thickBot="1">
      <c r="A12" s="2" t="s">
        <v>854</v>
      </c>
      <c r="B12" s="375"/>
      <c r="C12" s="521"/>
      <c r="D12" s="258" t="s">
        <v>1340</v>
      </c>
      <c r="E12" s="8" t="s">
        <v>109</v>
      </c>
      <c r="F12" s="9" t="s">
        <v>35</v>
      </c>
      <c r="G12" s="259" t="s">
        <v>1345</v>
      </c>
      <c r="H12" s="14">
        <f>IFERROR(IF(Ejecución!$B$1="","",IF(VLOOKUP($A12,EjecuciónDB[],MATCH(H$10,EjecuciónDB[#Headers],0),0)="","",VLOOKUP($A12,EjecuciónDB[],MATCH(H$10,EjecuciónDB[#Headers],0),0))),"-")</f>
        <v>1</v>
      </c>
      <c r="I12" s="14">
        <f>IFERROR(IF(Ejecución!$B$1="","",IF(VLOOKUP($A12,EjecuciónDB[],MATCH(I$10,EjecuciónDB[#Headers],0),0)="","",VLOOKUP($A12,EjecuciónDB[],MATCH(I$10,EjecuciónDB[#Headers],0),0))),"-")</f>
        <v>1</v>
      </c>
      <c r="J12" s="14">
        <f>IFERROR(IF(Ejecución!$B$1="","",IF(VLOOKUP($A12,EjecuciónDB[],MATCH(J$10,EjecuciónDB[#Headers],0),0)="","",VLOOKUP($A12,EjecuciónDB[],MATCH(J$10,EjecuciónDB[#Headers],0),0))),"-")</f>
        <v>1</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523"/>
      <c r="M12" s="55" t="s">
        <v>848</v>
      </c>
      <c r="N12" s="55" t="s">
        <v>1338</v>
      </c>
      <c r="O12" s="40" t="s">
        <v>1341</v>
      </c>
      <c r="P12" s="10"/>
    </row>
    <row r="13" spans="1:1026" s="3" customFormat="1" ht="117" customHeight="1" thickBot="1">
      <c r="A13" s="2" t="s">
        <v>856</v>
      </c>
      <c r="B13" s="118" t="s">
        <v>857</v>
      </c>
      <c r="C13" s="43" t="s">
        <v>859</v>
      </c>
      <c r="D13" s="40" t="s">
        <v>861</v>
      </c>
      <c r="E13" s="8" t="s">
        <v>109</v>
      </c>
      <c r="F13" s="9" t="s">
        <v>35</v>
      </c>
      <c r="G13" s="39" t="s">
        <v>1342</v>
      </c>
      <c r="H13" s="14">
        <f>IFERROR(IF(Ejecución!$B$1="","",IF(VLOOKUP($A13,EjecuciónDB[],MATCH(H$10,EjecuciónDB[#Headers],0),0)="","",VLOOKUP($A13,EjecuciónDB[],MATCH(H$10,EjecuciónDB[#Headers],0),0))),"-")</f>
        <v>8.3500000000000005E-2</v>
      </c>
      <c r="I13" s="14">
        <f>IFERROR(IF(Ejecución!$B$1="","",IF(VLOOKUP($A13,EjecuciónDB[],MATCH(I$10,EjecuciónDB[#Headers],0),0)="","",VLOOKUP($A13,EjecuciónDB[],MATCH(I$10,EjecuciónDB[#Headers],0),0))),"-")</f>
        <v>8.3500000000000005E-2</v>
      </c>
      <c r="J13" s="14">
        <f>IFERROR(IF(Ejecución!$B$1="","",IF(VLOOKUP($A13,EjecuciónDB[],MATCH(J$10,EjecuciónDB[#Headers],0),0)="","",VLOOKUP($A13,EjecuciónDB[],MATCH(J$10,EjecuciónDB[#Headers],0),0))),"-")</f>
        <v>8.3500000000000005E-2</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1.002</v>
      </c>
      <c r="L13" s="107">
        <v>723601.9543407415</v>
      </c>
      <c r="M13" s="55" t="s">
        <v>1343</v>
      </c>
      <c r="N13" s="55" t="s">
        <v>1338</v>
      </c>
      <c r="O13" s="40" t="s">
        <v>1344</v>
      </c>
      <c r="P13" s="10"/>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c r="A14" s="2"/>
      <c r="H14" s="12"/>
      <c r="I14" s="12"/>
      <c r="J14" s="12"/>
      <c r="K14" s="12"/>
      <c r="L14" s="1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c r="A15" s="2"/>
      <c r="H15" s="12"/>
      <c r="I15" s="12"/>
      <c r="J15" s="12"/>
      <c r="K15" s="12"/>
      <c r="L15" s="1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c r="A16" s="2"/>
      <c r="H16" s="12"/>
      <c r="I16" s="12"/>
      <c r="J16" s="12"/>
      <c r="K16" s="12"/>
      <c r="L16" s="1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c r="A17" s="2"/>
      <c r="D17"/>
      <c r="H17" s="12"/>
      <c r="I17" s="12"/>
      <c r="J17" s="12"/>
      <c r="K17" s="12"/>
      <c r="L17" s="1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c r="A18" s="2"/>
      <c r="E18"/>
      <c r="H18" s="12"/>
      <c r="I18" s="12"/>
      <c r="J18" s="12"/>
      <c r="K18" s="12"/>
      <c r="L18" s="1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c r="A19" s="2"/>
      <c r="H19" s="12"/>
      <c r="I19" s="12"/>
      <c r="J19" s="12"/>
      <c r="K19" s="12"/>
      <c r="L19" s="1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c r="A20" s="2"/>
      <c r="H20" s="12"/>
      <c r="I20" s="12"/>
      <c r="J20" s="12"/>
      <c r="K20" s="12"/>
      <c r="L20" s="1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c r="A21" s="2"/>
      <c r="H21" s="12"/>
      <c r="I21" s="12"/>
      <c r="J21" s="12"/>
      <c r="K21" s="12"/>
      <c r="L21" s="1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c r="A22" s="2"/>
      <c r="H22" s="12"/>
      <c r="I22" s="12"/>
      <c r="J22" s="12"/>
      <c r="K22" s="12"/>
      <c r="L22" s="1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c r="A23" s="2"/>
      <c r="H23" s="12"/>
      <c r="I23" s="12"/>
      <c r="J23" s="12"/>
      <c r="K23" s="12"/>
      <c r="L23" s="1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c r="A24" s="2"/>
      <c r="H24" s="12"/>
      <c r="I24" s="12"/>
      <c r="J24" s="12"/>
      <c r="K24" s="12"/>
      <c r="L24" s="1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8" spans="1:1026">
      <c r="O28"/>
    </row>
  </sheetData>
  <mergeCells count="20">
    <mergeCell ref="B11:B12"/>
    <mergeCell ref="C11:C12"/>
    <mergeCell ref="L11:L1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13" xr:uid="{8BEAB0E9-9910-4C91-AFC1-4922DD9B84F7}">
      <formula1>"A,B,C"</formula1>
    </dataValidation>
    <dataValidation type="list" allowBlank="1" showInputMessage="1" showErrorMessage="1" sqref="E11:E13" xr:uid="{312DCAC4-EFC2-4999-B102-98A3C16AACB3}">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C34-F168-4501-A0DB-ACE754086310}">
  <sheetPr codeName="Hoja1">
    <pageSetUpPr fitToPage="1"/>
  </sheetPr>
  <dimension ref="A1:ALP36"/>
  <sheetViews>
    <sheetView showGridLines="0" tabSelected="1"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43" style="3" customWidth="1"/>
    <col min="8" max="10" width="17.81640625" style="3" customWidth="1"/>
    <col min="11" max="11" width="17.81640625" style="3" hidden="1" customWidth="1"/>
    <col min="12" max="12" width="25.54296875" style="3" bestFit="1" customWidth="1"/>
    <col min="13" max="13" width="25.26953125" style="3" customWidth="1"/>
    <col min="14" max="14" width="31.1796875" style="3" customWidth="1"/>
    <col min="15" max="16" width="36.26953125" style="3" customWidth="1"/>
    <col min="17" max="1003" width="12.1796875" style="3" customWidth="1"/>
    <col min="1004" max="1004" width="12.54296875" style="2" customWidth="1"/>
    <col min="1005" max="16384" width="12.54296875" style="2"/>
  </cols>
  <sheetData>
    <row r="1" spans="1:1004" s="4" customFormat="1" ht="26.5" thickBot="1">
      <c r="B1" s="297" t="s">
        <v>0</v>
      </c>
      <c r="C1" s="298"/>
      <c r="D1" s="298"/>
      <c r="E1" s="298"/>
      <c r="F1" s="298"/>
      <c r="G1" s="298"/>
      <c r="H1" s="299"/>
      <c r="I1" s="299"/>
      <c r="J1" s="299"/>
      <c r="K1" s="299"/>
      <c r="L1" s="299"/>
      <c r="M1" s="298"/>
      <c r="N1" s="298"/>
      <c r="O1" s="298"/>
      <c r="P1" s="300"/>
    </row>
    <row r="2" spans="1:1004" s="4" customFormat="1" ht="135" customHeight="1" thickBot="1">
      <c r="B2" s="301" t="s">
        <v>1</v>
      </c>
      <c r="C2" s="301"/>
      <c r="D2" s="301"/>
      <c r="E2" s="301"/>
      <c r="F2" s="313" t="s">
        <v>2</v>
      </c>
      <c r="G2" s="314"/>
      <c r="H2" s="314"/>
      <c r="I2" s="314"/>
      <c r="J2" s="314"/>
      <c r="K2" s="314"/>
      <c r="L2" s="315"/>
      <c r="M2" s="310" t="s">
        <v>3</v>
      </c>
      <c r="N2" s="311"/>
      <c r="O2" s="311"/>
      <c r="P2" s="312"/>
    </row>
    <row r="3" spans="1:1004" ht="26.5" thickBot="1">
      <c r="B3" s="302" t="str">
        <f>"Reporte de Ejecución "&amp;IF(Ejecución!$B$1="","-",Ejecución!$B$1)&amp;" del POA 2025 del INESPRE"</f>
        <v>Reporte de Ejecución Octubre-Diciembre del POA 2025 del INESPRE</v>
      </c>
      <c r="C3" s="303"/>
      <c r="D3" s="303"/>
      <c r="E3" s="303"/>
      <c r="F3" s="303"/>
      <c r="G3" s="303"/>
      <c r="H3" s="304"/>
      <c r="I3" s="304"/>
      <c r="J3" s="304"/>
      <c r="K3" s="304"/>
      <c r="L3" s="304"/>
      <c r="M3" s="303"/>
      <c r="N3" s="303"/>
      <c r="O3" s="303"/>
      <c r="P3" s="305"/>
    </row>
    <row r="4" spans="1:1004" s="5" customFormat="1" ht="23.25" customHeight="1">
      <c r="B4" s="306" t="s">
        <v>4</v>
      </c>
      <c r="C4" s="307"/>
      <c r="D4" s="307"/>
      <c r="E4" s="307"/>
      <c r="F4" s="307"/>
      <c r="G4" s="307"/>
      <c r="H4" s="308"/>
      <c r="I4" s="308"/>
      <c r="J4" s="308"/>
      <c r="K4" s="308"/>
      <c r="L4" s="308"/>
      <c r="M4" s="307"/>
      <c r="N4" s="307"/>
      <c r="O4" s="307"/>
      <c r="P4" s="309"/>
    </row>
    <row r="5" spans="1:1004" s="5" customFormat="1" ht="20.149999999999999" customHeight="1">
      <c r="B5" s="283" t="s">
        <v>5</v>
      </c>
      <c r="C5" s="284"/>
      <c r="D5" s="284"/>
      <c r="E5" s="284"/>
      <c r="F5" s="284"/>
      <c r="G5" s="284"/>
      <c r="H5" s="285"/>
      <c r="I5" s="285"/>
      <c r="J5" s="285"/>
      <c r="K5" s="285"/>
      <c r="L5" s="285"/>
      <c r="M5" s="284"/>
      <c r="N5" s="284"/>
      <c r="O5" s="284"/>
      <c r="P5" s="286"/>
    </row>
    <row r="6" spans="1:1004" s="5" customFormat="1" ht="20.149999999999999" customHeight="1">
      <c r="B6" s="283"/>
      <c r="C6" s="284"/>
      <c r="D6" s="284"/>
      <c r="E6" s="284"/>
      <c r="F6" s="284"/>
      <c r="G6" s="284"/>
      <c r="H6" s="285"/>
      <c r="I6" s="285"/>
      <c r="J6" s="285"/>
      <c r="K6" s="285"/>
      <c r="L6" s="285"/>
      <c r="M6" s="284"/>
      <c r="N6" s="284"/>
      <c r="O6" s="284"/>
      <c r="P6" s="286"/>
    </row>
    <row r="7" spans="1:1004" s="5" customFormat="1" ht="14.5" customHeight="1">
      <c r="B7" s="287" t="s">
        <v>6</v>
      </c>
      <c r="C7" s="288"/>
      <c r="D7" s="288"/>
      <c r="E7" s="288"/>
      <c r="F7" s="288"/>
      <c r="G7" s="288"/>
      <c r="H7" s="289"/>
      <c r="I7" s="289"/>
      <c r="J7" s="289"/>
      <c r="K7" s="289"/>
      <c r="L7" s="289"/>
      <c r="M7" s="288"/>
      <c r="N7" s="288"/>
      <c r="O7" s="288"/>
      <c r="P7" s="290"/>
    </row>
    <row r="8" spans="1:1004" s="5" customFormat="1" ht="15" customHeight="1" thickBot="1">
      <c r="B8" s="291"/>
      <c r="C8" s="292"/>
      <c r="D8" s="292"/>
      <c r="E8" s="292"/>
      <c r="F8" s="292"/>
      <c r="G8" s="292"/>
      <c r="H8" s="293"/>
      <c r="I8" s="293"/>
      <c r="J8" s="293"/>
      <c r="K8" s="293"/>
      <c r="L8" s="293"/>
      <c r="M8" s="292"/>
      <c r="N8" s="292"/>
      <c r="O8" s="292"/>
      <c r="P8" s="294"/>
    </row>
    <row r="9" spans="1:1004" ht="47.2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X9" s="1"/>
      <c r="Y9" s="1"/>
      <c r="Z9" s="1"/>
      <c r="ALO9" s="2"/>
    </row>
    <row r="10" spans="1:1004"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c r="Q10" s="7"/>
      <c r="R10" s="7"/>
      <c r="S10" s="7"/>
      <c r="T10" s="7"/>
      <c r="U10" s="7"/>
      <c r="V10" s="7"/>
      <c r="W10" s="7"/>
      <c r="X10" s="7"/>
      <c r="Y10" s="7"/>
      <c r="Z10" s="7"/>
    </row>
    <row r="11" spans="1:1004" s="5" customFormat="1" ht="249" customHeight="1" thickBot="1">
      <c r="A11" s="5" t="s">
        <v>142</v>
      </c>
      <c r="B11" s="137" t="s">
        <v>31</v>
      </c>
      <c r="C11" s="138" t="s">
        <v>32</v>
      </c>
      <c r="D11" s="138" t="s">
        <v>33</v>
      </c>
      <c r="E11" s="8" t="s">
        <v>34</v>
      </c>
      <c r="F11" s="9" t="s">
        <v>35</v>
      </c>
      <c r="G11" s="137" t="s">
        <v>36</v>
      </c>
      <c r="H11" s="13">
        <f>IFERROR(IF(Ejecución!$B$1="","",IF(VLOOKUP($A11,EjecuciónDB[],MATCH(H$10,EjecuciónDB[#Headers],0),0)="","",VLOOKUP($A11,EjecuciónDB[],MATCH(H$10,EjecuciónDB[#Headers],0),0))),"-")</f>
        <v>22</v>
      </c>
      <c r="I11" s="13">
        <f>IFERROR(IF(Ejecución!$B$1="","",IF(VLOOKUP($A11,EjecuciónDB[],MATCH(I$10,EjecuciónDB[#Headers],0),0)="","",VLOOKUP($A11,EjecuciónDB[],MATCH(I$10,EjecuciónDB[#Headers],0),0))),"-")</f>
        <v>24</v>
      </c>
      <c r="J11" s="13">
        <f>IFERROR(IF(Ejecución!$B$1="","",IF(VLOOKUP($A11,EjecuciónDB[],MATCH(J$10,EjecuciónDB[#Headers],0),0)="","",VLOOKUP($A11,EjecuciónDB[],MATCH(J$10,EjecuciónDB[#Headers],0),0))),"-")</f>
        <v>22</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281</v>
      </c>
      <c r="L11" s="139">
        <v>9150121.1891486943</v>
      </c>
      <c r="M11" s="140" t="s">
        <v>37</v>
      </c>
      <c r="N11" s="140" t="s">
        <v>38</v>
      </c>
      <c r="O11" s="137" t="s">
        <v>39</v>
      </c>
      <c r="P11" s="10"/>
      <c r="Q11" s="7"/>
      <c r="R11" s="7"/>
      <c r="S11" s="7"/>
      <c r="T11" s="7"/>
      <c r="U11" s="7"/>
      <c r="V11" s="7"/>
      <c r="W11" s="7"/>
      <c r="X11" s="7"/>
      <c r="Y11" s="7"/>
      <c r="Z11" s="7"/>
    </row>
    <row r="12" spans="1:1004" ht="84" customHeight="1" thickBot="1">
      <c r="A12" s="2" t="s">
        <v>148</v>
      </c>
      <c r="B12" s="270" t="s">
        <v>40</v>
      </c>
      <c r="C12" s="138" t="s">
        <v>41</v>
      </c>
      <c r="D12" s="138" t="s">
        <v>42</v>
      </c>
      <c r="E12" s="8" t="s">
        <v>34</v>
      </c>
      <c r="F12" s="9" t="s">
        <v>35</v>
      </c>
      <c r="G12" s="137" t="s">
        <v>43</v>
      </c>
      <c r="H12" s="13">
        <f>IFERROR(IF(Ejecución!$B$1="","",IF(VLOOKUP($A12,EjecuciónDB[],MATCH(H$10,EjecuciónDB[#Headers],0),0)="","",VLOOKUP($A12,EjecuciónDB[],MATCH(H$10,EjecuciónDB[#Headers],0),0))),"-")</f>
        <v>64</v>
      </c>
      <c r="I12" s="13">
        <f>IFERROR(IF(Ejecución!$B$1="","",IF(VLOOKUP($A12,EjecuciónDB[],MATCH(I$10,EjecuciónDB[#Headers],0),0)="","",VLOOKUP($A12,EjecuciónDB[],MATCH(I$10,EjecuciónDB[#Headers],0),0))),"-")</f>
        <v>64</v>
      </c>
      <c r="J12" s="13">
        <f>IFERROR(IF(Ejecución!$B$1="","",IF(VLOOKUP($A12,EjecuciónDB[],MATCH(J$10,EjecuciónDB[#Headers],0),0)="","",VLOOKUP($A12,EjecuciónDB[],MATCH(J$10,EjecuciónDB[#Headers],0),0))),"-")</f>
        <v>64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768</v>
      </c>
      <c r="L12" s="139">
        <v>585607.75610551657</v>
      </c>
      <c r="M12" s="140" t="s">
        <v>37</v>
      </c>
      <c r="N12" s="140" t="s">
        <v>44</v>
      </c>
      <c r="O12" s="137" t="s">
        <v>45</v>
      </c>
      <c r="P12" s="10"/>
    </row>
    <row r="13" spans="1:1004" s="3" customFormat="1" ht="99.75" customHeight="1" thickBot="1">
      <c r="A13" s="3" t="s">
        <v>152</v>
      </c>
      <c r="B13" s="271"/>
      <c r="C13" s="138" t="s">
        <v>46</v>
      </c>
      <c r="D13" s="138" t="s">
        <v>47</v>
      </c>
      <c r="E13" s="8" t="s">
        <v>34</v>
      </c>
      <c r="F13" s="9" t="s">
        <v>35</v>
      </c>
      <c r="G13" s="137" t="s">
        <v>48</v>
      </c>
      <c r="H13" s="13">
        <f>IFERROR(IF(Ejecución!$B$1="","",IF(VLOOKUP($A13,EjecuciónDB[],MATCH(H$10,EjecuciónDB[#Headers],0),0)="","",VLOOKUP($A13,EjecuciónDB[],MATCH(H$10,EjecuciónDB[#Headers],0),0))),"-")</f>
        <v>1267</v>
      </c>
      <c r="I13" s="13">
        <f>IFERROR(IF(Ejecución!$B$1="","",IF(VLOOKUP($A13,EjecuciónDB[],MATCH(I$10,EjecuciónDB[#Headers],0),0)="","",VLOOKUP($A13,EjecuciónDB[],MATCH(I$10,EjecuciónDB[#Headers],0),0))),"-")</f>
        <v>5041</v>
      </c>
      <c r="J13" s="13">
        <f>IFERROR(IF(Ejecución!$B$1="","",IF(VLOOKUP($A13,EjecuciónDB[],MATCH(J$10,EjecuciónDB[#Headers],0),0)="","",VLOOKUP($A13,EjecuciónDB[],MATCH(J$10,EjecuciónDB[#Headers],0),0))),"-")</f>
        <v>5041</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14146</v>
      </c>
      <c r="L13" s="139">
        <v>878411.63415827462</v>
      </c>
      <c r="M13" s="140" t="s">
        <v>49</v>
      </c>
      <c r="N13" s="140" t="s">
        <v>50</v>
      </c>
      <c r="O13" s="137" t="s">
        <v>51</v>
      </c>
      <c r="P13" s="10"/>
      <c r="ALP13" s="2"/>
    </row>
    <row r="14" spans="1:1004" s="3" customFormat="1" ht="208.5" customHeight="1" thickBot="1">
      <c r="A14" s="3" t="s">
        <v>154</v>
      </c>
      <c r="B14" s="271"/>
      <c r="C14" s="138" t="s">
        <v>52</v>
      </c>
      <c r="D14" s="138" t="s">
        <v>53</v>
      </c>
      <c r="E14" s="8" t="s">
        <v>34</v>
      </c>
      <c r="F14" s="9" t="s">
        <v>35</v>
      </c>
      <c r="G14" s="137" t="s">
        <v>54</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1</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139">
        <v>1464019.3902637912</v>
      </c>
      <c r="M14" s="140" t="s">
        <v>37</v>
      </c>
      <c r="N14" s="141" t="s">
        <v>55</v>
      </c>
      <c r="O14" s="137" t="s">
        <v>56</v>
      </c>
      <c r="P14" s="10"/>
      <c r="ALP14" s="2"/>
    </row>
    <row r="15" spans="1:1004" s="3" customFormat="1" ht="135" customHeight="1" thickBot="1">
      <c r="A15" s="3" t="s">
        <v>156</v>
      </c>
      <c r="B15" s="272"/>
      <c r="C15" s="138" t="s">
        <v>57</v>
      </c>
      <c r="D15" s="138" t="s">
        <v>58</v>
      </c>
      <c r="E15" s="8" t="s">
        <v>34</v>
      </c>
      <c r="F15" s="9" t="s">
        <v>59</v>
      </c>
      <c r="G15" s="137" t="s">
        <v>60</v>
      </c>
      <c r="H15" s="13">
        <f>IFERROR(IF(Ejecución!$B$1="","",IF(VLOOKUP($A15,EjecuciónDB[],MATCH(H$10,EjecuciónDB[#Headers],0),0)="","",VLOOKUP($A15,EjecuciónDB[],MATCH(H$10,EjecuciónDB[#Headers],0),0))),"-")</f>
        <v>1</v>
      </c>
      <c r="I15" s="13">
        <f>IFERROR(IF(Ejecución!$B$1="","",IF(VLOOKUP($A15,EjecuciónDB[],MATCH(I$10,EjecuciónDB[#Headers],0),0)="","",VLOOKUP($A15,EjecuciónDB[],MATCH(I$10,EjecuciónDB[#Headers],0),0))),"-")</f>
        <v>1</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12</v>
      </c>
      <c r="L15" s="139">
        <v>732009.6951318956</v>
      </c>
      <c r="M15" s="140" t="s">
        <v>37</v>
      </c>
      <c r="N15" s="140" t="s">
        <v>50</v>
      </c>
      <c r="O15" s="137" t="s">
        <v>61</v>
      </c>
      <c r="P15" s="10"/>
      <c r="ALP15" s="2"/>
    </row>
    <row r="16" spans="1:1004" s="3" customFormat="1" ht="162.75" customHeight="1" thickBot="1">
      <c r="A16" s="3" t="s">
        <v>158</v>
      </c>
      <c r="B16" s="260" t="s">
        <v>40</v>
      </c>
      <c r="C16" s="138" t="s">
        <v>62</v>
      </c>
      <c r="D16" s="138" t="s">
        <v>63</v>
      </c>
      <c r="E16" s="8" t="s">
        <v>34</v>
      </c>
      <c r="F16" s="9" t="s">
        <v>35</v>
      </c>
      <c r="G16" s="137" t="s">
        <v>64</v>
      </c>
      <c r="H16" s="13">
        <f>IFERROR(IF(Ejecución!$B$1="","",IF(VLOOKUP($A16,EjecuciónDB[],MATCH(H$10,EjecuciónDB[#Headers],0),0)="","",VLOOKUP($A16,EjecuciónDB[],MATCH(H$10,EjecuciónDB[#Headers],0),0))),"-")</f>
        <v>2</v>
      </c>
      <c r="I16" s="13">
        <f>IFERROR(IF(Ejecución!$B$1="","",IF(VLOOKUP($A16,EjecuciónDB[],MATCH(I$10,EjecuciónDB[#Headers],0),0)="","",VLOOKUP($A16,EjecuciónDB[],MATCH(I$10,EjecuciónDB[#Headers],0),0))),"-")</f>
        <v>2</v>
      </c>
      <c r="J16" s="13">
        <f>IFERROR(IF(Ejecución!$B$1="","",IF(VLOOKUP($A16,EjecuciónDB[],MATCH(J$10,EjecuciónDB[#Headers],0),0)="","",VLOOKUP($A16,EjecuciónDB[],MATCH(J$10,EjecuciónDB[#Headers],0),0))),"-")</f>
        <v>3</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20</v>
      </c>
      <c r="L16" s="139">
        <v>3660048.4756594785</v>
      </c>
      <c r="M16" s="140" t="s">
        <v>65</v>
      </c>
      <c r="N16" s="140" t="s">
        <v>66</v>
      </c>
      <c r="O16" s="137" t="s">
        <v>67</v>
      </c>
      <c r="P16" s="10"/>
      <c r="ALP16" s="2"/>
    </row>
    <row r="17" spans="1:1004" s="3" customFormat="1" ht="151.5" customHeight="1" thickBot="1">
      <c r="A17" s="3" t="s">
        <v>160</v>
      </c>
      <c r="B17" s="270" t="s">
        <v>40</v>
      </c>
      <c r="C17" s="138" t="s">
        <v>68</v>
      </c>
      <c r="D17" s="138" t="s">
        <v>69</v>
      </c>
      <c r="E17" s="8" t="s">
        <v>34</v>
      </c>
      <c r="F17" s="9" t="s">
        <v>35</v>
      </c>
      <c r="G17" s="137" t="s">
        <v>70</v>
      </c>
      <c r="H17" s="13">
        <f>IFERROR(IF(Ejecución!$B$1="","",IF(VLOOKUP($A17,EjecuciónDB[],MATCH(H$10,EjecuciónDB[#Headers],0),0)="","",VLOOKUP($A17,EjecuciónDB[],MATCH(H$10,EjecuciónDB[#Headers],0),0))),"-")</f>
        <v>10</v>
      </c>
      <c r="I17" s="13">
        <f>IFERROR(IF(Ejecución!$B$1="","",IF(VLOOKUP($A17,EjecuciónDB[],MATCH(I$10,EjecuciónDB[#Headers],0),0)="","",VLOOKUP($A17,EjecuciónDB[],MATCH(I$10,EjecuciónDB[#Headers],0),0))),"-")</f>
        <v>20</v>
      </c>
      <c r="J17" s="13">
        <f>IFERROR(IF(Ejecución!$B$1="","",IF(VLOOKUP($A17,EjecuciónDB[],MATCH(J$10,EjecuciónDB[#Headers],0),0)="","",VLOOKUP($A17,EjecuciónDB[],MATCH(J$10,EjecuciónDB[#Headers],0),0))),"-")</f>
        <v>20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340</v>
      </c>
      <c r="L17" s="139">
        <v>18928974.09714593</v>
      </c>
      <c r="M17" s="140" t="s">
        <v>37</v>
      </c>
      <c r="N17" s="141" t="s">
        <v>71</v>
      </c>
      <c r="O17" s="137" t="s">
        <v>72</v>
      </c>
      <c r="P17" s="10"/>
      <c r="ALP17" s="2"/>
    </row>
    <row r="18" spans="1:1004" s="3" customFormat="1" ht="174.75" customHeight="1" thickBot="1">
      <c r="A18" s="3" t="s">
        <v>162</v>
      </c>
      <c r="B18" s="271"/>
      <c r="C18" s="138" t="s">
        <v>73</v>
      </c>
      <c r="D18" s="138" t="s">
        <v>74</v>
      </c>
      <c r="E18" s="8" t="s">
        <v>34</v>
      </c>
      <c r="F18" s="9" t="s">
        <v>35</v>
      </c>
      <c r="G18" s="137" t="s">
        <v>75</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4</v>
      </c>
      <c r="J18" s="13">
        <f>IFERROR(IF(Ejecución!$B$1="","",IF(VLOOKUP($A18,EjecuciónDB[],MATCH(J$10,EjecuciónDB[#Headers],0),0)="","",VLOOKUP($A18,EjecuciónDB[],MATCH(J$10,EjecuciónDB[#Headers],0),0))),"-")</f>
        <v>4</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26</v>
      </c>
      <c r="L18" s="139">
        <v>475806.3018357323</v>
      </c>
      <c r="M18" s="140" t="s">
        <v>65</v>
      </c>
      <c r="N18" s="141" t="s">
        <v>55</v>
      </c>
      <c r="O18" s="137" t="s">
        <v>76</v>
      </c>
      <c r="P18" s="10"/>
      <c r="ALP18" s="2"/>
    </row>
    <row r="19" spans="1:1004" s="3" customFormat="1" ht="145.5" customHeight="1" thickBot="1">
      <c r="A19" s="3" t="s">
        <v>164</v>
      </c>
      <c r="B19" s="271"/>
      <c r="C19" s="138" t="s">
        <v>77</v>
      </c>
      <c r="D19" s="138" t="s">
        <v>78</v>
      </c>
      <c r="E19" s="8" t="s">
        <v>34</v>
      </c>
      <c r="F19" s="9" t="s">
        <v>59</v>
      </c>
      <c r="G19" s="137" t="s">
        <v>79</v>
      </c>
      <c r="H19" s="13">
        <f>IFERROR(IF(Ejecución!$B$1="","",IF(VLOOKUP($A19,EjecuciónDB[],MATCH(H$10,EjecuciónDB[#Headers],0),0)="","",VLOOKUP($A19,EjecuciónDB[],MATCH(H$10,EjecuciónDB[#Headers],0),0))),"-")</f>
        <v>4</v>
      </c>
      <c r="I19" s="13">
        <f>IFERROR(IF(Ejecución!$B$1="","",IF(VLOOKUP($A19,EjecuciónDB[],MATCH(I$10,EjecuciónDB[#Headers],0),0)="","",VLOOKUP($A19,EjecuciónDB[],MATCH(I$10,EjecuciónDB[#Headers],0),0))),"-")</f>
        <v>4</v>
      </c>
      <c r="J19" s="13">
        <f>IFERROR(IF(Ejecución!$B$1="","",IF(VLOOKUP($A19,EjecuciónDB[],MATCH(J$10,EjecuciónDB[#Headers],0),0)="","",VLOOKUP($A19,EjecuciónDB[],MATCH(J$10,EjecuciónDB[#Headers],0),0))),"-")</f>
        <v>4</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35</v>
      </c>
      <c r="L19" s="139">
        <v>622208.24086211144</v>
      </c>
      <c r="M19" s="140" t="s">
        <v>37</v>
      </c>
      <c r="N19" s="140" t="s">
        <v>66</v>
      </c>
      <c r="O19" s="137" t="s">
        <v>80</v>
      </c>
      <c r="P19" s="10"/>
      <c r="ALP19" s="2"/>
    </row>
    <row r="20" spans="1:1004" s="3" customFormat="1" ht="234.75" customHeight="1" thickBot="1">
      <c r="A20" s="3" t="s">
        <v>168</v>
      </c>
      <c r="B20" s="272"/>
      <c r="C20" s="138" t="s">
        <v>81</v>
      </c>
      <c r="D20" s="138" t="s">
        <v>82</v>
      </c>
      <c r="E20" s="8" t="s">
        <v>34</v>
      </c>
      <c r="F20" s="9" t="s">
        <v>59</v>
      </c>
      <c r="G20" s="137" t="s">
        <v>83</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1</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3</v>
      </c>
      <c r="L20" s="139">
        <v>732009.6951318956</v>
      </c>
      <c r="M20" s="140" t="s">
        <v>65</v>
      </c>
      <c r="N20" s="140" t="s">
        <v>66</v>
      </c>
      <c r="O20" s="137" t="s">
        <v>84</v>
      </c>
      <c r="P20" s="10"/>
      <c r="ALP20" s="2"/>
    </row>
    <row r="21" spans="1:1004" s="3" customFormat="1" ht="96.75" customHeight="1" thickBot="1">
      <c r="A21" s="3" t="s">
        <v>170</v>
      </c>
      <c r="B21" s="137" t="s">
        <v>85</v>
      </c>
      <c r="C21" s="142" t="s">
        <v>86</v>
      </c>
      <c r="D21" s="138" t="s">
        <v>87</v>
      </c>
      <c r="E21" s="8" t="s">
        <v>34</v>
      </c>
      <c r="F21" s="9" t="s">
        <v>59</v>
      </c>
      <c r="G21" s="137" t="s">
        <v>88</v>
      </c>
      <c r="H21" s="13">
        <f>IFERROR(IF(Ejecución!$B$1="","",IF(VLOOKUP($A21,EjecuciónDB[],MATCH(H$10,EjecuciónDB[#Headers],0),0)="","",VLOOKUP($A21,EjecuciónDB[],MATCH(H$10,EjecuciónDB[#Headers],0),0))),"-")</f>
        <v>8</v>
      </c>
      <c r="I21" s="13">
        <f>IFERROR(IF(Ejecución!$B$1="","",IF(VLOOKUP($A21,EjecuciónDB[],MATCH(I$10,EjecuciónDB[#Headers],0),0)="","",VLOOKUP($A21,EjecuciónDB[],MATCH(I$10,EjecuciónDB[#Headers],0),0))),"-")</f>
        <v>8</v>
      </c>
      <c r="J21" s="13">
        <f>IFERROR(IF(Ejecución!$B$1="","",IF(VLOOKUP($A21,EjecuciónDB[],MATCH(J$10,EjecuciónDB[#Headers],0),0)="","",VLOOKUP($A21,EjecuciónDB[],MATCH(J$10,EjecuciónDB[#Headers],0),0))),"-")</f>
        <v>8</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96</v>
      </c>
      <c r="L21" s="139">
        <v>1830024.2378297392</v>
      </c>
      <c r="M21" s="140" t="s">
        <v>37</v>
      </c>
      <c r="N21" s="140" t="s">
        <v>44</v>
      </c>
      <c r="O21" s="137" t="s">
        <v>89</v>
      </c>
      <c r="P21" s="10"/>
      <c r="ALP21" s="2"/>
    </row>
    <row r="22" spans="1:1004" s="3" customFormat="1" ht="147.75" customHeight="1" thickBot="1">
      <c r="A22" s="3" t="s">
        <v>173</v>
      </c>
      <c r="B22" s="137" t="s">
        <v>90</v>
      </c>
      <c r="C22" s="138" t="s">
        <v>91</v>
      </c>
      <c r="D22" s="138" t="s">
        <v>92</v>
      </c>
      <c r="E22" s="8" t="s">
        <v>34</v>
      </c>
      <c r="F22" s="9" t="s">
        <v>59</v>
      </c>
      <c r="G22" s="137" t="s">
        <v>93</v>
      </c>
      <c r="H22" s="13">
        <f>IFERROR(IF(Ejecución!$B$1="","",IF(VLOOKUP($A22,EjecuciónDB[],MATCH(H$10,EjecuciónDB[#Headers],0),0)="","",VLOOKUP($A22,EjecuciónDB[],MATCH(H$10,EjecuciónDB[#Headers],0),0))),"-")</f>
        <v>23</v>
      </c>
      <c r="I22" s="13">
        <f>IFERROR(IF(Ejecución!$B$1="","",IF(VLOOKUP($A22,EjecuciónDB[],MATCH(I$10,EjecuciónDB[#Headers],0),0)="","",VLOOKUP($A22,EjecuciónDB[],MATCH(I$10,EjecuciónDB[#Headers],0),0))),"-")</f>
        <v>20</v>
      </c>
      <c r="J22" s="13">
        <f>IFERROR(IF(Ejecución!$B$1="","",IF(VLOOKUP($A22,EjecuciónDB[],MATCH(J$10,EjecuciónDB[#Headers],0),0)="","",VLOOKUP($A22,EjecuciónDB[],MATCH(J$10,EjecuciónDB[#Headers],0),0))),"-")</f>
        <v>22</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258</v>
      </c>
      <c r="L22" s="139">
        <v>1464019.3902637912</v>
      </c>
      <c r="M22" s="140" t="s">
        <v>94</v>
      </c>
      <c r="N22" s="140" t="s">
        <v>50</v>
      </c>
      <c r="O22" s="137" t="s">
        <v>95</v>
      </c>
      <c r="P22" s="10"/>
      <c r="ALP22" s="2"/>
    </row>
    <row r="23" spans="1:1004" s="3" customFormat="1" ht="192.75" customHeight="1" thickBot="1">
      <c r="A23" s="3" t="s">
        <v>176</v>
      </c>
      <c r="B23" s="137" t="s">
        <v>96</v>
      </c>
      <c r="C23" s="138" t="s">
        <v>97</v>
      </c>
      <c r="D23" s="138" t="s">
        <v>98</v>
      </c>
      <c r="E23" s="8" t="s">
        <v>34</v>
      </c>
      <c r="F23" s="9" t="s">
        <v>35</v>
      </c>
      <c r="G23" s="137" t="s">
        <v>99</v>
      </c>
      <c r="H23" s="13">
        <f>IFERROR(IF(Ejecución!$B$1="","",IF(VLOOKUP($A23,EjecuciónDB[],MATCH(H$10,EjecuciónDB[#Headers],0),0)="","",VLOOKUP($A23,EjecuciónDB[],MATCH(H$10,EjecuciónDB[#Headers],0),0))),"-")</f>
        <v>120</v>
      </c>
      <c r="I23" s="13">
        <f>IFERROR(IF(Ejecución!$B$1="","",IF(VLOOKUP($A23,EjecuciónDB[],MATCH(I$10,EjecuciónDB[#Headers],0),0)="","",VLOOKUP($A23,EjecuciónDB[],MATCH(I$10,EjecuciónDB[#Headers],0),0))),"-")</f>
        <v>120</v>
      </c>
      <c r="J23" s="13">
        <f>IFERROR(IF(Ejecución!$B$1="","",IF(VLOOKUP($A23,EjecuciónDB[],MATCH(J$10,EjecuciónDB[#Headers],0),0)="","",VLOOKUP($A23,EjecuciónDB[],MATCH(J$10,EjecuciónDB[#Headers],0),0))),"-")</f>
        <v>120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575</v>
      </c>
      <c r="L23" s="139">
        <v>1830024.2378297392</v>
      </c>
      <c r="M23" s="140" t="s">
        <v>65</v>
      </c>
      <c r="N23" s="141" t="s">
        <v>55</v>
      </c>
      <c r="O23" s="137" t="s">
        <v>100</v>
      </c>
      <c r="P23" s="10"/>
      <c r="ALP23" s="2"/>
    </row>
    <row r="24" spans="1:1004" s="3" customFormat="1" ht="170.25" customHeight="1" thickBot="1">
      <c r="A24" s="3" t="s">
        <v>180</v>
      </c>
      <c r="B24" s="137" t="s">
        <v>101</v>
      </c>
      <c r="C24" s="138" t="s">
        <v>102</v>
      </c>
      <c r="D24" s="138" t="s">
        <v>103</v>
      </c>
      <c r="E24" s="8" t="s">
        <v>34</v>
      </c>
      <c r="F24" s="9" t="s">
        <v>59</v>
      </c>
      <c r="G24" s="137" t="s">
        <v>104</v>
      </c>
      <c r="H24" s="13">
        <f>IFERROR(IF(Ejecución!$B$1="","",IF(VLOOKUP($A24,EjecuciónDB[],MATCH(H$10,EjecuciónDB[#Headers],0),0)="","",VLOOKUP($A24,EjecuciónDB[],MATCH(H$10,EjecuciónDB[#Headers],0),0))),"-")</f>
        <v>2</v>
      </c>
      <c r="I24" s="13">
        <f>IFERROR(IF(Ejecución!$B$1="","",IF(VLOOKUP($A24,EjecuciónDB[],MATCH(I$10,EjecuciónDB[#Headers],0),0)="","",VLOOKUP($A24,EjecuciónDB[],MATCH(I$10,EjecuciónDB[#Headers],0),0))),"-")</f>
        <v>2</v>
      </c>
      <c r="J24" s="13">
        <f>IFERROR(IF(Ejecución!$B$1="","",IF(VLOOKUP($A24,EjecuciónDB[],MATCH(J$10,EjecuciónDB[#Headers],0),0)="","",VLOOKUP($A24,EjecuciónDB[],MATCH(J$10,EjecuciónDB[#Headers],0),0))),"-")</f>
        <v>3</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24</v>
      </c>
      <c r="L24" s="139">
        <v>1464019.3902637912</v>
      </c>
      <c r="M24" s="140" t="s">
        <v>37</v>
      </c>
      <c r="N24" s="140" t="s">
        <v>50</v>
      </c>
      <c r="O24" s="137" t="s">
        <v>105</v>
      </c>
      <c r="P24" s="10"/>
      <c r="ALP24" s="2"/>
    </row>
    <row r="25" spans="1:1004" s="3" customFormat="1" ht="173.25" customHeight="1" thickBot="1">
      <c r="A25" s="3" t="s">
        <v>183</v>
      </c>
      <c r="B25" s="143" t="s">
        <v>106</v>
      </c>
      <c r="C25" s="144" t="s">
        <v>107</v>
      </c>
      <c r="D25" s="144" t="s">
        <v>108</v>
      </c>
      <c r="E25" s="8" t="s">
        <v>109</v>
      </c>
      <c r="F25" s="9" t="s">
        <v>35</v>
      </c>
      <c r="G25" s="145" t="s">
        <v>110</v>
      </c>
      <c r="H25" s="14">
        <f>IFERROR(IF(Ejecución!$B$1="","",IF(VLOOKUP($A25,EjecuciónDB[],MATCH(H$10,EjecuciónDB[#Headers],0),0)="","",VLOOKUP($A25,EjecuciónDB[],MATCH(H$10,EjecuciónDB[#Headers],0),0))),"-")</f>
        <v>0</v>
      </c>
      <c r="I25" s="14">
        <f>IFERROR(IF(Ejecución!$B$1="","",IF(VLOOKUP($A25,EjecuciónDB[],MATCH(I$10,EjecuciónDB[#Headers],0),0)="","",VLOOKUP($A25,EjecuciónDB[],MATCH(I$10,EjecuciónDB[#Headers],0),0))),"-")</f>
        <v>0</v>
      </c>
      <c r="J25" s="14">
        <f>IFERROR(IF(Ejecución!$B$1="","",IF(VLOOKUP($A25,EjecuciónDB[],MATCH(J$10,EjecuciónDB[#Headers],0),0)="","",VLOOKUP($A25,EjecuciónDB[],MATCH(J$10,EjecuciónDB[#Headers],0),0))),"-")</f>
        <v>0</v>
      </c>
      <c r="K25" s="14">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39">
        <v>732009.6951318956</v>
      </c>
      <c r="M25" s="146" t="s">
        <v>37</v>
      </c>
      <c r="N25" s="147" t="s">
        <v>111</v>
      </c>
      <c r="O25" s="145" t="s">
        <v>112</v>
      </c>
      <c r="P25" s="10"/>
      <c r="ALP25" s="2"/>
    </row>
    <row r="26" spans="1:1004" s="3" customFormat="1" ht="120.75" customHeight="1" thickBot="1">
      <c r="A26" s="3" t="s">
        <v>186</v>
      </c>
      <c r="B26" s="273" t="s">
        <v>113</v>
      </c>
      <c r="C26" s="148" t="s">
        <v>114</v>
      </c>
      <c r="D26" s="148" t="s">
        <v>115</v>
      </c>
      <c r="E26" s="8" t="s">
        <v>109</v>
      </c>
      <c r="F26" s="11" t="s">
        <v>35</v>
      </c>
      <c r="G26" s="149" t="s">
        <v>116</v>
      </c>
      <c r="H26" s="15">
        <f>IFERROR(IF(Ejecución!$B$1="","",IF(VLOOKUP($A26,EjecuciónDB[],MATCH(H$10,EjecuciónDB[#Headers],0),0)="","",VLOOKUP($A26,EjecuciónDB[],MATCH(H$10,EjecuciónDB[#Headers],0),0))),"-")</f>
        <v>1</v>
      </c>
      <c r="I26" s="15">
        <f>IFERROR(IF(Ejecución!$B$1="","",IF(VLOOKUP($A26,EjecuciónDB[],MATCH(I$10,EjecuciónDB[#Headers],0),0)="","",VLOOKUP($A26,EjecuciónDB[],MATCH(I$10,EjecuciónDB[#Headers],0),0))),"-")</f>
        <v>1</v>
      </c>
      <c r="J26" s="15">
        <f>IFERROR(IF(Ejecución!$B$1="","",IF(VLOOKUP($A26,EjecuciónDB[],MATCH(J$10,EjecuciónDB[#Headers],0),0)="","",VLOOKUP($A26,EjecuciónDB[],MATCH(J$10,EjecuciónDB[#Headers],0),0))),"-")</f>
        <v>1</v>
      </c>
      <c r="K26" s="15">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150">
        <v>3338931.3426762274</v>
      </c>
      <c r="M26" s="276" t="s">
        <v>117</v>
      </c>
      <c r="N26" s="151" t="s">
        <v>118</v>
      </c>
      <c r="O26" s="149" t="s">
        <v>119</v>
      </c>
      <c r="P26" s="10"/>
    </row>
    <row r="27" spans="1:1004" s="3" customFormat="1" ht="155.5" thickBot="1">
      <c r="A27" s="3" t="s">
        <v>191</v>
      </c>
      <c r="B27" s="274"/>
      <c r="C27" s="148" t="s">
        <v>120</v>
      </c>
      <c r="D27" s="148" t="s">
        <v>121</v>
      </c>
      <c r="E27" s="8" t="s">
        <v>34</v>
      </c>
      <c r="F27" s="11" t="s">
        <v>35</v>
      </c>
      <c r="G27" s="149" t="s">
        <v>122</v>
      </c>
      <c r="H27" s="78">
        <f>IFERROR(IF(Ejecución!$B$1="","",IF(VLOOKUP($A27,EjecuciónDB[],MATCH(H$10,EjecuciónDB[#Headers],0),0)="","",VLOOKUP($A27,EjecuciónDB[],MATCH(H$10,EjecuciónDB[#Headers],0),0))),"-")</f>
        <v>4</v>
      </c>
      <c r="I27" s="78">
        <f>IFERROR(IF(Ejecución!$B$1="","",IF(VLOOKUP($A27,EjecuciónDB[],MATCH(I$10,EjecuciónDB[#Headers],0),0)="","",VLOOKUP($A27,EjecuciónDB[],MATCH(I$10,EjecuciónDB[#Headers],0),0))),"-")</f>
        <v>2</v>
      </c>
      <c r="J27" s="78">
        <f>IFERROR(IF(Ejecución!$B$1="","",IF(VLOOKUP($A27,EjecuciónDB[],MATCH(J$10,EjecuciónDB[#Headers],0),0)="","",VLOOKUP($A27,EjecuciónDB[],MATCH(J$10,EjecuciónDB[#Headers],0),0))),"-")</f>
        <v>4</v>
      </c>
      <c r="K27" s="7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32</v>
      </c>
      <c r="L27" s="150">
        <v>2921564.9248416987</v>
      </c>
      <c r="M27" s="276"/>
      <c r="N27" s="151" t="s">
        <v>118</v>
      </c>
      <c r="O27" s="149" t="s">
        <v>123</v>
      </c>
      <c r="P27" s="10"/>
    </row>
    <row r="28" spans="1:1004" s="3" customFormat="1" ht="76.5" customHeight="1" thickBot="1">
      <c r="A28" s="3" t="s">
        <v>193</v>
      </c>
      <c r="B28" s="274"/>
      <c r="C28" s="148" t="s">
        <v>124</v>
      </c>
      <c r="D28" s="152" t="s">
        <v>125</v>
      </c>
      <c r="E28" s="8" t="s">
        <v>34</v>
      </c>
      <c r="F28" s="11" t="s">
        <v>35</v>
      </c>
      <c r="G28" s="149" t="s">
        <v>126</v>
      </c>
      <c r="H28" s="78">
        <f>IFERROR(IF(Ejecución!$B$1="","",IF(VLOOKUP($A28,EjecuciónDB[],MATCH(H$10,EjecuciónDB[#Headers],0),0)="","",VLOOKUP($A28,EjecuciónDB[],MATCH(H$10,EjecuciónDB[#Headers],0),0))),"-")</f>
        <v>1</v>
      </c>
      <c r="I28" s="78">
        <f>IFERROR(IF(Ejecución!$B$1="","",IF(VLOOKUP($A28,EjecuciónDB[],MATCH(I$10,EjecuciónDB[#Headers],0),0)="","",VLOOKUP($A28,EjecuciónDB[],MATCH(I$10,EjecuciónDB[#Headers],0),0))),"-")</f>
        <v>2</v>
      </c>
      <c r="J28" s="78">
        <f>IFERROR(IF(Ejecución!$B$1="","",IF(VLOOKUP($A28,EjecuciónDB[],MATCH(J$10,EjecuciónDB[#Headers],0),0)="","",VLOOKUP($A28,EjecuciónDB[],MATCH(J$10,EjecuciónDB[#Headers],0),0))),"-")</f>
        <v>4</v>
      </c>
      <c r="K28" s="7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15</v>
      </c>
      <c r="L28" s="150">
        <v>834732.83566905686</v>
      </c>
      <c r="M28" s="276"/>
      <c r="N28" s="151" t="s">
        <v>118</v>
      </c>
      <c r="O28" s="149" t="s">
        <v>127</v>
      </c>
      <c r="P28" s="10"/>
    </row>
    <row r="29" spans="1:1004" s="3" customFormat="1" ht="120" customHeight="1" thickBot="1">
      <c r="A29" s="3" t="s">
        <v>195</v>
      </c>
      <c r="B29" s="275"/>
      <c r="C29" s="148" t="s">
        <v>128</v>
      </c>
      <c r="D29" s="148" t="s">
        <v>129</v>
      </c>
      <c r="E29" s="8" t="s">
        <v>109</v>
      </c>
      <c r="F29" s="11" t="s">
        <v>35</v>
      </c>
      <c r="G29" s="149" t="s">
        <v>130</v>
      </c>
      <c r="H29" s="15">
        <f>IFERROR(IF(Ejecución!$B$1="","",IF(VLOOKUP($A29,EjecuciónDB[],MATCH(H$10,EjecuciónDB[#Headers],0),0)="","",VLOOKUP($A29,EjecuciónDB[],MATCH(H$10,EjecuciónDB[#Headers],0),0))),"-")</f>
        <v>1</v>
      </c>
      <c r="I29" s="15">
        <f>IFERROR(IF(Ejecución!$B$1="","",IF(VLOOKUP($A29,EjecuciónDB[],MATCH(I$10,EjecuciónDB[#Headers],0),0)="","",VLOOKUP($A29,EjecuciónDB[],MATCH(I$10,EjecuciónDB[#Headers],0),0))),"-")</f>
        <v>1</v>
      </c>
      <c r="J29" s="15">
        <f>IFERROR(IF(Ejecución!$B$1="","",IF(VLOOKUP($A29,EjecuciónDB[],MATCH(J$10,EjecuciónDB[#Headers],0),0)="","",VLOOKUP($A29,EjecuciónDB[],MATCH(J$10,EjecuciónDB[#Headers],0),0))),"-")</f>
        <v>1</v>
      </c>
      <c r="K29" s="1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50">
        <v>1252099.253503585</v>
      </c>
      <c r="M29" s="276"/>
      <c r="N29" s="151" t="s">
        <v>118</v>
      </c>
      <c r="O29" s="149" t="s">
        <v>131</v>
      </c>
      <c r="P29" s="10"/>
    </row>
    <row r="30" spans="1:1004" s="3" customFormat="1">
      <c r="H30" s="12"/>
      <c r="I30" s="12"/>
      <c r="J30" s="12"/>
      <c r="K30" s="12"/>
      <c r="L30" s="12"/>
    </row>
    <row r="31" spans="1:1004" s="3" customFormat="1">
      <c r="H31" s="12"/>
      <c r="I31" s="12"/>
      <c r="J31" s="12"/>
      <c r="K31" s="12"/>
      <c r="L31" s="12"/>
    </row>
    <row r="32" spans="1:1004" s="3" customFormat="1">
      <c r="H32" s="12"/>
      <c r="I32" s="12"/>
      <c r="J32" s="12"/>
      <c r="K32" s="12"/>
      <c r="L32" s="12"/>
    </row>
    <row r="33" spans="8:12" s="3" customFormat="1">
      <c r="H33" s="12"/>
      <c r="I33" s="12"/>
      <c r="J33" s="12"/>
      <c r="K33" s="12"/>
      <c r="L33" s="12"/>
    </row>
    <row r="34" spans="8:12" s="3" customFormat="1">
      <c r="H34" s="12"/>
      <c r="I34" s="12"/>
      <c r="J34" s="12"/>
      <c r="K34" s="12"/>
      <c r="L34" s="12"/>
    </row>
    <row r="35" spans="8:12" s="3" customFormat="1">
      <c r="H35" s="12"/>
      <c r="I35" s="12"/>
      <c r="J35" s="12"/>
      <c r="K35" s="12"/>
      <c r="L35" s="12"/>
    </row>
    <row r="36" spans="8:12" s="3" customFormat="1">
      <c r="H36" s="12"/>
      <c r="I36" s="12"/>
      <c r="J36" s="12"/>
      <c r="K36" s="12"/>
      <c r="L36" s="12"/>
    </row>
  </sheetData>
  <mergeCells count="21">
    <mergeCell ref="B1:P1"/>
    <mergeCell ref="B2:E2"/>
    <mergeCell ref="B3:P3"/>
    <mergeCell ref="B4:P4"/>
    <mergeCell ref="M2:P2"/>
    <mergeCell ref="F2:L2"/>
    <mergeCell ref="O9:O10"/>
    <mergeCell ref="P9:P10"/>
    <mergeCell ref="B5:P6"/>
    <mergeCell ref="B7:P8"/>
    <mergeCell ref="B9:B10"/>
    <mergeCell ref="C9:F9"/>
    <mergeCell ref="G9:G10"/>
    <mergeCell ref="L9:L10"/>
    <mergeCell ref="M9:M10"/>
    <mergeCell ref="N9:N10"/>
    <mergeCell ref="B17:B20"/>
    <mergeCell ref="B26:B29"/>
    <mergeCell ref="M26:M29"/>
    <mergeCell ref="H9:K9"/>
    <mergeCell ref="B12:B15"/>
  </mergeCells>
  <dataValidations disablePrompts="1" count="3">
    <dataValidation type="list" allowBlank="1" showInputMessage="1" showErrorMessage="1" sqref="F11:F25" xr:uid="{08BB156C-BB81-4DAB-8506-7F980FDE82DB}">
      <formula1>"A,B,C"</formula1>
    </dataValidation>
    <dataValidation type="list" allowBlank="1" showInputMessage="1" showErrorMessage="1" sqref="E11:E29" xr:uid="{598CC1C3-3096-474F-B381-751A98402B6D}">
      <formula1>"Unidad,Porcentaje,Monetario"</formula1>
    </dataValidation>
    <dataValidation type="list" allowBlank="1" showInputMessage="1" showErrorMessage="1" sqref="F26:F29" xr:uid="{9AFD6B63-E30C-4A8A-9FDC-741FC53B5A4F}">
      <formula1>"A,B,C"</formula1>
      <formula2>0</formula2>
    </dataValidation>
  </dataValidations>
  <printOptions horizontalCentered="1" verticalCentered="1"/>
  <pageMargins left="0.11811023622047245" right="0.11811023622047245" top="0" bottom="0.78740157480314965" header="0.35433070866141736" footer="0.39370078740157483"/>
  <pageSetup paperSize="5" scale="43" fitToHeight="0" orientation="landscape" r:id="rId1"/>
  <headerFooter alignWithMargins="0"/>
  <rowBreaks count="2" manualBreakCount="2">
    <brk id="15" min="1" max="15" man="1"/>
    <brk id="22"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ECDE-EBB2-41A3-B748-55A61CBD01E4}">
  <sheetPr codeName="Hoja2">
    <pageSetUpPr fitToPage="1"/>
  </sheetPr>
  <dimension ref="A1:ALK33"/>
  <sheetViews>
    <sheetView showGridLines="0" topLeftCell="B1" zoomScale="60" zoomScaleNormal="60" zoomScaleSheetLayoutView="33" workbookViewId="0">
      <selection activeCell="B1" sqref="B1:P1"/>
    </sheetView>
  </sheetViews>
  <sheetFormatPr baseColWidth="10" defaultColWidth="12.1796875" defaultRowHeight="12"/>
  <cols>
    <col min="1" max="1" width="12.1796875" style="33" hidden="1" customWidth="1"/>
    <col min="2" max="2" width="26.54296875" style="32" customWidth="1"/>
    <col min="3" max="3" width="40.453125" style="32" customWidth="1"/>
    <col min="4" max="4" width="29.26953125" style="32" customWidth="1"/>
    <col min="5" max="5" width="21.81640625" style="32" customWidth="1"/>
    <col min="6" max="6" width="19.81640625" style="32" customWidth="1"/>
    <col min="7" max="7" width="33.7265625" style="32" customWidth="1"/>
    <col min="8" max="8" width="13.81640625" style="32" customWidth="1"/>
    <col min="9" max="9" width="16" style="32" customWidth="1"/>
    <col min="10" max="10" width="18.1796875" style="32" customWidth="1"/>
    <col min="11" max="11" width="17.26953125" style="32" hidden="1" customWidth="1"/>
    <col min="12" max="12" width="25.26953125" style="32" customWidth="1"/>
    <col min="13" max="14" width="31" style="32" customWidth="1"/>
    <col min="15" max="15" width="31.453125" style="32" customWidth="1"/>
    <col min="16" max="16" width="33.26953125" style="32" customWidth="1"/>
    <col min="17" max="999" width="12.1796875" style="32"/>
    <col min="1000" max="16384" width="12.1796875" style="33"/>
  </cols>
  <sheetData>
    <row r="1" spans="1:16" s="32" customFormat="1" ht="24.75" customHeight="1" thickBot="1">
      <c r="B1" s="329" t="s">
        <v>0</v>
      </c>
      <c r="C1" s="329"/>
      <c r="D1" s="329"/>
      <c r="E1" s="329"/>
      <c r="F1" s="329"/>
      <c r="G1" s="329"/>
      <c r="H1" s="329"/>
      <c r="I1" s="329"/>
      <c r="J1" s="329"/>
      <c r="K1" s="329"/>
      <c r="L1" s="329"/>
      <c r="M1" s="329"/>
      <c r="N1" s="329"/>
      <c r="O1" s="329"/>
      <c r="P1" s="329"/>
    </row>
    <row r="2" spans="1:16" s="32" customFormat="1" ht="156" customHeight="1" thickBot="1">
      <c r="B2" s="330" t="s">
        <v>1</v>
      </c>
      <c r="C2" s="330"/>
      <c r="D2" s="330"/>
      <c r="E2" s="330"/>
      <c r="F2" s="317" t="s">
        <v>2</v>
      </c>
      <c r="G2" s="318"/>
      <c r="H2" s="318"/>
      <c r="I2" s="318"/>
      <c r="J2" s="318"/>
      <c r="K2" s="318"/>
      <c r="L2" s="319"/>
      <c r="M2" s="317" t="s">
        <v>1231</v>
      </c>
      <c r="N2" s="318"/>
      <c r="O2" s="318"/>
      <c r="P2" s="319"/>
    </row>
    <row r="3" spans="1:16" s="32" customFormat="1"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6" s="34" customFormat="1" ht="23.25" customHeight="1">
      <c r="B4" s="332" t="s">
        <v>864</v>
      </c>
      <c r="C4" s="332"/>
      <c r="D4" s="332"/>
      <c r="E4" s="332"/>
      <c r="F4" s="332"/>
      <c r="G4" s="332"/>
      <c r="H4" s="332"/>
      <c r="I4" s="332"/>
      <c r="J4" s="332"/>
      <c r="K4" s="332"/>
      <c r="L4" s="332"/>
      <c r="M4" s="332"/>
      <c r="N4" s="332"/>
      <c r="O4" s="332"/>
      <c r="P4" s="332"/>
    </row>
    <row r="5" spans="1:16" s="34" customFormat="1" ht="20.149999999999999" customHeight="1">
      <c r="B5" s="326" t="s">
        <v>5</v>
      </c>
      <c r="C5" s="326"/>
      <c r="D5" s="326"/>
      <c r="E5" s="326"/>
      <c r="F5" s="326"/>
      <c r="G5" s="326"/>
      <c r="H5" s="326"/>
      <c r="I5" s="326"/>
      <c r="J5" s="326"/>
      <c r="K5" s="326"/>
      <c r="L5" s="326"/>
      <c r="M5" s="326"/>
      <c r="N5" s="326"/>
      <c r="O5" s="326"/>
      <c r="P5" s="326"/>
    </row>
    <row r="6" spans="1:16" s="34" customFormat="1" ht="20.149999999999999" customHeight="1">
      <c r="B6" s="326"/>
      <c r="C6" s="326"/>
      <c r="D6" s="326"/>
      <c r="E6" s="326"/>
      <c r="F6" s="326"/>
      <c r="G6" s="326"/>
      <c r="H6" s="326"/>
      <c r="I6" s="326"/>
      <c r="J6" s="326"/>
      <c r="K6" s="326"/>
      <c r="L6" s="326"/>
      <c r="M6" s="326"/>
      <c r="N6" s="326"/>
      <c r="O6" s="326"/>
      <c r="P6" s="326"/>
    </row>
    <row r="7" spans="1:16" s="34" customFormat="1" ht="14.5" customHeight="1" thickBot="1">
      <c r="B7" s="327" t="s">
        <v>6</v>
      </c>
      <c r="C7" s="327"/>
      <c r="D7" s="327"/>
      <c r="E7" s="327"/>
      <c r="F7" s="327"/>
      <c r="G7" s="327"/>
      <c r="H7" s="327"/>
      <c r="I7" s="327"/>
      <c r="J7" s="327"/>
      <c r="K7" s="327"/>
      <c r="L7" s="327"/>
      <c r="M7" s="327"/>
      <c r="N7" s="327"/>
      <c r="O7" s="327"/>
      <c r="P7" s="327"/>
    </row>
    <row r="8" spans="1:16" s="34" customFormat="1" ht="15" customHeight="1" thickBot="1">
      <c r="B8" s="327"/>
      <c r="C8" s="327"/>
      <c r="D8" s="327"/>
      <c r="E8" s="327"/>
      <c r="F8" s="327"/>
      <c r="G8" s="327"/>
      <c r="H8" s="327"/>
      <c r="I8" s="327"/>
      <c r="J8" s="327"/>
      <c r="K8" s="327"/>
      <c r="L8" s="327"/>
      <c r="M8" s="327"/>
      <c r="N8" s="327"/>
      <c r="O8" s="327"/>
      <c r="P8" s="327"/>
    </row>
    <row r="9" spans="1:16" s="32" customFormat="1" ht="47.25" customHeight="1" thickBot="1">
      <c r="B9" s="328" t="s">
        <v>7</v>
      </c>
      <c r="C9" s="324" t="s">
        <v>8</v>
      </c>
      <c r="D9" s="324"/>
      <c r="E9" s="324"/>
      <c r="F9" s="324"/>
      <c r="G9" s="324" t="s">
        <v>9</v>
      </c>
      <c r="H9" s="277" t="str">
        <f>"Ejecución "&amp;IF(Ejecución!$B$1="","-",Ejecución!$B$1)&amp;" 2025"</f>
        <v>Ejecución Octubre-Diciembre 2025</v>
      </c>
      <c r="I9" s="278"/>
      <c r="J9" s="278"/>
      <c r="K9" s="279"/>
      <c r="L9" s="324" t="s">
        <v>11</v>
      </c>
      <c r="M9" s="333" t="s">
        <v>10</v>
      </c>
      <c r="N9" s="324" t="s">
        <v>12</v>
      </c>
      <c r="O9" s="324" t="s">
        <v>13</v>
      </c>
      <c r="P9" s="325" t="s">
        <v>14</v>
      </c>
    </row>
    <row r="10" spans="1:16" s="34" customFormat="1" ht="63" customHeight="1" thickBot="1">
      <c r="B10" s="328"/>
      <c r="C10" s="153" t="s">
        <v>15</v>
      </c>
      <c r="D10" s="153" t="s">
        <v>16</v>
      </c>
      <c r="E10" s="153" t="s">
        <v>17</v>
      </c>
      <c r="F10" s="153" t="s">
        <v>18</v>
      </c>
      <c r="G10" s="324"/>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324"/>
      <c r="M10" s="324"/>
      <c r="N10" s="324"/>
      <c r="O10" s="324"/>
      <c r="P10" s="325"/>
    </row>
    <row r="11" spans="1:16" s="34" customFormat="1" ht="100" customHeight="1" thickBot="1">
      <c r="A11" s="34" t="s">
        <v>198</v>
      </c>
      <c r="B11" s="323" t="s">
        <v>201</v>
      </c>
      <c r="C11" s="155" t="s">
        <v>203</v>
      </c>
      <c r="D11" s="155" t="s">
        <v>205</v>
      </c>
      <c r="E11" s="156" t="s">
        <v>34</v>
      </c>
      <c r="F11" s="157" t="s">
        <v>35</v>
      </c>
      <c r="G11" s="154" t="s">
        <v>865</v>
      </c>
      <c r="H11" s="158">
        <f>IFERROR(IF(Ejecución!$B$1="","",IF(VLOOKUP($A11,EjecuciónDB[],MATCH(H$10,EjecuciónDB[#Headers],0),0)="","",VLOOKUP($A11,EjecuciónDB[],MATCH(H$10,EjecuciónDB[#Headers],0),0))),"-")</f>
        <v>0</v>
      </c>
      <c r="I11" s="158">
        <f>IFERROR(IF(Ejecución!$B$1="","",IF(VLOOKUP($A11,EjecuciónDB[],MATCH(I$10,EjecuciónDB[#Headers],0),0)="","",VLOOKUP($A11,EjecuciónDB[],MATCH(I$10,EjecuciónDB[#Headers],0),0))),"-")</f>
        <v>0</v>
      </c>
      <c r="J11" s="158">
        <f>IFERROR(IF(Ejecución!$B$1="","",IF(VLOOKUP($A11,EjecuciónDB[],MATCH(J$10,EjecuciónDB[#Headers],0),0)="","",VLOOKUP($A11,EjecuciónDB[],MATCH(J$10,EjecuciónDB[#Headers],0),0))),"-")</f>
        <v>1</v>
      </c>
      <c r="K11" s="1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316" t="s">
        <v>866</v>
      </c>
      <c r="M11" s="35">
        <v>231984.36981263492</v>
      </c>
      <c r="N11" s="155" t="s">
        <v>867</v>
      </c>
      <c r="O11" s="154" t="s">
        <v>868</v>
      </c>
      <c r="P11" s="154" t="s">
        <v>869</v>
      </c>
    </row>
    <row r="12" spans="1:16" s="34" customFormat="1" ht="100" customHeight="1" thickBot="1">
      <c r="A12" s="34" t="s">
        <v>206</v>
      </c>
      <c r="B12" s="323"/>
      <c r="C12" s="155" t="s">
        <v>207</v>
      </c>
      <c r="D12" s="155" t="s">
        <v>209</v>
      </c>
      <c r="E12" s="156" t="s">
        <v>34</v>
      </c>
      <c r="F12" s="157" t="s">
        <v>35</v>
      </c>
      <c r="G12" s="154" t="s">
        <v>870</v>
      </c>
      <c r="H12" s="158">
        <f>IFERROR(IF(Ejecución!$B$1="","",IF(VLOOKUP($A12,EjecuciónDB[],MATCH(H$10,EjecuciónDB[#Headers],0),0)="","",VLOOKUP($A12,EjecuciónDB[],MATCH(H$10,EjecuciónDB[#Headers],0),0))),"-")</f>
        <v>0</v>
      </c>
      <c r="I12" s="158">
        <f>IFERROR(IF(Ejecución!$B$1="","",IF(VLOOKUP($A12,EjecuciónDB[],MATCH(I$10,EjecuciónDB[#Headers],0),0)="","",VLOOKUP($A12,EjecuciónDB[],MATCH(I$10,EjecuciónDB[#Headers],0),0))),"-")</f>
        <v>0</v>
      </c>
      <c r="J12" s="158">
        <f>IFERROR(IF(Ejecución!$B$1="","",IF(VLOOKUP($A12,EjecuciónDB[],MATCH(J$10,EjecuciónDB[#Headers],0),0)="","",VLOOKUP($A12,EjecuciónDB[],MATCH(J$10,EjecuciónDB[#Headers],0),0))),"-")</f>
        <v>1</v>
      </c>
      <c r="K12" s="1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4</v>
      </c>
      <c r="L12" s="316"/>
      <c r="M12" s="35">
        <v>2111057.7652949779</v>
      </c>
      <c r="N12" s="155" t="s">
        <v>867</v>
      </c>
      <c r="O12" s="154" t="s">
        <v>871</v>
      </c>
      <c r="P12" s="154" t="s">
        <v>869</v>
      </c>
    </row>
    <row r="13" spans="1:16" s="32" customFormat="1" ht="110.25" customHeight="1" thickBot="1">
      <c r="A13" s="32" t="s">
        <v>210</v>
      </c>
      <c r="B13" s="154" t="s">
        <v>211</v>
      </c>
      <c r="C13" s="155" t="s">
        <v>213</v>
      </c>
      <c r="D13" s="155" t="s">
        <v>215</v>
      </c>
      <c r="E13" s="156" t="s">
        <v>34</v>
      </c>
      <c r="F13" s="157" t="s">
        <v>35</v>
      </c>
      <c r="G13" s="154" t="s">
        <v>872</v>
      </c>
      <c r="H13" s="158">
        <f>IFERROR(IF(Ejecución!$B$1="","",IF(VLOOKUP($A13,EjecuciónDB[],MATCH(H$10,EjecuciónDB[#Headers],0),0)="","",VLOOKUP($A13,EjecuciónDB[],MATCH(H$10,EjecuciónDB[#Headers],0),0))),"-")</f>
        <v>0</v>
      </c>
      <c r="I13" s="158">
        <f>IFERROR(IF(Ejecución!$B$1="","",IF(VLOOKUP($A13,EjecuciónDB[],MATCH(I$10,EjecuciónDB[#Headers],0),0)="","",VLOOKUP($A13,EjecuciónDB[],MATCH(I$10,EjecuciónDB[#Headers],0),0))),"-")</f>
        <v>0</v>
      </c>
      <c r="J13" s="158">
        <f>IFERROR(IF(Ejecución!$B$1="","",IF(VLOOKUP($A13,EjecuciónDB[],MATCH(J$10,EjecuciónDB[#Headers],0),0)="","",VLOOKUP($A13,EjecuciónDB[],MATCH(J$10,EjecuciónDB[#Headers],0),0))),"-")</f>
        <v>1</v>
      </c>
      <c r="K13" s="1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v>
      </c>
      <c r="L13" s="316"/>
      <c r="M13" s="35">
        <v>150789.84037821271</v>
      </c>
      <c r="N13" s="155" t="s">
        <v>873</v>
      </c>
      <c r="O13" s="154" t="s">
        <v>874</v>
      </c>
      <c r="P13" s="154" t="s">
        <v>875</v>
      </c>
    </row>
    <row r="14" spans="1:16" s="34" customFormat="1" ht="100" customHeight="1" thickBot="1">
      <c r="A14" s="34" t="s">
        <v>216</v>
      </c>
      <c r="B14" s="154" t="s">
        <v>217</v>
      </c>
      <c r="C14" s="155" t="s">
        <v>219</v>
      </c>
      <c r="D14" s="155" t="s">
        <v>221</v>
      </c>
      <c r="E14" s="156" t="s">
        <v>34</v>
      </c>
      <c r="F14" s="157" t="s">
        <v>59</v>
      </c>
      <c r="G14" s="159" t="s">
        <v>876</v>
      </c>
      <c r="H14" s="158">
        <f>IFERROR(IF(Ejecución!$B$1="","",IF(VLOOKUP($A14,EjecuciónDB[],MATCH(H$10,EjecuciónDB[#Headers],0),0)="","",VLOOKUP($A14,EjecuciónDB[],MATCH(H$10,EjecuciónDB[#Headers],0),0))),"-")</f>
        <v>1</v>
      </c>
      <c r="I14" s="158">
        <f>IFERROR(IF(Ejecución!$B$1="","",IF(VLOOKUP($A14,EjecuciónDB[],MATCH(I$10,EjecuciónDB[#Headers],0),0)="","",VLOOKUP($A14,EjecuciónDB[],MATCH(I$10,EjecuciónDB[#Headers],0),0))),"-")</f>
        <v>1</v>
      </c>
      <c r="J14" s="158">
        <f>IFERROR(IF(Ejecución!$B$1="","",IF(VLOOKUP($A14,EjecuciónDB[],MATCH(J$10,EjecuciónDB[#Headers],0),0)="","",VLOOKUP($A14,EjecuciónDB[],MATCH(J$10,EjecuciónDB[#Headers],0),0))),"-")</f>
        <v>1</v>
      </c>
      <c r="K14" s="1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12</v>
      </c>
      <c r="L14" s="155" t="s">
        <v>877</v>
      </c>
      <c r="M14" s="35">
        <v>463968.73962526984</v>
      </c>
      <c r="N14" s="155" t="s">
        <v>878</v>
      </c>
      <c r="O14" s="154" t="s">
        <v>879</v>
      </c>
      <c r="P14" s="154" t="s">
        <v>880</v>
      </c>
    </row>
    <row r="15" spans="1:16" s="34" customFormat="1" ht="153.75" customHeight="1" thickBot="1">
      <c r="A15" s="34" t="s">
        <v>222</v>
      </c>
      <c r="B15" s="323" t="s">
        <v>223</v>
      </c>
      <c r="C15" s="155" t="s">
        <v>881</v>
      </c>
      <c r="D15" s="155" t="s">
        <v>227</v>
      </c>
      <c r="E15" s="156" t="s">
        <v>34</v>
      </c>
      <c r="F15" s="157" t="s">
        <v>35</v>
      </c>
      <c r="G15" s="154" t="s">
        <v>882</v>
      </c>
      <c r="H15" s="158">
        <f>IFERROR(IF(Ejecución!$B$1="","",IF(VLOOKUP($A15,EjecuciónDB[],MATCH(H$10,EjecuciónDB[#Headers],0),0)="","",VLOOKUP($A15,EjecuciónDB[],MATCH(H$10,EjecuciónDB[#Headers],0),0))),"-")</f>
        <v>1</v>
      </c>
      <c r="I15" s="158">
        <f>IFERROR(IF(Ejecución!$B$1="","",IF(VLOOKUP($A15,EjecuciónDB[],MATCH(I$10,EjecuciónDB[#Headers],0),0)="","",VLOOKUP($A15,EjecuciónDB[],MATCH(I$10,EjecuciónDB[#Headers],0),0))),"-")</f>
        <v>1</v>
      </c>
      <c r="J15" s="158">
        <f>IFERROR(IF(Ejecución!$B$1="","",IF(VLOOKUP($A15,EjecuciónDB[],MATCH(J$10,EjecuciónDB[#Headers],0),0)="","",VLOOKUP($A15,EjecuciónDB[],MATCH(J$10,EjecuciónDB[#Headers],0),0))),"-")</f>
        <v>1</v>
      </c>
      <c r="K15" s="15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12</v>
      </c>
      <c r="L15" s="316" t="s">
        <v>883</v>
      </c>
      <c r="M15" s="35">
        <v>3015796.8075642539</v>
      </c>
      <c r="N15" s="155" t="s">
        <v>878</v>
      </c>
      <c r="O15" s="160" t="s">
        <v>884</v>
      </c>
      <c r="P15" s="154" t="s">
        <v>880</v>
      </c>
    </row>
    <row r="16" spans="1:16" s="34" customFormat="1" ht="100" customHeight="1" thickBot="1">
      <c r="A16" s="34" t="s">
        <v>228</v>
      </c>
      <c r="B16" s="323"/>
      <c r="C16" s="155" t="s">
        <v>229</v>
      </c>
      <c r="D16" s="155" t="s">
        <v>885</v>
      </c>
      <c r="E16" s="156" t="s">
        <v>34</v>
      </c>
      <c r="F16" s="157" t="s">
        <v>35</v>
      </c>
      <c r="G16" s="154" t="s">
        <v>886</v>
      </c>
      <c r="H16" s="158">
        <f>IFERROR(IF(Ejecución!$B$1="","",IF(VLOOKUP($A16,EjecuciónDB[],MATCH(H$10,EjecuciónDB[#Headers],0),0)="","",VLOOKUP($A16,EjecuciónDB[],MATCH(H$10,EjecuciónDB[#Headers],0),0))),"-")</f>
        <v>1</v>
      </c>
      <c r="I16" s="158">
        <f>IFERROR(IF(Ejecución!$B$1="","",IF(VLOOKUP($A16,EjecuciónDB[],MATCH(I$10,EjecuciónDB[#Headers],0),0)="","",VLOOKUP($A16,EjecuciónDB[],MATCH(I$10,EjecuciónDB[#Headers],0),0))),"-")</f>
        <v>1</v>
      </c>
      <c r="J16" s="158">
        <f>IFERROR(IF(Ejecución!$B$1="","",IF(VLOOKUP($A16,EjecuciónDB[],MATCH(J$10,EjecuciónDB[#Headers],0),0)="","",VLOOKUP($A16,EjecuciónDB[],MATCH(J$10,EjecuciónDB[#Headers],0),0))),"-")</f>
        <v>1</v>
      </c>
      <c r="K16" s="158">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12</v>
      </c>
      <c r="L16" s="316"/>
      <c r="M16" s="35"/>
      <c r="N16" s="155" t="s">
        <v>887</v>
      </c>
      <c r="O16" s="154" t="s">
        <v>888</v>
      </c>
      <c r="P16" s="154" t="s">
        <v>880</v>
      </c>
    </row>
    <row r="17" spans="1:16" s="34" customFormat="1" ht="111" customHeight="1" thickBot="1">
      <c r="A17" s="34" t="s">
        <v>232</v>
      </c>
      <c r="B17" s="323"/>
      <c r="C17" s="155" t="s">
        <v>233</v>
      </c>
      <c r="D17" s="155" t="s">
        <v>235</v>
      </c>
      <c r="E17" s="156" t="s">
        <v>34</v>
      </c>
      <c r="F17" s="157" t="s">
        <v>35</v>
      </c>
      <c r="G17" s="154" t="s">
        <v>889</v>
      </c>
      <c r="H17" s="158">
        <f>IFERROR(IF(Ejecución!$B$1="","",IF(VLOOKUP($A17,EjecuciónDB[],MATCH(H$10,EjecuciónDB[#Headers],0),0)="","",VLOOKUP($A17,EjecuciónDB[],MATCH(H$10,EjecuciónDB[#Headers],0),0))),"-")</f>
        <v>1</v>
      </c>
      <c r="I17" s="158">
        <f>IFERROR(IF(Ejecución!$B$1="","",IF(VLOOKUP($A17,EjecuciónDB[],MATCH(I$10,EjecuciónDB[#Headers],0),0)="","",VLOOKUP($A17,EjecuciónDB[],MATCH(I$10,EjecuciónDB[#Headers],0),0))),"-")</f>
        <v>1</v>
      </c>
      <c r="J17" s="158">
        <f>IFERROR(IF(Ejecución!$B$1="","",IF(VLOOKUP($A17,EjecuciónDB[],MATCH(J$10,EjecuciónDB[#Headers],0),0)="","",VLOOKUP($A17,EjecuciónDB[],MATCH(J$10,EjecuciónDB[#Headers],0),0))),"-")</f>
        <v>1</v>
      </c>
      <c r="K17" s="158">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12</v>
      </c>
      <c r="L17" s="316"/>
      <c r="M17" s="35">
        <v>3015796.8075642539</v>
      </c>
      <c r="N17" s="155" t="s">
        <v>890</v>
      </c>
      <c r="O17" s="154" t="s">
        <v>891</v>
      </c>
      <c r="P17" s="154" t="s">
        <v>880</v>
      </c>
    </row>
    <row r="18" spans="1:16" s="34" customFormat="1" ht="109.5" customHeight="1" thickBot="1">
      <c r="A18" s="34" t="s">
        <v>236</v>
      </c>
      <c r="B18" s="323"/>
      <c r="C18" s="155" t="s">
        <v>237</v>
      </c>
      <c r="D18" s="155" t="s">
        <v>239</v>
      </c>
      <c r="E18" s="156" t="s">
        <v>34</v>
      </c>
      <c r="F18" s="157" t="s">
        <v>35</v>
      </c>
      <c r="G18" s="160" t="s">
        <v>892</v>
      </c>
      <c r="H18" s="158">
        <f>IFERROR(IF(Ejecución!$B$1="","",IF(VLOOKUP($A18,EjecuciónDB[],MATCH(H$10,EjecuciónDB[#Headers],0),0)="","",VLOOKUP($A18,EjecuciónDB[],MATCH(H$10,EjecuciónDB[#Headers],0),0))),"-")</f>
        <v>1</v>
      </c>
      <c r="I18" s="158">
        <f>IFERROR(IF(Ejecución!$B$1="","",IF(VLOOKUP($A18,EjecuciónDB[],MATCH(I$10,EjecuciónDB[#Headers],0),0)="","",VLOOKUP($A18,EjecuciónDB[],MATCH(I$10,EjecuciónDB[#Headers],0),0))),"-")</f>
        <v>1</v>
      </c>
      <c r="J18" s="158">
        <f>IFERROR(IF(Ejecución!$B$1="","",IF(VLOOKUP($A18,EjecuciónDB[],MATCH(J$10,EjecuciónDB[#Headers],0),0)="","",VLOOKUP($A18,EjecuciónDB[],MATCH(J$10,EjecuciónDB[#Headers],0),0))),"-")</f>
        <v>1</v>
      </c>
      <c r="K18" s="158">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12</v>
      </c>
      <c r="L18" s="316"/>
      <c r="M18" s="35">
        <v>278381.24377516191</v>
      </c>
      <c r="N18" s="155" t="s">
        <v>893</v>
      </c>
      <c r="O18" s="160" t="s">
        <v>891</v>
      </c>
      <c r="P18" s="154" t="s">
        <v>880</v>
      </c>
    </row>
    <row r="19" spans="1:16" s="34" customFormat="1" ht="120" customHeight="1" thickBot="1">
      <c r="A19" s="34" t="s">
        <v>240</v>
      </c>
      <c r="B19" s="320" t="s">
        <v>241</v>
      </c>
      <c r="C19" s="155" t="s">
        <v>243</v>
      </c>
      <c r="D19" s="155" t="s">
        <v>239</v>
      </c>
      <c r="E19" s="156" t="s">
        <v>34</v>
      </c>
      <c r="F19" s="157" t="s">
        <v>35</v>
      </c>
      <c r="G19" s="160" t="s">
        <v>894</v>
      </c>
      <c r="H19" s="158">
        <f>IFERROR(IF(Ejecución!$B$1="","",IF(VLOOKUP($A19,EjecuciónDB[],MATCH(H$10,EjecuciónDB[#Headers],0),0)="","",VLOOKUP($A19,EjecuciónDB[],MATCH(H$10,EjecuciónDB[#Headers],0),0))),"-")</f>
        <v>1</v>
      </c>
      <c r="I19" s="158">
        <f>IFERROR(IF(Ejecución!$B$1="","",IF(VLOOKUP($A19,EjecuciónDB[],MATCH(I$10,EjecuciónDB[#Headers],0),0)="","",VLOOKUP($A19,EjecuciónDB[],MATCH(I$10,EjecuciónDB[#Headers],0),0))),"-")</f>
        <v>1</v>
      </c>
      <c r="J19" s="158">
        <f>IFERROR(IF(Ejecución!$B$1="","",IF(VLOOKUP($A19,EjecuciónDB[],MATCH(J$10,EjecuciónDB[#Headers],0),0)="","",VLOOKUP($A19,EjecuciónDB[],MATCH(J$10,EjecuciónDB[#Headers],0),0))),"-")</f>
        <v>1</v>
      </c>
      <c r="K19" s="158">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12</v>
      </c>
      <c r="L19" s="155" t="s">
        <v>895</v>
      </c>
      <c r="M19" s="35">
        <v>4639687.3962526983</v>
      </c>
      <c r="N19" s="155" t="s">
        <v>867</v>
      </c>
      <c r="O19" s="160" t="s">
        <v>896</v>
      </c>
      <c r="P19" s="154"/>
    </row>
    <row r="20" spans="1:16" s="34" customFormat="1" ht="100" customHeight="1" thickBot="1">
      <c r="A20" s="34" t="s">
        <v>245</v>
      </c>
      <c r="B20" s="321"/>
      <c r="C20" s="155" t="s">
        <v>246</v>
      </c>
      <c r="D20" s="155" t="s">
        <v>248</v>
      </c>
      <c r="E20" s="156" t="s">
        <v>34</v>
      </c>
      <c r="F20" s="157" t="s">
        <v>35</v>
      </c>
      <c r="G20" s="154" t="s">
        <v>897</v>
      </c>
      <c r="H20" s="158">
        <f>IFERROR(IF(Ejecución!$B$1="","",IF(VLOOKUP($A20,EjecuciónDB[],MATCH(H$10,EjecuciónDB[#Headers],0),0)="","",VLOOKUP($A20,EjecuciónDB[],MATCH(H$10,EjecuciónDB[#Headers],0),0))),"-")</f>
        <v>1</v>
      </c>
      <c r="I20" s="158">
        <f>IFERROR(IF(Ejecución!$B$1="","",IF(VLOOKUP($A20,EjecuciónDB[],MATCH(I$10,EjecuciónDB[#Headers],0),0)="","",VLOOKUP($A20,EjecuciónDB[],MATCH(I$10,EjecuciónDB[#Headers],0),0))),"-")</f>
        <v>1</v>
      </c>
      <c r="J20" s="158">
        <f>IFERROR(IF(Ejecución!$B$1="","",IF(VLOOKUP($A20,EjecuciónDB[],MATCH(J$10,EjecuciónDB[#Headers],0),0)="","",VLOOKUP($A20,EjecuciónDB[],MATCH(J$10,EjecuciónDB[#Headers],0),0))),"-")</f>
        <v>1</v>
      </c>
      <c r="K20" s="158">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12</v>
      </c>
      <c r="L20" s="155" t="s">
        <v>898</v>
      </c>
      <c r="M20" s="35">
        <v>568361.7060409555</v>
      </c>
      <c r="N20" s="155" t="s">
        <v>893</v>
      </c>
      <c r="O20" s="154" t="s">
        <v>899</v>
      </c>
      <c r="P20" s="154" t="s">
        <v>900</v>
      </c>
    </row>
    <row r="21" spans="1:16" s="34" customFormat="1" ht="100" customHeight="1" thickBot="1">
      <c r="A21" s="34" t="s">
        <v>249</v>
      </c>
      <c r="B21" s="321"/>
      <c r="C21" s="155" t="s">
        <v>250</v>
      </c>
      <c r="D21" s="155" t="s">
        <v>252</v>
      </c>
      <c r="E21" s="156" t="s">
        <v>34</v>
      </c>
      <c r="F21" s="157" t="s">
        <v>35</v>
      </c>
      <c r="G21" s="160" t="s">
        <v>901</v>
      </c>
      <c r="H21" s="158">
        <f>IFERROR(IF(Ejecución!$B$1="","",IF(VLOOKUP($A21,EjecuciónDB[],MATCH(H$10,EjecuciónDB[#Headers],0),0)="","",VLOOKUP($A21,EjecuciónDB[],MATCH(H$10,EjecuciónDB[#Headers],0),0))),"-")</f>
        <v>0</v>
      </c>
      <c r="I21" s="158">
        <f>IFERROR(IF(Ejecución!$B$1="","",IF(VLOOKUP($A21,EjecuciónDB[],MATCH(I$10,EjecuciónDB[#Headers],0),0)="","",VLOOKUP($A21,EjecuciónDB[],MATCH(I$10,EjecuciónDB[#Headers],0),0))),"-")</f>
        <v>0</v>
      </c>
      <c r="J21" s="158">
        <f>IFERROR(IF(Ejecución!$B$1="","",IF(VLOOKUP($A21,EjecuciónDB[],MATCH(J$10,EjecuciónDB[#Headers],0),0)="","",VLOOKUP($A21,EjecuciónDB[],MATCH(J$10,EjecuciónDB[#Headers],0),0))),"-")</f>
        <v>0</v>
      </c>
      <c r="K21" s="158">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155" t="s">
        <v>895</v>
      </c>
      <c r="M21" s="35">
        <v>15832933.239712331</v>
      </c>
      <c r="N21" s="155" t="s">
        <v>867</v>
      </c>
      <c r="O21" s="160" t="s">
        <v>902</v>
      </c>
      <c r="P21" s="154" t="s">
        <v>869</v>
      </c>
    </row>
    <row r="22" spans="1:16" s="34" customFormat="1" ht="100" customHeight="1" thickBot="1">
      <c r="A22" s="34" t="s">
        <v>253</v>
      </c>
      <c r="B22" s="322"/>
      <c r="C22" s="155" t="s">
        <v>254</v>
      </c>
      <c r="D22" s="155" t="s">
        <v>256</v>
      </c>
      <c r="E22" s="156" t="s">
        <v>34</v>
      </c>
      <c r="F22" s="157" t="s">
        <v>35</v>
      </c>
      <c r="G22" s="160" t="s">
        <v>903</v>
      </c>
      <c r="H22" s="158">
        <f>IFERROR(IF(Ejecución!$B$1="","",IF(VLOOKUP($A22,EjecuciónDB[],MATCH(H$10,EjecuciónDB[#Headers],0),0)="","",VLOOKUP($A22,EjecuciónDB[],MATCH(H$10,EjecuciónDB[#Headers],0),0))),"-")</f>
        <v>0</v>
      </c>
      <c r="I22" s="158">
        <f>IFERROR(IF(Ejecución!$B$1="","",IF(VLOOKUP($A22,EjecuciónDB[],MATCH(I$10,EjecuciónDB[#Headers],0),0)="","",VLOOKUP($A22,EjecuciónDB[],MATCH(I$10,EjecuciónDB[#Headers],0),0))),"-")</f>
        <v>0</v>
      </c>
      <c r="J22" s="158">
        <f>IFERROR(IF(Ejecución!$B$1="","",IF(VLOOKUP($A22,EjecuciónDB[],MATCH(J$10,EjecuciónDB[#Headers],0),0)="","",VLOOKUP($A22,EjecuciónDB[],MATCH(J$10,EjecuciónDB[#Headers],0),0))),"-")</f>
        <v>0</v>
      </c>
      <c r="K22" s="158">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4</v>
      </c>
      <c r="L22" s="155" t="s">
        <v>898</v>
      </c>
      <c r="M22" s="35"/>
      <c r="N22" s="155" t="s">
        <v>904</v>
      </c>
      <c r="O22" s="154" t="s">
        <v>905</v>
      </c>
      <c r="P22" s="154" t="s">
        <v>906</v>
      </c>
    </row>
    <row r="23" spans="1:16" s="34" customFormat="1" ht="139.5" customHeight="1" thickBot="1">
      <c r="A23" s="34" t="s">
        <v>257</v>
      </c>
      <c r="B23" s="320" t="s">
        <v>241</v>
      </c>
      <c r="C23" s="155" t="s">
        <v>258</v>
      </c>
      <c r="D23" s="155" t="s">
        <v>260</v>
      </c>
      <c r="E23" s="156" t="s">
        <v>34</v>
      </c>
      <c r="F23" s="157" t="s">
        <v>35</v>
      </c>
      <c r="G23" s="160" t="s">
        <v>907</v>
      </c>
      <c r="H23" s="158">
        <f>IFERROR(IF(Ejecución!$B$1="","",IF(VLOOKUP($A23,EjecuciónDB[],MATCH(H$10,EjecuciónDB[#Headers],0),0)="","",VLOOKUP($A23,EjecuciónDB[],MATCH(H$10,EjecuciónDB[#Headers],0),0))),"-")</f>
        <v>1</v>
      </c>
      <c r="I23" s="158">
        <f>IFERROR(IF(Ejecución!$B$1="","",IF(VLOOKUP($A23,EjecuciónDB[],MATCH(I$10,EjecuciónDB[#Headers],0),0)="","",VLOOKUP($A23,EjecuciónDB[],MATCH(I$10,EjecuciónDB[#Headers],0),0))),"-")</f>
        <v>1</v>
      </c>
      <c r="J23" s="158">
        <f>IFERROR(IF(Ejecución!$B$1="","",IF(VLOOKUP($A23,EjecuciónDB[],MATCH(J$10,EjecuciónDB[#Headers],0),0)="","",VLOOKUP($A23,EjecuciónDB[],MATCH(J$10,EjecuciónDB[#Headers],0),0))),"-")</f>
        <v>1</v>
      </c>
      <c r="K23" s="158">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12</v>
      </c>
      <c r="L23" s="316" t="s">
        <v>908</v>
      </c>
      <c r="M23" s="35">
        <v>452369.52113463817</v>
      </c>
      <c r="N23" s="155" t="s">
        <v>909</v>
      </c>
      <c r="O23" s="160" t="s">
        <v>910</v>
      </c>
      <c r="P23" s="154"/>
    </row>
    <row r="24" spans="1:16" s="34" customFormat="1" ht="142.5" customHeight="1" thickBot="1">
      <c r="A24" s="34" t="s">
        <v>261</v>
      </c>
      <c r="B24" s="321"/>
      <c r="C24" s="155" t="s">
        <v>262</v>
      </c>
      <c r="D24" s="155" t="s">
        <v>264</v>
      </c>
      <c r="E24" s="156" t="s">
        <v>34</v>
      </c>
      <c r="F24" s="157" t="s">
        <v>35</v>
      </c>
      <c r="G24" s="160" t="s">
        <v>911</v>
      </c>
      <c r="H24" s="158">
        <f>IFERROR(IF(Ejecución!$B$1="","",IF(VLOOKUP($A24,EjecuciónDB[],MATCH(H$10,EjecuciónDB[#Headers],0),0)="","",VLOOKUP($A24,EjecuciónDB[],MATCH(H$10,EjecuciónDB[#Headers],0),0))),"-")</f>
        <v>1</v>
      </c>
      <c r="I24" s="158">
        <f>IFERROR(IF(Ejecución!$B$1="","",IF(VLOOKUP($A24,EjecuciónDB[],MATCH(I$10,EjecuciónDB[#Headers],0),0)="","",VLOOKUP($A24,EjecuciónDB[],MATCH(I$10,EjecuciónDB[#Headers],0),0))),"-")</f>
        <v>1</v>
      </c>
      <c r="J24" s="158">
        <f>IFERROR(IF(Ejecución!$B$1="","",IF(VLOOKUP($A24,EjecuciónDB[],MATCH(J$10,EjecuciónDB[#Headers],0),0)="","",VLOOKUP($A24,EjecuciónDB[],MATCH(J$10,EjecuciónDB[#Headers],0),0))),"-")</f>
        <v>1</v>
      </c>
      <c r="K24" s="158">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12</v>
      </c>
      <c r="L24" s="316"/>
      <c r="M24" s="35"/>
      <c r="N24" s="155" t="s">
        <v>912</v>
      </c>
      <c r="O24" s="160" t="s">
        <v>913</v>
      </c>
      <c r="P24" s="154" t="s">
        <v>914</v>
      </c>
    </row>
    <row r="25" spans="1:16" s="34" customFormat="1" ht="128.25" customHeight="1" thickBot="1">
      <c r="A25" s="34" t="s">
        <v>265</v>
      </c>
      <c r="B25" s="321"/>
      <c r="C25" s="155" t="s">
        <v>266</v>
      </c>
      <c r="D25" s="155" t="s">
        <v>268</v>
      </c>
      <c r="E25" s="156" t="s">
        <v>34</v>
      </c>
      <c r="F25" s="157" t="s">
        <v>35</v>
      </c>
      <c r="G25" s="160" t="s">
        <v>915</v>
      </c>
      <c r="H25" s="158">
        <f>IFERROR(IF(Ejecución!$B$1="","",IF(VLOOKUP($A25,EjecuciónDB[],MATCH(H$10,EjecuciónDB[#Headers],0),0)="","",VLOOKUP($A25,EjecuciónDB[],MATCH(H$10,EjecuciónDB[#Headers],0),0))),"-")</f>
        <v>1</v>
      </c>
      <c r="I25" s="158">
        <f>IFERROR(IF(Ejecución!$B$1="","",IF(VLOOKUP($A25,EjecuciónDB[],MATCH(I$10,EjecuciónDB[#Headers],0),0)="","",VLOOKUP($A25,EjecuciónDB[],MATCH(I$10,EjecuciónDB[#Headers],0),0))),"-")</f>
        <v>1</v>
      </c>
      <c r="J25" s="158">
        <f>IFERROR(IF(Ejecución!$B$1="","",IF(VLOOKUP($A25,EjecuciónDB[],MATCH(J$10,EjecuciónDB[#Headers],0),0)="","",VLOOKUP($A25,EjecuciónDB[],MATCH(J$10,EjecuciónDB[#Headers],0),0))),"-")</f>
        <v>1</v>
      </c>
      <c r="K25" s="158">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12</v>
      </c>
      <c r="L25" s="155" t="s">
        <v>898</v>
      </c>
      <c r="M25" s="35">
        <v>2111057.7652949779</v>
      </c>
      <c r="N25" s="155" t="s">
        <v>916</v>
      </c>
      <c r="O25" s="160" t="s">
        <v>917</v>
      </c>
      <c r="P25" s="154" t="s">
        <v>918</v>
      </c>
    </row>
    <row r="26" spans="1:16" s="32" customFormat="1" ht="135" customHeight="1" thickBot="1">
      <c r="A26" s="32" t="s">
        <v>269</v>
      </c>
      <c r="B26" s="321"/>
      <c r="C26" s="155" t="s">
        <v>270</v>
      </c>
      <c r="D26" s="155" t="s">
        <v>272</v>
      </c>
      <c r="E26" s="156" t="s">
        <v>34</v>
      </c>
      <c r="F26" s="157" t="s">
        <v>35</v>
      </c>
      <c r="G26" s="160" t="s">
        <v>919</v>
      </c>
      <c r="H26" s="158">
        <f>IFERROR(IF(Ejecución!$B$1="","",IF(VLOOKUP($A26,EjecuciónDB[],MATCH(H$10,EjecuciónDB[#Headers],0),0)="","",VLOOKUP($A26,EjecuciónDB[],MATCH(H$10,EjecuciónDB[#Headers],0),0))),"-")</f>
        <v>1</v>
      </c>
      <c r="I26" s="158">
        <f>IFERROR(IF(Ejecución!$B$1="","",IF(VLOOKUP($A26,EjecuciónDB[],MATCH(I$10,EjecuciónDB[#Headers],0),0)="","",VLOOKUP($A26,EjecuciónDB[],MATCH(I$10,EjecuciónDB[#Headers],0),0))),"-")</f>
        <v>1</v>
      </c>
      <c r="J26" s="158">
        <f>IFERROR(IF(Ejecución!$B$1="","",IF(VLOOKUP($A26,EjecuciónDB[],MATCH(J$10,EjecuciónDB[#Headers],0),0)="","",VLOOKUP($A26,EjecuciónDB[],MATCH(J$10,EjecuciónDB[#Headers],0),0))),"-")</f>
        <v>1</v>
      </c>
      <c r="K26" s="158">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12</v>
      </c>
      <c r="L26" s="155" t="s">
        <v>908</v>
      </c>
      <c r="M26" s="35"/>
      <c r="N26" s="155" t="s">
        <v>920</v>
      </c>
      <c r="O26" s="160" t="s">
        <v>921</v>
      </c>
      <c r="P26" s="154" t="s">
        <v>918</v>
      </c>
    </row>
    <row r="27" spans="1:16" s="32" customFormat="1" ht="99.75" customHeight="1" thickBot="1">
      <c r="A27" s="32" t="s">
        <v>273</v>
      </c>
      <c r="B27" s="322"/>
      <c r="C27" s="155" t="s">
        <v>274</v>
      </c>
      <c r="D27" s="155" t="s">
        <v>276</v>
      </c>
      <c r="E27" s="156" t="s">
        <v>34</v>
      </c>
      <c r="F27" s="157" t="s">
        <v>35</v>
      </c>
      <c r="G27" s="160" t="s">
        <v>922</v>
      </c>
      <c r="H27" s="158">
        <f>IFERROR(IF(Ejecución!$B$1="","",IF(VLOOKUP($A27,EjecuciónDB[],MATCH(H$10,EjecuciónDB[#Headers],0),0)="","",VLOOKUP($A27,EjecuciónDB[],MATCH(H$10,EjecuciónDB[#Headers],0),0))),"-")</f>
        <v>1</v>
      </c>
      <c r="I27" s="158">
        <f>IFERROR(IF(Ejecución!$B$1="","",IF(VLOOKUP($A27,EjecuciónDB[],MATCH(I$10,EjecuciónDB[#Headers],0),0)="","",VLOOKUP($A27,EjecuciónDB[],MATCH(I$10,EjecuciónDB[#Headers],0),0))),"-")</f>
        <v>1</v>
      </c>
      <c r="J27" s="158">
        <f>IFERROR(IF(Ejecución!$B$1="","",IF(VLOOKUP($A27,EjecuciónDB[],MATCH(J$10,EjecuciónDB[#Headers],0),0)="","",VLOOKUP($A27,EjecuciónDB[],MATCH(J$10,EjecuciónDB[#Headers],0),0))),"-")</f>
        <v>1</v>
      </c>
      <c r="K27" s="15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12</v>
      </c>
      <c r="L27" s="155" t="s">
        <v>895</v>
      </c>
      <c r="M27" s="35">
        <v>301579.68075642543</v>
      </c>
      <c r="N27" s="155" t="s">
        <v>923</v>
      </c>
      <c r="O27" s="160" t="s">
        <v>924</v>
      </c>
      <c r="P27" s="154" t="s">
        <v>925</v>
      </c>
    </row>
    <row r="28" spans="1:16" s="32" customFormat="1" ht="100.5" customHeight="1" thickBot="1">
      <c r="A28" s="32" t="s">
        <v>277</v>
      </c>
      <c r="B28" s="320" t="s">
        <v>241</v>
      </c>
      <c r="C28" s="155" t="s">
        <v>278</v>
      </c>
      <c r="D28" s="155" t="s">
        <v>280</v>
      </c>
      <c r="E28" s="156" t="s">
        <v>34</v>
      </c>
      <c r="F28" s="157" t="s">
        <v>35</v>
      </c>
      <c r="G28" s="160" t="s">
        <v>926</v>
      </c>
      <c r="H28" s="158">
        <f>IFERROR(IF(Ejecución!$B$1="","",IF(VLOOKUP($A28,EjecuciónDB[],MATCH(H$10,EjecuciónDB[#Headers],0),0)="","",VLOOKUP($A28,EjecuciónDB[],MATCH(H$10,EjecuciónDB[#Headers],0),0))),"-")</f>
        <v>0</v>
      </c>
      <c r="I28" s="158">
        <f>IFERROR(IF(Ejecución!$B$1="","",IF(VLOOKUP($A28,EjecuciónDB[],MATCH(I$10,EjecuciónDB[#Headers],0),0)="","",VLOOKUP($A28,EjecuciónDB[],MATCH(I$10,EjecuciónDB[#Headers],0),0))),"-")</f>
        <v>0</v>
      </c>
      <c r="J28" s="158">
        <f>IFERROR(IF(Ejecución!$B$1="","",IF(VLOOKUP($A28,EjecuciónDB[],MATCH(J$10,EjecuciónDB[#Headers],0),0)="","",VLOOKUP($A28,EjecuciónDB[],MATCH(J$10,EjecuciónDB[#Headers],0),0))),"-")</f>
        <v>0</v>
      </c>
      <c r="K28" s="15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4</v>
      </c>
      <c r="L28" s="316" t="s">
        <v>927</v>
      </c>
      <c r="M28" s="35"/>
      <c r="N28" s="155" t="s">
        <v>923</v>
      </c>
      <c r="O28" s="160" t="s">
        <v>928</v>
      </c>
      <c r="P28" s="154" t="s">
        <v>929</v>
      </c>
    </row>
    <row r="29" spans="1:16" s="32" customFormat="1" ht="84.75" customHeight="1" thickBot="1">
      <c r="A29" s="32" t="s">
        <v>281</v>
      </c>
      <c r="B29" s="321"/>
      <c r="C29" s="155" t="s">
        <v>930</v>
      </c>
      <c r="D29" s="155" t="s">
        <v>284</v>
      </c>
      <c r="E29" s="156" t="s">
        <v>34</v>
      </c>
      <c r="F29" s="157" t="s">
        <v>35</v>
      </c>
      <c r="G29" s="160" t="s">
        <v>931</v>
      </c>
      <c r="H29" s="158">
        <f>IFERROR(IF(Ejecución!$B$1="","",IF(VLOOKUP($A29,EjecuciónDB[],MATCH(H$10,EjecuciónDB[#Headers],0),0)="","",VLOOKUP($A29,EjecuciónDB[],MATCH(H$10,EjecuciónDB[#Headers],0),0))),"-")</f>
        <v>0</v>
      </c>
      <c r="I29" s="158">
        <f>IFERROR(IF(Ejecución!$B$1="","",IF(VLOOKUP($A29,EjecuciónDB[],MATCH(I$10,EjecuciónDB[#Headers],0),0)="","",VLOOKUP($A29,EjecuciónDB[],MATCH(I$10,EjecuciónDB[#Headers],0),0))),"-")</f>
        <v>0</v>
      </c>
      <c r="J29" s="158">
        <f>IFERROR(IF(Ejecución!$B$1="","",IF(VLOOKUP($A29,EjecuciónDB[],MATCH(J$10,EjecuciónDB[#Headers],0),0)="","",VLOOKUP($A29,EjecuciónDB[],MATCH(J$10,EjecuciónDB[#Headers],0),0))),"-")</f>
        <v>0</v>
      </c>
      <c r="K29" s="158">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4</v>
      </c>
      <c r="L29" s="316"/>
      <c r="M29" s="35"/>
      <c r="N29" s="155" t="s">
        <v>923</v>
      </c>
      <c r="O29" s="160" t="s">
        <v>932</v>
      </c>
      <c r="P29" s="154" t="s">
        <v>933</v>
      </c>
    </row>
    <row r="30" spans="1:16" s="32" customFormat="1" ht="101.25" customHeight="1" thickBot="1">
      <c r="A30" s="32" t="s">
        <v>285</v>
      </c>
      <c r="B30" s="321"/>
      <c r="C30" s="155" t="s">
        <v>286</v>
      </c>
      <c r="D30" s="155" t="s">
        <v>288</v>
      </c>
      <c r="E30" s="156" t="s">
        <v>34</v>
      </c>
      <c r="F30" s="157" t="s">
        <v>35</v>
      </c>
      <c r="G30" s="160" t="s">
        <v>934</v>
      </c>
      <c r="H30" s="158">
        <f>IFERROR(IF(Ejecución!$B$1="","",IF(VLOOKUP($A30,EjecuciónDB[],MATCH(H$10,EjecuciónDB[#Headers],0),0)="","",VLOOKUP($A30,EjecuciónDB[],MATCH(H$10,EjecuciónDB[#Headers],0),0))),"-")</f>
        <v>1</v>
      </c>
      <c r="I30" s="158">
        <f>IFERROR(IF(Ejecución!$B$1="","",IF(VLOOKUP($A30,EjecuciónDB[],MATCH(I$10,EjecuciónDB[#Headers],0),0)="","",VLOOKUP($A30,EjecuciónDB[],MATCH(I$10,EjecuciónDB[#Headers],0),0))),"-")</f>
        <v>1</v>
      </c>
      <c r="J30" s="158">
        <f>IFERROR(IF(Ejecución!$B$1="","",IF(VLOOKUP($A30,EjecuciónDB[],MATCH(J$10,EjecuciónDB[#Headers],0),0)="","",VLOOKUP($A30,EjecuciónDB[],MATCH(J$10,EjecuciónDB[#Headers],0),0))),"-")</f>
        <v>1</v>
      </c>
      <c r="K30" s="158">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12</v>
      </c>
      <c r="L30" s="316"/>
      <c r="M30" s="35"/>
      <c r="N30" s="155" t="s">
        <v>923</v>
      </c>
      <c r="O30" s="160" t="s">
        <v>891</v>
      </c>
      <c r="P30" s="154" t="s">
        <v>935</v>
      </c>
    </row>
    <row r="31" spans="1:16" s="32" customFormat="1" ht="99" customHeight="1" thickBot="1">
      <c r="A31" s="32" t="s">
        <v>289</v>
      </c>
      <c r="B31" s="321"/>
      <c r="C31" s="155" t="s">
        <v>290</v>
      </c>
      <c r="D31" s="155" t="s">
        <v>292</v>
      </c>
      <c r="E31" s="156" t="s">
        <v>34</v>
      </c>
      <c r="F31" s="157" t="s">
        <v>35</v>
      </c>
      <c r="G31" s="154" t="s">
        <v>936</v>
      </c>
      <c r="H31" s="158">
        <f>IFERROR(IF(Ejecución!$B$1="","",IF(VLOOKUP($A31,EjecuciónDB[],MATCH(H$10,EjecuciónDB[#Headers],0),0)="","",VLOOKUP($A31,EjecuciónDB[],MATCH(H$10,EjecuciónDB[#Headers],0),0))),"-")</f>
        <v>1</v>
      </c>
      <c r="I31" s="158">
        <f>IFERROR(IF(Ejecución!$B$1="","",IF(VLOOKUP($A31,EjecuciónDB[],MATCH(I$10,EjecuciónDB[#Headers],0),0)="","",VLOOKUP($A31,EjecuciónDB[],MATCH(I$10,EjecuciónDB[#Headers],0),0))),"-")</f>
        <v>1</v>
      </c>
      <c r="J31" s="158">
        <f>IFERROR(IF(Ejecución!$B$1="","",IF(VLOOKUP($A31,EjecuciónDB[],MATCH(J$10,EjecuciónDB[#Headers],0),0)="","",VLOOKUP($A31,EjecuciónDB[],MATCH(J$10,EjecuciónDB[#Headers],0),0))),"-")</f>
        <v>1</v>
      </c>
      <c r="K31" s="158">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12</v>
      </c>
      <c r="L31" s="316"/>
      <c r="M31" s="35">
        <v>695953.10943790467</v>
      </c>
      <c r="N31" s="155" t="s">
        <v>923</v>
      </c>
      <c r="O31" s="154" t="s">
        <v>937</v>
      </c>
      <c r="P31" s="154" t="s">
        <v>935</v>
      </c>
    </row>
    <row r="32" spans="1:16" s="32" customFormat="1" ht="117.75" customHeight="1" thickBot="1">
      <c r="A32" s="32" t="s">
        <v>293</v>
      </c>
      <c r="B32" s="322"/>
      <c r="C32" s="155" t="s">
        <v>294</v>
      </c>
      <c r="D32" s="155" t="s">
        <v>296</v>
      </c>
      <c r="E32" s="156" t="s">
        <v>34</v>
      </c>
      <c r="F32" s="157" t="s">
        <v>35</v>
      </c>
      <c r="G32" s="160" t="s">
        <v>938</v>
      </c>
      <c r="H32" s="158">
        <f>IFERROR(IF(Ejecución!$B$1="","",IF(VLOOKUP($A32,EjecuciónDB[],MATCH(H$10,EjecuciónDB[#Headers],0),0)="","",VLOOKUP($A32,EjecuciónDB[],MATCH(H$10,EjecuciónDB[#Headers],0),0))),"-")</f>
        <v>1</v>
      </c>
      <c r="I32" s="158">
        <f>IFERROR(IF(Ejecución!$B$1="","",IF(VLOOKUP($A32,EjecuciónDB[],MATCH(I$10,EjecuciónDB[#Headers],0),0)="","",VLOOKUP($A32,EjecuciónDB[],MATCH(I$10,EjecuciónDB[#Headers],0),0))),"-")</f>
        <v>1</v>
      </c>
      <c r="J32" s="158">
        <f>IFERROR(IF(Ejecución!$B$1="","",IF(VLOOKUP($A32,EjecuciónDB[],MATCH(J$10,EjecuciónDB[#Headers],0),0)="","",VLOOKUP($A32,EjecuciónDB[],MATCH(J$10,EjecuciónDB[#Headers],0),0))),"-")</f>
        <v>1</v>
      </c>
      <c r="K32" s="158">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12</v>
      </c>
      <c r="L32" s="316"/>
      <c r="M32" s="35"/>
      <c r="N32" s="155" t="s">
        <v>939</v>
      </c>
      <c r="O32" s="160" t="s">
        <v>940</v>
      </c>
      <c r="P32" s="154" t="s">
        <v>941</v>
      </c>
    </row>
    <row r="33" s="32" customFormat="1" ht="91.5" customHeight="1"/>
  </sheetData>
  <mergeCells count="26">
    <mergeCell ref="N9:N10"/>
    <mergeCell ref="B1:P1"/>
    <mergeCell ref="B2:E2"/>
    <mergeCell ref="B3:P3"/>
    <mergeCell ref="B4:P4"/>
    <mergeCell ref="C9:F9"/>
    <mergeCell ref="G9:G10"/>
    <mergeCell ref="H9:K9"/>
    <mergeCell ref="L9:L10"/>
    <mergeCell ref="M9:M10"/>
    <mergeCell ref="L23:L24"/>
    <mergeCell ref="L28:L32"/>
    <mergeCell ref="F2:L2"/>
    <mergeCell ref="M2:P2"/>
    <mergeCell ref="B19:B22"/>
    <mergeCell ref="B23:B27"/>
    <mergeCell ref="B28:B32"/>
    <mergeCell ref="B11:B12"/>
    <mergeCell ref="L11:L13"/>
    <mergeCell ref="B15:B18"/>
    <mergeCell ref="L15:L18"/>
    <mergeCell ref="O9:O10"/>
    <mergeCell ref="P9:P10"/>
    <mergeCell ref="B5:P6"/>
    <mergeCell ref="B7:P8"/>
    <mergeCell ref="B9:B10"/>
  </mergeCells>
  <dataValidations count="2">
    <dataValidation type="list" allowBlank="1" showInputMessage="1" showErrorMessage="1" sqref="F11:F32" xr:uid="{72BF4B5A-82B7-4D90-B6EF-FD6E30FEE43D}">
      <formula1>"A,B,C"</formula1>
      <formula2>0</formula2>
    </dataValidation>
    <dataValidation type="list" allowBlank="1" showInputMessage="1" showErrorMessage="1" sqref="E11:E32" xr:uid="{B0671DEE-C3FE-4B0F-A954-C579B6CD3FF8}">
      <formula1>"Unidad,Porcentaje,Monetario"</formula1>
      <formula2>0</formula2>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rowBreaks count="3" manualBreakCount="3">
    <brk id="14" max="16383" man="1"/>
    <brk id="22"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F633-4FFD-4F42-8E10-5FBF11CAB8A4}">
  <sheetPr codeName="Hoja3"/>
  <dimension ref="A1:AML34"/>
  <sheetViews>
    <sheetView showGridLines="0" topLeftCell="B1" zoomScale="60" zoomScaleNormal="60" zoomScaleSheetLayoutView="30" workbookViewId="0">
      <selection activeCell="B1" sqref="B1:P1"/>
    </sheetView>
  </sheetViews>
  <sheetFormatPr baseColWidth="10" defaultColWidth="11.453125" defaultRowHeight="14.5"/>
  <cols>
    <col min="1" max="1" width="11.453125" style="2" hidden="1" customWidth="1"/>
    <col min="2" max="2" width="29.26953125" style="3" customWidth="1"/>
    <col min="3" max="3" width="40.453125" style="3" customWidth="1"/>
    <col min="4" max="5" width="29.26953125" style="3" customWidth="1"/>
    <col min="6" max="6" width="22" style="3" customWidth="1"/>
    <col min="7" max="7" width="63.1796875" style="3" customWidth="1"/>
    <col min="8" max="10" width="17.81640625" style="3" customWidth="1"/>
    <col min="11" max="11" width="17.81640625" style="3" hidden="1" customWidth="1"/>
    <col min="12" max="12" width="25.1796875" style="3" bestFit="1" customWidth="1"/>
    <col min="13" max="13" width="25.26953125" style="3" customWidth="1"/>
    <col min="14" max="14" width="31.1796875" style="3" customWidth="1"/>
    <col min="15" max="15" width="46.26953125" style="3" customWidth="1"/>
    <col min="16" max="16" width="36.26953125" style="3" customWidth="1"/>
    <col min="17" max="1003" width="12.1796875" style="3" customWidth="1"/>
    <col min="1004" max="1004" width="12.54296875" style="2" customWidth="1"/>
    <col min="1005" max="16384" width="11.453125" style="2"/>
  </cols>
  <sheetData>
    <row r="1" spans="1:1026" s="4" customFormat="1" ht="26.5" thickBot="1">
      <c r="B1" s="297" t="s">
        <v>0</v>
      </c>
      <c r="C1" s="298"/>
      <c r="D1" s="298"/>
      <c r="E1" s="298"/>
      <c r="F1" s="298"/>
      <c r="G1" s="298"/>
      <c r="H1" s="299"/>
      <c r="I1" s="299"/>
      <c r="J1" s="299"/>
      <c r="K1" s="299"/>
      <c r="L1" s="299"/>
      <c r="M1" s="298"/>
      <c r="N1" s="298"/>
      <c r="O1" s="298"/>
      <c r="P1" s="300"/>
    </row>
    <row r="2" spans="1:1026" s="4" customFormat="1" ht="135" customHeight="1" thickBot="1">
      <c r="B2" s="301" t="s">
        <v>1</v>
      </c>
      <c r="C2" s="301"/>
      <c r="D2" s="301"/>
      <c r="E2" s="301"/>
      <c r="F2" s="355" t="s">
        <v>2</v>
      </c>
      <c r="G2" s="356"/>
      <c r="H2" s="356"/>
      <c r="I2" s="356"/>
      <c r="J2" s="356"/>
      <c r="K2" s="356"/>
      <c r="L2" s="357"/>
      <c r="M2" s="358" t="s">
        <v>3</v>
      </c>
      <c r="N2" s="359"/>
      <c r="O2" s="359"/>
      <c r="P2" s="360"/>
    </row>
    <row r="3" spans="1:1026"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26" s="5" customFormat="1" ht="23.25" customHeight="1">
      <c r="B4" s="306" t="s">
        <v>942</v>
      </c>
      <c r="C4" s="307"/>
      <c r="D4" s="307"/>
      <c r="E4" s="307"/>
      <c r="F4" s="307"/>
      <c r="G4" s="307"/>
      <c r="H4" s="308"/>
      <c r="I4" s="308"/>
      <c r="J4" s="308"/>
      <c r="K4" s="308"/>
      <c r="L4" s="308"/>
      <c r="M4" s="307"/>
      <c r="N4" s="307"/>
      <c r="O4" s="307"/>
      <c r="P4" s="309"/>
    </row>
    <row r="5" spans="1:1026" s="5" customFormat="1" ht="20.149999999999999" customHeight="1">
      <c r="B5" s="283" t="s">
        <v>5</v>
      </c>
      <c r="C5" s="284"/>
      <c r="D5" s="284"/>
      <c r="E5" s="284"/>
      <c r="F5" s="284"/>
      <c r="G5" s="284"/>
      <c r="H5" s="285"/>
      <c r="I5" s="285"/>
      <c r="J5" s="285"/>
      <c r="K5" s="285"/>
      <c r="L5" s="285"/>
      <c r="M5" s="284"/>
      <c r="N5" s="284"/>
      <c r="O5" s="284"/>
      <c r="P5" s="286"/>
    </row>
    <row r="6" spans="1:1026" s="5" customFormat="1" ht="20.149999999999999" customHeight="1">
      <c r="B6" s="283"/>
      <c r="C6" s="284"/>
      <c r="D6" s="284"/>
      <c r="E6" s="284"/>
      <c r="F6" s="284"/>
      <c r="G6" s="284"/>
      <c r="H6" s="285"/>
      <c r="I6" s="285"/>
      <c r="J6" s="285"/>
      <c r="K6" s="285"/>
      <c r="L6" s="285"/>
      <c r="M6" s="284"/>
      <c r="N6" s="284"/>
      <c r="O6" s="284"/>
      <c r="P6" s="286"/>
    </row>
    <row r="7" spans="1:1026" s="5" customFormat="1" ht="14.5" customHeight="1">
      <c r="B7" s="283" t="s">
        <v>943</v>
      </c>
      <c r="C7" s="284"/>
      <c r="D7" s="284"/>
      <c r="E7" s="284"/>
      <c r="F7" s="284"/>
      <c r="G7" s="284"/>
      <c r="H7" s="285"/>
      <c r="I7" s="285"/>
      <c r="J7" s="285"/>
      <c r="K7" s="285"/>
      <c r="L7" s="285"/>
      <c r="M7" s="284"/>
      <c r="N7" s="284"/>
      <c r="O7" s="284"/>
      <c r="P7" s="286"/>
    </row>
    <row r="8" spans="1:1026" s="5" customFormat="1" ht="15" customHeight="1" thickBot="1">
      <c r="B8" s="351"/>
      <c r="C8" s="352"/>
      <c r="D8" s="352"/>
      <c r="E8" s="352"/>
      <c r="F8" s="352"/>
      <c r="G8" s="352"/>
      <c r="H8" s="353"/>
      <c r="I8" s="353"/>
      <c r="J8" s="353"/>
      <c r="K8" s="353"/>
      <c r="L8" s="353"/>
      <c r="M8" s="352"/>
      <c r="N8" s="352"/>
      <c r="O8" s="352"/>
      <c r="P8" s="354"/>
    </row>
    <row r="9" spans="1:1026" ht="47.2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X9" s="1"/>
      <c r="Y9" s="1"/>
      <c r="Z9" s="1"/>
      <c r="ALO9" s="2"/>
    </row>
    <row r="10" spans="1:1026" s="5" customFormat="1" ht="63" customHeight="1"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c r="Q10" s="7"/>
      <c r="R10" s="7"/>
      <c r="S10" s="7"/>
      <c r="T10" s="7"/>
      <c r="U10" s="7"/>
      <c r="V10" s="7"/>
      <c r="W10" s="7"/>
      <c r="X10" s="7"/>
      <c r="Y10" s="7"/>
      <c r="Z10" s="7"/>
    </row>
    <row r="11" spans="1:1026" ht="189" customHeight="1" thickBot="1">
      <c r="A11" s="2" t="s">
        <v>297</v>
      </c>
      <c r="B11" s="337" t="s">
        <v>300</v>
      </c>
      <c r="C11" s="43" t="s">
        <v>302</v>
      </c>
      <c r="D11" s="8" t="s">
        <v>304</v>
      </c>
      <c r="E11" s="8" t="s">
        <v>109</v>
      </c>
      <c r="F11" s="9" t="s">
        <v>35</v>
      </c>
      <c r="G11" s="37" t="s">
        <v>944</v>
      </c>
      <c r="H11" s="14">
        <f>IFERROR(IF(Ejecución!$B$1="","",IF(VLOOKUP($A11,EjecuciónDB[],MATCH(H$10,EjecuciónDB[#Headers],0),0)="","",VLOOKUP($A11,EjecuciónDB[],MATCH(H$10,EjecuciónDB[#Headers],0),0))),"-")</f>
        <v>0</v>
      </c>
      <c r="I11" s="14">
        <f>IFERROR(IF(Ejecución!$B$1="","",IF(VLOOKUP($A11,EjecuciónDB[],MATCH(I$10,EjecuciónDB[#Headers],0),0)="","",VLOOKUP($A11,EjecuciónDB[],MATCH(I$10,EjecuciónDB[#Headers],0),0))),"-")</f>
        <v>0</v>
      </c>
      <c r="J11" s="14">
        <f>IFERROR(IF(Ejecución!$B$1="","",IF(VLOOKUP($A11,EjecuciónDB[],MATCH(J$10,EjecuciónDB[#Headers],0),0)="","",VLOOKUP($A11,EjecuciónDB[],MATCH(J$10,EjecuciónDB[#Headers],0),0))),"-")</f>
        <v>0</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0.60000000000000009</v>
      </c>
      <c r="L11" s="161">
        <v>1315370.4881337346</v>
      </c>
      <c r="M11" s="350" t="s">
        <v>945</v>
      </c>
      <c r="N11" s="43" t="s">
        <v>946</v>
      </c>
      <c r="O11" s="38" t="s">
        <v>1236</v>
      </c>
      <c r="P11" s="10"/>
    </row>
    <row r="12" spans="1:1026" ht="189" customHeight="1" thickBot="1">
      <c r="A12" s="2" t="s">
        <v>305</v>
      </c>
      <c r="B12" s="337"/>
      <c r="C12" s="43" t="s">
        <v>306</v>
      </c>
      <c r="D12" s="8" t="s">
        <v>947</v>
      </c>
      <c r="E12" s="8" t="s">
        <v>109</v>
      </c>
      <c r="F12" s="9" t="s">
        <v>35</v>
      </c>
      <c r="G12" s="39" t="s">
        <v>948</v>
      </c>
      <c r="H12" s="14">
        <f>IFERROR(IF(Ejecución!$B$1="","",IF(VLOOKUP($A12,EjecuciónDB[],MATCH(H$10,EjecuciónDB[#Headers],0),0)="","",VLOOKUP($A12,EjecuciónDB[],MATCH(H$10,EjecuciónDB[#Headers],0),0))),"-")</f>
        <v>0.5</v>
      </c>
      <c r="I12" s="14">
        <f>IFERROR(IF(Ejecución!$B$1="","",IF(VLOOKUP($A12,EjecuciónDB[],MATCH(I$10,EjecuciónDB[#Headers],0),0)="","",VLOOKUP($A12,EjecuciónDB[],MATCH(I$10,EjecuciónDB[#Headers],0),0))),"-")</f>
        <v>0.5</v>
      </c>
      <c r="J12" s="14">
        <f>IFERROR(IF(Ejecución!$B$1="","",IF(VLOOKUP($A12,EjecuciónDB[],MATCH(J$10,EjecuciónDB[#Headers],0),0)="","",VLOOKUP($A12,EjecuciónDB[],MATCH(J$10,EjecuciónDB[#Headers],0),0))),"-")</f>
        <v>0</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61">
        <v>691727.34258563025</v>
      </c>
      <c r="M12" s="350"/>
      <c r="N12" s="43" t="s">
        <v>946</v>
      </c>
      <c r="O12" s="40" t="s">
        <v>949</v>
      </c>
      <c r="P12" s="10"/>
    </row>
    <row r="13" spans="1:1026" s="3" customFormat="1" ht="213.75" customHeight="1" thickBot="1">
      <c r="A13" s="2" t="s">
        <v>309</v>
      </c>
      <c r="B13" s="337"/>
      <c r="C13" s="43" t="s">
        <v>310</v>
      </c>
      <c r="D13" s="8" t="s">
        <v>312</v>
      </c>
      <c r="E13" s="8" t="s">
        <v>109</v>
      </c>
      <c r="F13" s="9" t="s">
        <v>35</v>
      </c>
      <c r="G13" s="39" t="s">
        <v>950</v>
      </c>
      <c r="H13" s="14">
        <f>IFERROR(IF(Ejecución!$B$1="","",IF(VLOOKUP($A13,EjecuciónDB[],MATCH(H$10,EjecuciónDB[#Headers],0),0)="","",VLOOKUP($A13,EjecuciónDB[],MATCH(H$10,EjecuciónDB[#Headers],0),0))),"-")</f>
        <v>0.3</v>
      </c>
      <c r="I13" s="14">
        <f>IFERROR(IF(Ejecución!$B$1="","",IF(VLOOKUP($A13,EjecuciónDB[],MATCH(I$10,EjecuciónDB[#Headers],0),0)="","",VLOOKUP($A13,EjecuciónDB[],MATCH(I$10,EjecuciónDB[#Headers],0),0))),"-")</f>
        <v>0.05</v>
      </c>
      <c r="J13" s="14">
        <f>IFERROR(IF(Ejecución!$B$1="","",IF(VLOOKUP($A13,EjecuciónDB[],MATCH(J$10,EjecuciónDB[#Headers],0),0)="","",VLOOKUP($A13,EjecuciónDB[],MATCH(J$10,EjecuciónDB[#Headers],0),0))),"-")</f>
        <v>0.05</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1.0000000000000002</v>
      </c>
      <c r="L13" s="161">
        <v>812027.74999182695</v>
      </c>
      <c r="M13" s="350"/>
      <c r="N13" s="54" t="s">
        <v>946</v>
      </c>
      <c r="O13" s="40" t="s">
        <v>951</v>
      </c>
      <c r="P13" s="10"/>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ht="204" customHeight="1" thickBot="1">
      <c r="A14" s="2" t="s">
        <v>313</v>
      </c>
      <c r="B14" s="337"/>
      <c r="C14" s="43" t="s">
        <v>314</v>
      </c>
      <c r="D14" s="8" t="s">
        <v>952</v>
      </c>
      <c r="E14" s="8" t="s">
        <v>109</v>
      </c>
      <c r="F14" s="9" t="s">
        <v>59</v>
      </c>
      <c r="G14" s="39" t="s">
        <v>953</v>
      </c>
      <c r="H14" s="14">
        <f>IFERROR(IF(Ejecución!$B$1="","",IF(VLOOKUP($A14,EjecuciónDB[],MATCH(H$10,EjecuciónDB[#Headers],0),0)="","",VLOOKUP($A14,EjecuciónDB[],MATCH(H$10,EjecuciónDB[#Headers],0),0))),"-")</f>
        <v>0.05</v>
      </c>
      <c r="I14" s="14">
        <f>IFERROR(IF(Ejecución!$B$1="","",IF(VLOOKUP($A14,EjecuciónDB[],MATCH(I$10,EjecuciónDB[#Headers],0),0)="","",VLOOKUP($A14,EjecuciónDB[],MATCH(I$10,EjecuciónDB[#Headers],0),0))),"-")</f>
        <v>0.55000000000000004</v>
      </c>
      <c r="J14" s="14">
        <f>IFERROR(IF(Ejecución!$B$1="","",IF(VLOOKUP($A14,EjecuciónDB[],MATCH(J$10,EjecuciónDB[#Headers],0),0)="","",VLOOKUP($A14,EjecuciónDB[],MATCH(J$10,EjecuciónDB[#Headers],0),0))),"-")</f>
        <v>0.4</v>
      </c>
      <c r="K14" s="60">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161">
        <v>601502.03703098278</v>
      </c>
      <c r="M14" s="350"/>
      <c r="N14" s="263" t="s">
        <v>954</v>
      </c>
      <c r="O14" s="42" t="s">
        <v>955</v>
      </c>
      <c r="P14" s="10"/>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ht="234" customHeight="1" thickBot="1">
      <c r="A15" s="2" t="s">
        <v>317</v>
      </c>
      <c r="B15" s="259" t="s">
        <v>300</v>
      </c>
      <c r="C15" s="43" t="s">
        <v>318</v>
      </c>
      <c r="D15" s="8" t="s">
        <v>320</v>
      </c>
      <c r="E15" s="8" t="s">
        <v>109</v>
      </c>
      <c r="F15" s="9" t="s">
        <v>35</v>
      </c>
      <c r="G15" s="39" t="s">
        <v>956</v>
      </c>
      <c r="H15" s="14">
        <f>IFERROR(IF(Ejecución!$B$1="","",IF(VLOOKUP($A15,EjecuciónDB[],MATCH(H$10,EjecuciónDB[#Headers],0),0)="","",VLOOKUP($A15,EjecuciónDB[],MATCH(H$10,EjecuciónDB[#Headers],0),0))),"-")</f>
        <v>0.3</v>
      </c>
      <c r="I15" s="14">
        <f>IFERROR(IF(Ejecución!$B$1="","",IF(VLOOKUP($A15,EjecuciónDB[],MATCH(I$10,EjecuciónDB[#Headers],0),0)="","",VLOOKUP($A15,EjecuciónDB[],MATCH(I$10,EjecuciónDB[#Headers],0),0))),"-")</f>
        <v>0.05</v>
      </c>
      <c r="J15" s="14">
        <f>IFERROR(IF(Ejecución!$B$1="","",IF(VLOOKUP($A15,EjecuciónDB[],MATCH(J$10,EjecuciónDB[#Headers],0),0)="","",VLOOKUP($A15,EjecuciónDB[],MATCH(J$10,EjecuciónDB[#Headers],0),0))),"-")</f>
        <v>0.05</v>
      </c>
      <c r="K15" s="14">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1.0000000000000002</v>
      </c>
      <c r="L15" s="161">
        <v>902253.05554647429</v>
      </c>
      <c r="M15" s="265" t="s">
        <v>945</v>
      </c>
      <c r="N15" s="264" t="s">
        <v>957</v>
      </c>
      <c r="O15" s="40" t="s">
        <v>958</v>
      </c>
      <c r="P15" s="10"/>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ht="155.25" customHeight="1" thickBot="1">
      <c r="A16" s="2" t="s">
        <v>321</v>
      </c>
      <c r="B16" s="337" t="s">
        <v>322</v>
      </c>
      <c r="C16" s="43" t="s">
        <v>959</v>
      </c>
      <c r="D16" s="8" t="s">
        <v>960</v>
      </c>
      <c r="E16" s="8" t="s">
        <v>34</v>
      </c>
      <c r="F16" s="9" t="s">
        <v>59</v>
      </c>
      <c r="G16" s="39" t="s">
        <v>961</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4</v>
      </c>
      <c r="L16" s="161">
        <v>864576.13465772965</v>
      </c>
      <c r="M16" s="342" t="s">
        <v>945</v>
      </c>
      <c r="N16" s="43" t="s">
        <v>946</v>
      </c>
      <c r="O16" s="40" t="s">
        <v>962</v>
      </c>
      <c r="P16" s="10"/>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ht="171.75" customHeight="1" thickBot="1">
      <c r="A17" s="2" t="s">
        <v>327</v>
      </c>
      <c r="B17" s="337"/>
      <c r="C17" s="43" t="s">
        <v>963</v>
      </c>
      <c r="D17" s="43" t="s">
        <v>963</v>
      </c>
      <c r="E17" s="8" t="s">
        <v>34</v>
      </c>
      <c r="F17" s="9" t="s">
        <v>59</v>
      </c>
      <c r="G17" s="39" t="s">
        <v>964</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61">
        <v>345830.45386309194</v>
      </c>
      <c r="M17" s="343"/>
      <c r="N17" s="43" t="s">
        <v>946</v>
      </c>
      <c r="O17" s="40" t="s">
        <v>965</v>
      </c>
      <c r="P17" s="10"/>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ht="237.75" customHeight="1" thickBot="1">
      <c r="A18" s="2" t="s">
        <v>330</v>
      </c>
      <c r="B18" s="337"/>
      <c r="C18" s="43" t="s">
        <v>966</v>
      </c>
      <c r="D18" s="8" t="s">
        <v>960</v>
      </c>
      <c r="E18" s="8" t="s">
        <v>34</v>
      </c>
      <c r="F18" s="9" t="s">
        <v>35</v>
      </c>
      <c r="G18" s="39" t="s">
        <v>967</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4</v>
      </c>
      <c r="L18" s="161">
        <v>572781.68921074597</v>
      </c>
      <c r="M18" s="343"/>
      <c r="N18" s="43" t="s">
        <v>946</v>
      </c>
      <c r="O18" s="40" t="s">
        <v>968</v>
      </c>
      <c r="P18" s="10"/>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ht="237.75" customHeight="1" thickBot="1">
      <c r="A19" s="2" t="s">
        <v>333</v>
      </c>
      <c r="B19" s="337"/>
      <c r="C19" s="65" t="s">
        <v>334</v>
      </c>
      <c r="D19" s="44" t="s">
        <v>336</v>
      </c>
      <c r="E19" s="44" t="s">
        <v>34</v>
      </c>
      <c r="F19" s="45" t="s">
        <v>35</v>
      </c>
      <c r="G19" s="46" t="s">
        <v>969</v>
      </c>
      <c r="H19" s="13">
        <f>IFERROR(IF(Ejecución!$B$1="","",IF(VLOOKUP($A19,EjecuciónDB[],MATCH(H$10,EjecuciónDB[#Headers],0),0)="","",VLOOKUP($A19,EjecuciónDB[],MATCH(H$10,EjecuciónDB[#Headers],0),0))),"-")</f>
        <v>1</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7</v>
      </c>
      <c r="L19" s="161">
        <v>572781.68921074597</v>
      </c>
      <c r="M19" s="344"/>
      <c r="N19" s="65" t="s">
        <v>536</v>
      </c>
      <c r="O19" s="47" t="s">
        <v>970</v>
      </c>
      <c r="P19" s="10"/>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ht="193.5" customHeight="1" thickBot="1">
      <c r="A20" s="2" t="s">
        <v>337</v>
      </c>
      <c r="B20" s="337" t="s">
        <v>322</v>
      </c>
      <c r="C20" s="43" t="s">
        <v>338</v>
      </c>
      <c r="D20" s="43" t="s">
        <v>971</v>
      </c>
      <c r="E20" s="8" t="s">
        <v>34</v>
      </c>
      <c r="F20" s="9" t="s">
        <v>35</v>
      </c>
      <c r="G20" s="39" t="s">
        <v>972</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61">
        <v>432288.06732886482</v>
      </c>
      <c r="M20" s="342" t="s">
        <v>945</v>
      </c>
      <c r="N20" s="8" t="s">
        <v>946</v>
      </c>
      <c r="O20" s="40" t="s">
        <v>973</v>
      </c>
      <c r="P20" s="10"/>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ht="409.6" customHeight="1" thickBot="1">
      <c r="A21" s="2" t="s">
        <v>341</v>
      </c>
      <c r="B21" s="337"/>
      <c r="C21" s="43" t="s">
        <v>974</v>
      </c>
      <c r="D21" s="8" t="s">
        <v>975</v>
      </c>
      <c r="E21" s="8" t="s">
        <v>34</v>
      </c>
      <c r="F21" s="9" t="s">
        <v>35</v>
      </c>
      <c r="G21" s="39" t="s">
        <v>976</v>
      </c>
      <c r="H21" s="13">
        <f>IFERROR(IF(Ejecución!$B$1="","",IF(VLOOKUP($A21,EjecuciónDB[],MATCH(H$10,EjecuciónDB[#Headers],0),0)="","",VLOOKUP($A21,EjecuciónDB[],MATCH(H$10,EjecuciónDB[#Headers],0),0))),"-")</f>
        <v>0</v>
      </c>
      <c r="I21" s="13">
        <f>IFERROR(IF(Ejecución!$B$1="","",IF(VLOOKUP($A21,EjecuciónDB[],MATCH(I$10,EjecuciónDB[#Headers],0),0)="","",VLOOKUP($A21,EjecuciónDB[],MATCH(I$10,EjecuciónDB[#Headers],0),0))),"-")</f>
        <v>0</v>
      </c>
      <c r="J21" s="13">
        <f>IFERROR(IF(Ejecución!$B$1="","",IF(VLOOKUP($A21,EjecuciónDB[],MATCH(J$10,EjecuciónDB[#Headers],0),0)="","",VLOOKUP($A21,EjecuciónDB[],MATCH(J$10,EjecuciónDB[#Headers],0),0))),"-")</f>
        <v>1</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2</v>
      </c>
      <c r="L21" s="161">
        <v>286606.98863903742</v>
      </c>
      <c r="M21" s="344"/>
      <c r="N21" s="8" t="s">
        <v>946</v>
      </c>
      <c r="O21" s="40" t="s">
        <v>977</v>
      </c>
      <c r="P21" s="10"/>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ht="208.5" customHeight="1" thickBot="1">
      <c r="A22" s="2" t="s">
        <v>345</v>
      </c>
      <c r="B22" s="339" t="s">
        <v>322</v>
      </c>
      <c r="C22" s="43" t="s">
        <v>978</v>
      </c>
      <c r="D22" s="8" t="s">
        <v>348</v>
      </c>
      <c r="E22" s="8" t="s">
        <v>34</v>
      </c>
      <c r="F22" s="9" t="s">
        <v>59</v>
      </c>
      <c r="G22" s="39" t="s">
        <v>979</v>
      </c>
      <c r="H22" s="13">
        <f>IFERROR(IF(Ejecución!$B$1="","",IF(VLOOKUP($A22,EjecuciónDB[],MATCH(H$10,EjecuciónDB[#Headers],0),0)="","",VLOOKUP($A22,EjecuciónDB[],MATCH(H$10,EjecuciónDB[#Headers],0),0))),"-")</f>
        <v>0</v>
      </c>
      <c r="I22" s="13">
        <f>IFERROR(IF(Ejecución!$B$1="","",IF(VLOOKUP($A22,EjecuciónDB[],MATCH(I$10,EjecuciónDB[#Headers],0),0)="","",VLOOKUP($A22,EjecuciónDB[],MATCH(I$10,EjecuciónDB[#Headers],0),0))),"-")</f>
        <v>0</v>
      </c>
      <c r="J22" s="13">
        <f>IFERROR(IF(Ejecución!$B$1="","",IF(VLOOKUP($A22,EjecuciónDB[],MATCH(J$10,EjecuciónDB[#Headers],0),0)="","",VLOOKUP($A22,EjecuciónDB[],MATCH(J$10,EjecuciónDB[#Headers],0),0))),"-")</f>
        <v>0</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v>
      </c>
      <c r="L22" s="161">
        <v>286174.70057170856</v>
      </c>
      <c r="M22" s="342" t="s">
        <v>945</v>
      </c>
      <c r="N22" s="8" t="s">
        <v>946</v>
      </c>
      <c r="O22" s="40" t="s">
        <v>980</v>
      </c>
      <c r="P22" s="10"/>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ht="124.5" customHeight="1" thickBot="1">
      <c r="A23" s="2" t="s">
        <v>349</v>
      </c>
      <c r="B23" s="340"/>
      <c r="C23" s="48" t="s">
        <v>350</v>
      </c>
      <c r="D23" s="48" t="s">
        <v>352</v>
      </c>
      <c r="E23" s="49" t="s">
        <v>34</v>
      </c>
      <c r="F23" s="50" t="s">
        <v>35</v>
      </c>
      <c r="G23" s="51" t="s">
        <v>981</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4</v>
      </c>
      <c r="L23" s="161">
        <v>572781.68921074597</v>
      </c>
      <c r="M23" s="343"/>
      <c r="N23" s="49" t="s">
        <v>50</v>
      </c>
      <c r="O23" s="52" t="s">
        <v>982</v>
      </c>
      <c r="P23" s="53"/>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ht="204.75" customHeight="1" thickBot="1">
      <c r="A24" s="2" t="s">
        <v>353</v>
      </c>
      <c r="B24" s="341"/>
      <c r="C24" s="43" t="s">
        <v>354</v>
      </c>
      <c r="D24" s="43" t="s">
        <v>983</v>
      </c>
      <c r="E24" s="8" t="s">
        <v>34</v>
      </c>
      <c r="F24" s="9" t="s">
        <v>35</v>
      </c>
      <c r="G24" s="39" t="s">
        <v>984</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v>
      </c>
      <c r="L24" s="161">
        <v>389059.26059597835</v>
      </c>
      <c r="M24" s="344"/>
      <c r="N24" s="8" t="s">
        <v>946</v>
      </c>
      <c r="O24" s="40" t="s">
        <v>985</v>
      </c>
      <c r="P24" s="10"/>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5" spans="1:1026" s="3" customFormat="1" ht="114" customHeight="1" thickBot="1">
      <c r="A25" s="2" t="s">
        <v>357</v>
      </c>
      <c r="B25" s="334" t="s">
        <v>986</v>
      </c>
      <c r="C25" s="65" t="s">
        <v>360</v>
      </c>
      <c r="D25" s="43" t="s">
        <v>987</v>
      </c>
      <c r="E25" s="8" t="s">
        <v>34</v>
      </c>
      <c r="F25" s="9" t="s">
        <v>35</v>
      </c>
      <c r="G25" s="39" t="s">
        <v>988</v>
      </c>
      <c r="H25" s="13">
        <f>IFERROR(IF(Ejecución!$B$1="","",IF(VLOOKUP($A25,EjecuciónDB[],MATCH(H$10,EjecuciónDB[#Headers],0),0)="","",VLOOKUP($A25,EjecuciónDB[],MATCH(H$10,EjecuciónDB[#Headers],0),0))),"-")</f>
        <v>0</v>
      </c>
      <c r="I25" s="13">
        <f>IFERROR(IF(Ejecución!$B$1="","",IF(VLOOKUP($A25,EjecuciónDB[],MATCH(I$10,EjecuciónDB[#Headers],0),0)="","",VLOOKUP($A25,EjecuciónDB[],MATCH(I$10,EjecuciónDB[#Headers],0),0))),"-")</f>
        <v>0</v>
      </c>
      <c r="J25" s="13">
        <f>IFERROR(IF(Ejecución!$B$1="","",IF(VLOOKUP($A25,EjecuciónDB[],MATCH(J$10,EjecuciónDB[#Headers],0),0)="","",VLOOKUP($A25,EjecuciónDB[],MATCH(J$10,EjecuciónDB[#Headers],0),0))),"-")</f>
        <v>0</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62">
        <v>597810.34930457803</v>
      </c>
      <c r="M25" s="335" t="s">
        <v>989</v>
      </c>
      <c r="N25" s="335" t="s">
        <v>990</v>
      </c>
      <c r="O25" s="40" t="s">
        <v>991</v>
      </c>
      <c r="P25" s="10"/>
      <c r="ALP25" s="2"/>
      <c r="ALQ25" s="2"/>
      <c r="ALR25" s="2"/>
      <c r="ALS25" s="2"/>
      <c r="ALT25" s="2"/>
      <c r="ALU25" s="2"/>
      <c r="ALV25" s="2"/>
      <c r="ALW25" s="2"/>
      <c r="ALX25" s="2"/>
      <c r="ALY25" s="2"/>
      <c r="ALZ25" s="2"/>
      <c r="AMA25" s="2"/>
      <c r="AMB25" s="2"/>
      <c r="AMC25" s="2"/>
      <c r="AMD25" s="2"/>
      <c r="AME25" s="2"/>
      <c r="AMF25" s="2"/>
      <c r="AMG25" s="2"/>
      <c r="AMH25" s="2"/>
      <c r="AMI25" s="2"/>
      <c r="AMJ25" s="2"/>
      <c r="AMK25" s="2"/>
      <c r="AML25" s="2"/>
    </row>
    <row r="26" spans="1:1026" s="3" customFormat="1" ht="123.75" customHeight="1" thickBot="1">
      <c r="A26" s="2" t="s">
        <v>363</v>
      </c>
      <c r="B26" s="334"/>
      <c r="C26" s="346" t="s">
        <v>992</v>
      </c>
      <c r="D26" s="43" t="s">
        <v>366</v>
      </c>
      <c r="E26" s="8" t="s">
        <v>34</v>
      </c>
      <c r="F26" s="9" t="s">
        <v>35</v>
      </c>
      <c r="G26" s="39" t="s">
        <v>993</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348">
        <v>1660584.3036238283</v>
      </c>
      <c r="M26" s="345"/>
      <c r="N26" s="345"/>
      <c r="O26" s="40" t="s">
        <v>994</v>
      </c>
      <c r="P26" s="10"/>
      <c r="ALP26" s="2"/>
      <c r="ALQ26" s="2"/>
      <c r="ALR26" s="2"/>
      <c r="ALS26" s="2"/>
      <c r="ALT26" s="2"/>
      <c r="ALU26" s="2"/>
      <c r="ALV26" s="2"/>
      <c r="ALW26" s="2"/>
      <c r="ALX26" s="2"/>
      <c r="ALY26" s="2"/>
      <c r="ALZ26" s="2"/>
      <c r="AMA26" s="2"/>
      <c r="AMB26" s="2"/>
      <c r="AMC26" s="2"/>
      <c r="AMD26" s="2"/>
      <c r="AME26" s="2"/>
      <c r="AMF26" s="2"/>
      <c r="AMG26" s="2"/>
      <c r="AMH26" s="2"/>
      <c r="AMI26" s="2"/>
      <c r="AMJ26" s="2"/>
      <c r="AMK26" s="2"/>
      <c r="AML26" s="2"/>
    </row>
    <row r="27" spans="1:1026" s="3" customFormat="1" ht="117.75" customHeight="1" thickBot="1">
      <c r="A27" s="2" t="s">
        <v>367</v>
      </c>
      <c r="B27" s="334"/>
      <c r="C27" s="347"/>
      <c r="D27" s="54" t="s">
        <v>368</v>
      </c>
      <c r="E27" s="8" t="s">
        <v>34</v>
      </c>
      <c r="F27" s="9" t="s">
        <v>35</v>
      </c>
      <c r="G27" s="39" t="s">
        <v>995</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1</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3</v>
      </c>
      <c r="L27" s="349"/>
      <c r="M27" s="345"/>
      <c r="N27" s="336"/>
      <c r="O27" s="40" t="s">
        <v>996</v>
      </c>
      <c r="P27" s="10"/>
      <c r="ALP27" s="2"/>
      <c r="ALQ27" s="2"/>
      <c r="ALR27" s="2"/>
      <c r="ALS27" s="2"/>
      <c r="ALT27" s="2"/>
      <c r="ALU27" s="2"/>
      <c r="ALV27" s="2"/>
      <c r="ALW27" s="2"/>
      <c r="ALX27" s="2"/>
      <c r="ALY27" s="2"/>
      <c r="ALZ27" s="2"/>
      <c r="AMA27" s="2"/>
      <c r="AMB27" s="2"/>
      <c r="AMC27" s="2"/>
      <c r="AMD27" s="2"/>
      <c r="AME27" s="2"/>
      <c r="AMF27" s="2"/>
      <c r="AMG27" s="2"/>
      <c r="AMH27" s="2"/>
      <c r="AMI27" s="2"/>
      <c r="AMJ27" s="2"/>
      <c r="AMK27" s="2"/>
      <c r="AML27" s="2"/>
    </row>
    <row r="28" spans="1:1026" s="3" customFormat="1" ht="182.25" customHeight="1" thickBot="1">
      <c r="A28" s="2" t="s">
        <v>369</v>
      </c>
      <c r="B28" s="334"/>
      <c r="C28" s="65" t="s">
        <v>370</v>
      </c>
      <c r="D28" s="44" t="s">
        <v>372</v>
      </c>
      <c r="E28" s="43" t="s">
        <v>34</v>
      </c>
      <c r="F28" s="9" t="s">
        <v>35</v>
      </c>
      <c r="G28" s="39" t="s">
        <v>997</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162">
        <v>1859854.4200586875</v>
      </c>
      <c r="M28" s="345"/>
      <c r="N28" s="55" t="s">
        <v>990</v>
      </c>
      <c r="O28" s="40" t="s">
        <v>998</v>
      </c>
      <c r="P28" s="10"/>
      <c r="ALP28" s="2"/>
      <c r="ALQ28" s="2"/>
      <c r="ALR28" s="2"/>
      <c r="ALS28" s="2"/>
      <c r="ALT28" s="2"/>
      <c r="ALU28" s="2"/>
      <c r="ALV28" s="2"/>
      <c r="ALW28" s="2"/>
      <c r="ALX28" s="2"/>
      <c r="ALY28" s="2"/>
      <c r="ALZ28" s="2"/>
      <c r="AMA28" s="2"/>
      <c r="AMB28" s="2"/>
      <c r="AMC28" s="2"/>
      <c r="AMD28" s="2"/>
      <c r="AME28" s="2"/>
      <c r="AMF28" s="2"/>
      <c r="AMG28" s="2"/>
      <c r="AMH28" s="2"/>
      <c r="AMI28" s="2"/>
      <c r="AMJ28" s="2"/>
      <c r="AMK28" s="2"/>
      <c r="AML28" s="2"/>
    </row>
    <row r="29" spans="1:1026" s="3" customFormat="1" ht="169.5" customHeight="1" thickBot="1">
      <c r="A29" s="2" t="s">
        <v>373</v>
      </c>
      <c r="B29" s="334"/>
      <c r="C29" s="65" t="s">
        <v>374</v>
      </c>
      <c r="D29" s="44" t="s">
        <v>376</v>
      </c>
      <c r="E29" s="43" t="s">
        <v>34</v>
      </c>
      <c r="F29" s="9" t="s">
        <v>35</v>
      </c>
      <c r="G29" s="40" t="s">
        <v>999</v>
      </c>
      <c r="H29" s="13">
        <f>IFERROR(IF(Ejecución!$B$1="","",IF(VLOOKUP($A29,EjecuciónDB[],MATCH(H$10,EjecuciónDB[#Headers],0),0)="","",VLOOKUP($A29,EjecuciónDB[],MATCH(H$10,EjecuciónDB[#Headers],0),0))),"-")</f>
        <v>0</v>
      </c>
      <c r="I29" s="13">
        <f>IFERROR(IF(Ejecución!$B$1="","",IF(VLOOKUP($A29,EjecuciónDB[],MATCH(I$10,EjecuciónDB[#Headers],0),0)="","",VLOOKUP($A29,EjecuciónDB[],MATCH(I$10,EjecuciónDB[#Headers],0),0))),"-")</f>
        <v>0</v>
      </c>
      <c r="J29" s="13">
        <f>IFERROR(IF(Ejecución!$B$1="","",IF(VLOOKUP($A29,EjecuciónDB[],MATCH(J$10,EjecuciónDB[#Headers],0),0)="","",VLOOKUP($A29,EjecuciónDB[],MATCH(J$10,EjecuciónDB[#Headers],0),0))),"-")</f>
        <v>0</v>
      </c>
      <c r="K29" s="1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62">
        <v>863503.83788439049</v>
      </c>
      <c r="M29" s="336"/>
      <c r="N29" s="55" t="s">
        <v>1000</v>
      </c>
      <c r="O29" s="40" t="s">
        <v>1001</v>
      </c>
      <c r="P29" s="10"/>
      <c r="ALP29" s="2"/>
      <c r="ALQ29" s="2"/>
      <c r="ALR29" s="2"/>
      <c r="ALS29" s="2"/>
      <c r="ALT29" s="2"/>
      <c r="ALU29" s="2"/>
      <c r="ALV29" s="2"/>
      <c r="ALW29" s="2"/>
      <c r="ALX29" s="2"/>
      <c r="ALY29" s="2"/>
      <c r="ALZ29" s="2"/>
      <c r="AMA29" s="2"/>
      <c r="AMB29" s="2"/>
      <c r="AMC29" s="2"/>
      <c r="AMD29" s="2"/>
      <c r="AME29" s="2"/>
      <c r="AMF29" s="2"/>
      <c r="AMG29" s="2"/>
      <c r="AMH29" s="2"/>
      <c r="AMI29" s="2"/>
      <c r="AMJ29" s="2"/>
      <c r="AMK29" s="2"/>
      <c r="AML29" s="2"/>
    </row>
    <row r="30" spans="1:1026" s="3" customFormat="1" ht="99.75" customHeight="1" thickBot="1">
      <c r="A30" s="2" t="s">
        <v>377</v>
      </c>
      <c r="B30" s="334" t="s">
        <v>378</v>
      </c>
      <c r="C30" s="56" t="s">
        <v>380</v>
      </c>
      <c r="D30" s="57" t="s">
        <v>1002</v>
      </c>
      <c r="E30" s="8" t="s">
        <v>109</v>
      </c>
      <c r="F30" s="9" t="s">
        <v>59</v>
      </c>
      <c r="G30" s="39" t="s">
        <v>1003</v>
      </c>
      <c r="H30" s="61">
        <f>IFERROR(IF(Ejecución!$B$1="","",IF(VLOOKUP($A30,EjecuciónDB[],MATCH(H$10,EjecuciónDB[#Headers],0),0)="","",VLOOKUP($A30,EjecuciónDB[],MATCH(H$10,EjecuciónDB[#Headers],0),0))),"-")</f>
        <v>1</v>
      </c>
      <c r="I30" s="61">
        <f>IFERROR(IF(Ejecución!$B$1="","",IF(VLOOKUP($A30,EjecuciónDB[],MATCH(I$10,EjecuciónDB[#Headers],0),0)="","",VLOOKUP($A30,EjecuciónDB[],MATCH(I$10,EjecuciónDB[#Headers],0),0))),"-")</f>
        <v>0</v>
      </c>
      <c r="J30" s="61">
        <f>IFERROR(IF(Ejecución!$B$1="","",IF(VLOOKUP($A30,EjecuciónDB[],MATCH(J$10,EjecuciónDB[#Headers],0),0)="","",VLOOKUP($A30,EjecuciónDB[],MATCH(J$10,EjecuciónDB[#Headers],0),0))),"-")</f>
        <v>1</v>
      </c>
      <c r="K30" s="61">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2</v>
      </c>
      <c r="L30" s="162">
        <v>896715.52395686705</v>
      </c>
      <c r="M30" s="335" t="s">
        <v>1004</v>
      </c>
      <c r="N30" s="55" t="s">
        <v>1005</v>
      </c>
      <c r="O30" s="40" t="s">
        <v>1006</v>
      </c>
      <c r="P30" s="10"/>
      <c r="ALP30" s="2"/>
      <c r="ALQ30" s="2"/>
      <c r="ALR30" s="2"/>
      <c r="ALS30" s="2"/>
      <c r="ALT30" s="2"/>
      <c r="ALU30" s="2"/>
      <c r="ALV30" s="2"/>
      <c r="ALW30" s="2"/>
      <c r="ALX30" s="2"/>
      <c r="ALY30" s="2"/>
      <c r="ALZ30" s="2"/>
      <c r="AMA30" s="2"/>
      <c r="AMB30" s="2"/>
      <c r="AMC30" s="2"/>
      <c r="AMD30" s="2"/>
      <c r="AME30" s="2"/>
      <c r="AMF30" s="2"/>
      <c r="AMG30" s="2"/>
      <c r="AMH30" s="2"/>
      <c r="AMI30" s="2"/>
      <c r="AMJ30" s="2"/>
      <c r="AMK30" s="2"/>
      <c r="AML30" s="2"/>
    </row>
    <row r="31" spans="1:1026" s="3" customFormat="1" ht="108" customHeight="1" thickBot="1">
      <c r="A31" s="2" t="s">
        <v>383</v>
      </c>
      <c r="B31" s="334"/>
      <c r="C31" s="43" t="s">
        <v>384</v>
      </c>
      <c r="D31" s="8" t="s">
        <v>386</v>
      </c>
      <c r="E31" s="8" t="s">
        <v>34</v>
      </c>
      <c r="F31" s="9" t="s">
        <v>59</v>
      </c>
      <c r="G31" s="40" t="s">
        <v>1007</v>
      </c>
      <c r="H31" s="62">
        <f>IFERROR(IF(Ejecución!$B$1="","",IF(VLOOKUP($A31,EjecuciónDB[],MATCH(H$10,EjecuciónDB[#Headers],0),0)="","",VLOOKUP($A31,EjecuciónDB[],MATCH(H$10,EjecuciónDB[#Headers],0),0))),"-")</f>
        <v>0</v>
      </c>
      <c r="I31" s="62">
        <f>IFERROR(IF(Ejecución!$B$1="","",IF(VLOOKUP($A31,EjecuciónDB[],MATCH(I$10,EjecuciónDB[#Headers],0),0)="","",VLOOKUP($A31,EjecuciónDB[],MATCH(I$10,EjecuciónDB[#Headers],0),0))),"-")</f>
        <v>0</v>
      </c>
      <c r="J31" s="62">
        <f>IFERROR(IF(Ejecución!$B$1="","",IF(VLOOKUP($A31,EjecuciónDB[],MATCH(J$10,EjecuciónDB[#Headers],0),0)="","",VLOOKUP($A31,EjecuciónDB[],MATCH(J$10,EjecuciónDB[#Headers],0),0))),"-")</f>
        <v>1</v>
      </c>
      <c r="K31" s="63">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1</v>
      </c>
      <c r="L31" s="162">
        <v>618161.86645198381</v>
      </c>
      <c r="M31" s="336"/>
      <c r="N31" s="55" t="s">
        <v>1008</v>
      </c>
      <c r="O31" s="40" t="s">
        <v>1009</v>
      </c>
      <c r="P31" s="10"/>
      <c r="ALP31" s="2"/>
      <c r="ALQ31" s="2"/>
      <c r="ALR31" s="2"/>
      <c r="ALS31" s="2"/>
      <c r="ALT31" s="2"/>
      <c r="ALU31" s="2"/>
      <c r="ALV31" s="2"/>
      <c r="ALW31" s="2"/>
      <c r="ALX31" s="2"/>
      <c r="ALY31" s="2"/>
      <c r="ALZ31" s="2"/>
      <c r="AMA31" s="2"/>
      <c r="AMB31" s="2"/>
      <c r="AMC31" s="2"/>
      <c r="AMD31" s="2"/>
      <c r="AME31" s="2"/>
      <c r="AMF31" s="2"/>
      <c r="AMG31" s="2"/>
      <c r="AMH31" s="2"/>
      <c r="AMI31" s="2"/>
      <c r="AMJ31" s="2"/>
      <c r="AMK31" s="2"/>
      <c r="AML31" s="2"/>
    </row>
    <row r="32" spans="1:1026" s="3" customFormat="1" ht="174.75" customHeight="1" thickBot="1">
      <c r="A32" s="2" t="s">
        <v>387</v>
      </c>
      <c r="B32" s="337" t="s">
        <v>388</v>
      </c>
      <c r="C32" s="66" t="s">
        <v>390</v>
      </c>
      <c r="D32" s="58" t="s">
        <v>392</v>
      </c>
      <c r="E32" s="8" t="s">
        <v>34</v>
      </c>
      <c r="F32" s="9" t="s">
        <v>35</v>
      </c>
      <c r="G32" s="39" t="s">
        <v>1010</v>
      </c>
      <c r="H32" s="62">
        <f>IFERROR(IF(Ejecución!$B$1="","",IF(VLOOKUP($A32,EjecuciónDB[],MATCH(H$10,EjecuciónDB[#Headers],0),0)="","",VLOOKUP($A32,EjecuciónDB[],MATCH(H$10,EjecuciónDB[#Headers],0),0))),"-")</f>
        <v>1</v>
      </c>
      <c r="I32" s="62">
        <f>IFERROR(IF(Ejecución!$B$1="","",IF(VLOOKUP($A32,EjecuciónDB[],MATCH(I$10,EjecuciónDB[#Headers],0),0)="","",VLOOKUP($A32,EjecuciónDB[],MATCH(I$10,EjecuciónDB[#Headers],0),0))),"-")</f>
        <v>1</v>
      </c>
      <c r="J32" s="62">
        <f>IFERROR(IF(Ejecución!$B$1="","",IF(VLOOKUP($A32,EjecuciónDB[],MATCH(J$10,EjecuciónDB[#Headers],0),0)="","",VLOOKUP($A32,EjecuciónDB[],MATCH(J$10,EjecuciónDB[#Headers],0),0))),"-")</f>
        <v>0</v>
      </c>
      <c r="K32" s="62">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5</v>
      </c>
      <c r="L32" s="162">
        <v>512207.98593322525</v>
      </c>
      <c r="M32" s="338" t="s">
        <v>1011</v>
      </c>
      <c r="N32" s="10" t="s">
        <v>1012</v>
      </c>
      <c r="O32" s="40" t="s">
        <v>1013</v>
      </c>
      <c r="P32" s="10"/>
      <c r="ALP32" s="2"/>
      <c r="ALQ32" s="2"/>
      <c r="ALR32" s="2"/>
      <c r="ALS32" s="2"/>
      <c r="ALT32" s="2"/>
      <c r="ALU32" s="2"/>
      <c r="ALV32" s="2"/>
      <c r="ALW32" s="2"/>
      <c r="ALX32" s="2"/>
      <c r="ALY32" s="2"/>
      <c r="ALZ32" s="2"/>
      <c r="AMA32" s="2"/>
      <c r="AMB32" s="2"/>
      <c r="AMC32" s="2"/>
      <c r="AMD32" s="2"/>
      <c r="AME32" s="2"/>
      <c r="AMF32" s="2"/>
      <c r="AMG32" s="2"/>
      <c r="AMH32" s="2"/>
      <c r="AMI32" s="2"/>
      <c r="AMJ32" s="2"/>
      <c r="AMK32" s="2"/>
      <c r="AML32" s="2"/>
    </row>
    <row r="33" spans="1:1026" s="3" customFormat="1" ht="117" customHeight="1" thickBot="1">
      <c r="A33" s="2" t="s">
        <v>393</v>
      </c>
      <c r="B33" s="337"/>
      <c r="C33" s="66" t="s">
        <v>394</v>
      </c>
      <c r="D33" s="58" t="s">
        <v>396</v>
      </c>
      <c r="E33" s="8" t="s">
        <v>34</v>
      </c>
      <c r="F33" s="9" t="s">
        <v>59</v>
      </c>
      <c r="G33" s="59" t="s">
        <v>1014</v>
      </c>
      <c r="H33" s="62">
        <f>IFERROR(IF(Ejecución!$B$1="","",IF(VLOOKUP($A33,EjecuciónDB[],MATCH(H$10,EjecuciónDB[#Headers],0),0)="","",VLOOKUP($A33,EjecuciónDB[],MATCH(H$10,EjecuciónDB[#Headers],0),0))),"-")</f>
        <v>3</v>
      </c>
      <c r="I33" s="62">
        <f>IFERROR(IF(Ejecución!$B$1="","",IF(VLOOKUP($A33,EjecuciónDB[],MATCH(I$10,EjecuciónDB[#Headers],0),0)="","",VLOOKUP($A33,EjecuciónDB[],MATCH(I$10,EjecuciónDB[#Headers],0),0))),"-")</f>
        <v>4</v>
      </c>
      <c r="J33" s="62">
        <f>IFERROR(IF(Ejecución!$B$1="","",IF(VLOOKUP($A33,EjecuciónDB[],MATCH(J$10,EjecuciónDB[#Headers],0),0)="","",VLOOKUP($A33,EjecuciónDB[],MATCH(J$10,EjecuciónDB[#Headers],0),0))),"-")</f>
        <v>1</v>
      </c>
      <c r="K33" s="62">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19</v>
      </c>
      <c r="L33" s="162">
        <v>585380.55535225745</v>
      </c>
      <c r="M33" s="338"/>
      <c r="N33" s="10" t="s">
        <v>1015</v>
      </c>
      <c r="O33" s="40" t="s">
        <v>1016</v>
      </c>
      <c r="P33" s="10"/>
      <c r="ALP33" s="2"/>
      <c r="ALQ33" s="2"/>
      <c r="ALR33" s="2"/>
      <c r="ALS33" s="2"/>
      <c r="ALT33" s="2"/>
      <c r="ALU33" s="2"/>
      <c r="ALV33" s="2"/>
      <c r="ALW33" s="2"/>
      <c r="ALX33" s="2"/>
      <c r="ALY33" s="2"/>
      <c r="ALZ33" s="2"/>
      <c r="AMA33" s="2"/>
      <c r="AMB33" s="2"/>
      <c r="AMC33" s="2"/>
      <c r="AMD33" s="2"/>
      <c r="AME33" s="2"/>
      <c r="AMF33" s="2"/>
      <c r="AMG33" s="2"/>
      <c r="AMH33" s="2"/>
      <c r="AMI33" s="2"/>
      <c r="AMJ33" s="2"/>
      <c r="AMK33" s="2"/>
      <c r="AML33" s="2"/>
    </row>
    <row r="34" spans="1:1026" s="3" customFormat="1" ht="94.5" customHeight="1" thickBot="1">
      <c r="A34" s="2" t="s">
        <v>397</v>
      </c>
      <c r="B34" s="337"/>
      <c r="C34" s="43" t="s">
        <v>1017</v>
      </c>
      <c r="D34" s="8" t="s">
        <v>231</v>
      </c>
      <c r="E34" s="8" t="s">
        <v>34</v>
      </c>
      <c r="F34" s="9" t="s">
        <v>35</v>
      </c>
      <c r="G34" s="39" t="s">
        <v>1018</v>
      </c>
      <c r="H34" s="62">
        <f>IFERROR(IF(Ejecución!$B$1="","",IF(VLOOKUP($A34,EjecuciónDB[],MATCH(H$10,EjecuciónDB[#Headers],0),0)="","",VLOOKUP($A34,EjecuciónDB[],MATCH(H$10,EjecuciónDB[#Headers],0),0))),"-")</f>
        <v>1</v>
      </c>
      <c r="I34" s="62">
        <f>IFERROR(IF(Ejecución!$B$1="","",IF(VLOOKUP($A34,EjecuciónDB[],MATCH(I$10,EjecuciónDB[#Headers],0),0)="","",VLOOKUP($A34,EjecuciónDB[],MATCH(I$10,EjecuciónDB[#Headers],0),0))),"-")</f>
        <v>0</v>
      </c>
      <c r="J34" s="62">
        <f>IFERROR(IF(Ejecución!$B$1="","",IF(VLOOKUP($A34,EjecuciónDB[],MATCH(J$10,EjecuciónDB[#Headers],0),0)="","",VLOOKUP($A34,EjecuciónDB[],MATCH(J$10,EjecuciónDB[#Headers],0),0))),"-")</f>
        <v>0</v>
      </c>
      <c r="K34" s="62">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4</v>
      </c>
      <c r="L34" s="162">
        <v>365862.84709516086</v>
      </c>
      <c r="M34" s="338"/>
      <c r="N34" s="10" t="s">
        <v>1019</v>
      </c>
      <c r="O34" s="40" t="s">
        <v>1020</v>
      </c>
      <c r="P34" s="10"/>
      <c r="ALP34" s="2"/>
      <c r="ALQ34" s="2"/>
      <c r="ALR34" s="2"/>
      <c r="ALS34" s="2"/>
      <c r="ALT34" s="2"/>
      <c r="ALU34" s="2"/>
      <c r="ALV34" s="2"/>
      <c r="ALW34" s="2"/>
      <c r="ALX34" s="2"/>
      <c r="ALY34" s="2"/>
      <c r="ALZ34" s="2"/>
      <c r="AMA34" s="2"/>
      <c r="AMB34" s="2"/>
      <c r="AMC34" s="2"/>
      <c r="AMD34" s="2"/>
      <c r="AME34" s="2"/>
      <c r="AMF34" s="2"/>
      <c r="AMG34" s="2"/>
      <c r="AMH34" s="2"/>
      <c r="AMI34" s="2"/>
      <c r="AMJ34" s="2"/>
      <c r="AMK34" s="2"/>
      <c r="AML34" s="2"/>
    </row>
  </sheetData>
  <mergeCells count="34">
    <mergeCell ref="B1:P1"/>
    <mergeCell ref="B2:E2"/>
    <mergeCell ref="B3:P3"/>
    <mergeCell ref="B4:P4"/>
    <mergeCell ref="F2:L2"/>
    <mergeCell ref="M2:P2"/>
    <mergeCell ref="B11:B14"/>
    <mergeCell ref="M11:M14"/>
    <mergeCell ref="O9:O10"/>
    <mergeCell ref="P9:P10"/>
    <mergeCell ref="B5:P6"/>
    <mergeCell ref="B7:P8"/>
    <mergeCell ref="B9:B10"/>
    <mergeCell ref="C9:F9"/>
    <mergeCell ref="G9:G10"/>
    <mergeCell ref="H9:K9"/>
    <mergeCell ref="L9:L10"/>
    <mergeCell ref="M9:M10"/>
    <mergeCell ref="N9:N10"/>
    <mergeCell ref="M16:M19"/>
    <mergeCell ref="M20:M21"/>
    <mergeCell ref="B16:B19"/>
    <mergeCell ref="B20:B21"/>
    <mergeCell ref="N25:N27"/>
    <mergeCell ref="C26:C27"/>
    <mergeCell ref="L26:L27"/>
    <mergeCell ref="B30:B31"/>
    <mergeCell ref="M30:M31"/>
    <mergeCell ref="B32:B34"/>
    <mergeCell ref="M32:M34"/>
    <mergeCell ref="B22:B24"/>
    <mergeCell ref="M22:M24"/>
    <mergeCell ref="B25:B29"/>
    <mergeCell ref="M25:M29"/>
  </mergeCells>
  <dataValidations count="2">
    <dataValidation type="list" allowBlank="1" showInputMessage="1" showErrorMessage="1" sqref="F11:F34" xr:uid="{D91316BA-5A6F-448E-9603-222760270F59}">
      <formula1>"A,B,C"</formula1>
    </dataValidation>
    <dataValidation type="list" allowBlank="1" showInputMessage="1" showErrorMessage="1" sqref="E11:E34" xr:uid="{838BC392-7516-48F8-AFE5-00816FA98B38}">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rowBreaks count="3" manualBreakCount="3">
    <brk id="14" min="1" max="15" man="1"/>
    <brk id="19" min="1" max="15" man="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1582-32D6-4DF6-AF3E-DEEC7EAA8FEB}">
  <sheetPr codeName="Hoja4"/>
  <dimension ref="A1:ALO26"/>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24.1796875" style="3" bestFit="1" customWidth="1"/>
    <col min="4" max="4" width="20.1796875" style="3" customWidth="1"/>
    <col min="5" max="5" width="17.26953125" style="3" customWidth="1"/>
    <col min="6" max="6" width="18.453125" style="3" customWidth="1"/>
    <col min="7" max="7" width="42.453125" style="3" bestFit="1" customWidth="1"/>
    <col min="8" max="10" width="17.7265625" style="3" customWidth="1"/>
    <col min="11" max="11" width="17.7265625" style="3" hidden="1" customWidth="1"/>
    <col min="12" max="12" width="27" style="3" bestFit="1" customWidth="1"/>
    <col min="13" max="13" width="23.54296875" style="3" customWidth="1"/>
    <col min="14" max="14" width="30.1796875" style="3" bestFit="1" customWidth="1"/>
    <col min="15" max="15" width="47.453125" style="3" customWidth="1"/>
    <col min="16" max="16" width="27.453125" style="3" customWidth="1"/>
    <col min="17" max="1002" width="12.1796875" style="3" customWidth="1"/>
    <col min="1003" max="1003" width="12.54296875" style="2" customWidth="1"/>
    <col min="1004" max="16384" width="12.54296875" style="2"/>
  </cols>
  <sheetData>
    <row r="1" spans="1:1003" s="4" customFormat="1" ht="26.5" thickBot="1">
      <c r="B1" s="297" t="s">
        <v>0</v>
      </c>
      <c r="C1" s="298"/>
      <c r="D1" s="298"/>
      <c r="E1" s="298"/>
      <c r="F1" s="298"/>
      <c r="G1" s="298"/>
      <c r="H1" s="299"/>
      <c r="I1" s="299"/>
      <c r="J1" s="299"/>
      <c r="K1" s="299"/>
      <c r="L1" s="299"/>
      <c r="M1" s="298"/>
      <c r="N1" s="298"/>
      <c r="O1" s="298"/>
      <c r="P1" s="300"/>
    </row>
    <row r="2" spans="1:1003" s="4" customFormat="1" ht="142.5" customHeight="1" thickBot="1">
      <c r="B2" s="301" t="s">
        <v>1</v>
      </c>
      <c r="C2" s="301"/>
      <c r="D2" s="301"/>
      <c r="E2" s="301"/>
      <c r="F2" s="313" t="s">
        <v>2</v>
      </c>
      <c r="G2" s="314"/>
      <c r="H2" s="314"/>
      <c r="I2" s="314"/>
      <c r="J2" s="314"/>
      <c r="K2" s="314"/>
      <c r="L2" s="315"/>
      <c r="M2" s="310" t="s">
        <v>3</v>
      </c>
      <c r="N2" s="311"/>
      <c r="O2" s="311"/>
      <c r="P2" s="312"/>
    </row>
    <row r="3" spans="1:1003"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3" s="5" customFormat="1" ht="15.5">
      <c r="B4" s="306" t="s">
        <v>1021</v>
      </c>
      <c r="C4" s="307"/>
      <c r="D4" s="307"/>
      <c r="E4" s="307"/>
      <c r="F4" s="307"/>
      <c r="G4" s="307"/>
      <c r="H4" s="308"/>
      <c r="I4" s="308"/>
      <c r="J4" s="308"/>
      <c r="K4" s="308"/>
      <c r="L4" s="308"/>
      <c r="M4" s="307"/>
      <c r="N4" s="307"/>
      <c r="O4" s="307"/>
      <c r="P4" s="309"/>
    </row>
    <row r="5" spans="1:1003" s="5" customFormat="1">
      <c r="B5" s="283" t="s">
        <v>5</v>
      </c>
      <c r="C5" s="284"/>
      <c r="D5" s="284"/>
      <c r="E5" s="284"/>
      <c r="F5" s="284"/>
      <c r="G5" s="284"/>
      <c r="H5" s="285"/>
      <c r="I5" s="285"/>
      <c r="J5" s="285"/>
      <c r="K5" s="285"/>
      <c r="L5" s="285"/>
      <c r="M5" s="284"/>
      <c r="N5" s="284"/>
      <c r="O5" s="284"/>
      <c r="P5" s="286"/>
    </row>
    <row r="6" spans="1:1003" s="5" customFormat="1">
      <c r="B6" s="283"/>
      <c r="C6" s="284"/>
      <c r="D6" s="284"/>
      <c r="E6" s="284"/>
      <c r="F6" s="284"/>
      <c r="G6" s="284"/>
      <c r="H6" s="285"/>
      <c r="I6" s="285"/>
      <c r="J6" s="285"/>
      <c r="K6" s="285"/>
      <c r="L6" s="285"/>
      <c r="M6" s="284"/>
      <c r="N6" s="284"/>
      <c r="O6" s="284"/>
      <c r="P6" s="286"/>
    </row>
    <row r="7" spans="1:1003" s="5" customFormat="1" ht="14.5" customHeight="1">
      <c r="B7" s="287" t="s">
        <v>6</v>
      </c>
      <c r="C7" s="288"/>
      <c r="D7" s="288"/>
      <c r="E7" s="288"/>
      <c r="F7" s="288"/>
      <c r="G7" s="288"/>
      <c r="H7" s="289"/>
      <c r="I7" s="289"/>
      <c r="J7" s="289"/>
      <c r="K7" s="289"/>
      <c r="L7" s="289"/>
      <c r="M7" s="288"/>
      <c r="N7" s="288"/>
      <c r="O7" s="288"/>
      <c r="P7" s="290"/>
    </row>
    <row r="8" spans="1:1003" s="5" customFormat="1" ht="15" customHeight="1" thickBot="1">
      <c r="B8" s="291"/>
      <c r="C8" s="292"/>
      <c r="D8" s="292"/>
      <c r="E8" s="292"/>
      <c r="F8" s="292"/>
      <c r="G8" s="292"/>
      <c r="H8" s="293"/>
      <c r="I8" s="293"/>
      <c r="J8" s="293"/>
      <c r="K8" s="293"/>
      <c r="L8" s="293"/>
      <c r="M8" s="292"/>
      <c r="N8" s="292"/>
      <c r="O8" s="292"/>
      <c r="P8" s="294"/>
    </row>
    <row r="9" spans="1:1003" ht="35.1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X9" s="1"/>
      <c r="Y9" s="1"/>
      <c r="ALN9" s="2"/>
    </row>
    <row r="10" spans="1:1003" s="5" customFormat="1"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c r="Q10" s="7"/>
      <c r="R10" s="7"/>
      <c r="S10" s="7"/>
      <c r="T10" s="7"/>
      <c r="U10" s="7"/>
      <c r="V10" s="7"/>
      <c r="W10" s="7"/>
      <c r="X10" s="7"/>
      <c r="Y10" s="7"/>
    </row>
    <row r="11" spans="1:1003" s="5" customFormat="1" ht="131.25" customHeight="1" thickBot="1">
      <c r="A11" s="5" t="s">
        <v>400</v>
      </c>
      <c r="B11" s="361" t="s">
        <v>403</v>
      </c>
      <c r="C11" s="68" t="s">
        <v>405</v>
      </c>
      <c r="D11" s="67" t="s">
        <v>407</v>
      </c>
      <c r="E11" s="8" t="s">
        <v>34</v>
      </c>
      <c r="F11" s="69" t="s">
        <v>35</v>
      </c>
      <c r="G11" s="70" t="s">
        <v>1022</v>
      </c>
      <c r="H11" s="78">
        <f>IFERROR(IF(Ejecución!$B$1="","",IF(VLOOKUP($A11,EjecuciónDB[],MATCH(H$10,EjecuciónDB[#Headers],0),0)="","",VLOOKUP($A11,EjecuciónDB[],MATCH(H$10,EjecuciónDB[#Headers],0),0))),"-")</f>
        <v>564</v>
      </c>
      <c r="I11" s="78">
        <f>IFERROR(IF(Ejecución!$B$1="","",IF(VLOOKUP($A11,EjecuciónDB[],MATCH(I$10,EjecuciónDB[#Headers],0),0)="","",VLOOKUP($A11,EjecuciónDB[],MATCH(I$10,EjecuciónDB[#Headers],0),0))),"-")</f>
        <v>537</v>
      </c>
      <c r="J11" s="78">
        <f>IFERROR(IF(Ejecución!$B$1="","",IF(VLOOKUP($A11,EjecuciónDB[],MATCH(J$10,EjecuciónDB[#Headers],0),0)="","",VLOOKUP($A11,EjecuciónDB[],MATCH(J$10,EjecuciónDB[#Headers],0),0))),"-")</f>
        <v>636</v>
      </c>
      <c r="K11" s="7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6831</v>
      </c>
      <c r="L11" s="163">
        <v>13556366.131116986</v>
      </c>
      <c r="M11" s="364" t="s">
        <v>1023</v>
      </c>
      <c r="N11" s="71" t="s">
        <v>1024</v>
      </c>
      <c r="O11" s="72" t="s">
        <v>1025</v>
      </c>
      <c r="P11" s="10"/>
      <c r="Q11" s="7"/>
      <c r="R11" s="7"/>
      <c r="S11" s="7"/>
      <c r="T11" s="7"/>
      <c r="U11" s="7"/>
      <c r="V11" s="7"/>
      <c r="W11" s="7"/>
      <c r="X11" s="7"/>
      <c r="Y11" s="7"/>
    </row>
    <row r="12" spans="1:1003" ht="143.25" customHeight="1" thickBot="1">
      <c r="A12" s="2" t="s">
        <v>408</v>
      </c>
      <c r="B12" s="362"/>
      <c r="C12" s="68" t="s">
        <v>409</v>
      </c>
      <c r="D12" s="67" t="s">
        <v>407</v>
      </c>
      <c r="E12" s="8" t="s">
        <v>34</v>
      </c>
      <c r="F12" s="69" t="s">
        <v>35</v>
      </c>
      <c r="G12" s="70" t="s">
        <v>1026</v>
      </c>
      <c r="H12" s="78">
        <f>IFERROR(IF(Ejecución!$B$1="","",IF(VLOOKUP($A12,EjecuciónDB[],MATCH(H$10,EjecuciónDB[#Headers],0),0)="","",VLOOKUP($A12,EjecuciónDB[],MATCH(H$10,EjecuciónDB[#Headers],0),0))),"-")</f>
        <v>151</v>
      </c>
      <c r="I12" s="78">
        <f>IFERROR(IF(Ejecución!$B$1="","",IF(VLOOKUP($A12,EjecuciónDB[],MATCH(I$10,EjecuciónDB[#Headers],0),0)="","",VLOOKUP($A12,EjecuciónDB[],MATCH(I$10,EjecuciónDB[#Headers],0),0))),"-")</f>
        <v>173</v>
      </c>
      <c r="J12" s="78">
        <f>IFERROR(IF(Ejecución!$B$1="","",IF(VLOOKUP($A12,EjecuciónDB[],MATCH(J$10,EjecuciónDB[#Headers],0),0)="","",VLOOKUP($A12,EjecuciónDB[],MATCH(J$10,EjecuciónDB[#Headers],0),0))),"-")</f>
        <v>290</v>
      </c>
      <c r="K12" s="7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1572</v>
      </c>
      <c r="L12" s="163">
        <v>17054783.19721169</v>
      </c>
      <c r="M12" s="365"/>
      <c r="N12" s="71" t="s">
        <v>1027</v>
      </c>
      <c r="O12" s="73" t="s">
        <v>1028</v>
      </c>
      <c r="P12" s="10"/>
    </row>
    <row r="13" spans="1:1003" s="3" customFormat="1" ht="134.25" customHeight="1" thickBot="1">
      <c r="A13" s="3" t="s">
        <v>411</v>
      </c>
      <c r="B13" s="362"/>
      <c r="C13" s="68" t="s">
        <v>412</v>
      </c>
      <c r="D13" s="67" t="s">
        <v>407</v>
      </c>
      <c r="E13" s="8" t="s">
        <v>34</v>
      </c>
      <c r="F13" s="69" t="s">
        <v>35</v>
      </c>
      <c r="G13" s="74" t="s">
        <v>1029</v>
      </c>
      <c r="H13" s="78">
        <f>IFERROR(IF(Ejecución!$B$1="","",IF(VLOOKUP($A13,EjecuciónDB[],MATCH(H$10,EjecuciónDB[#Headers],0),0)="","",VLOOKUP($A13,EjecuciónDB[],MATCH(H$10,EjecuciónDB[#Headers],0),0))),"-")</f>
        <v>194</v>
      </c>
      <c r="I13" s="78">
        <f>IFERROR(IF(Ejecución!$B$1="","",IF(VLOOKUP($A13,EjecuciónDB[],MATCH(I$10,EjecuciónDB[#Headers],0),0)="","",VLOOKUP($A13,EjecuciónDB[],MATCH(I$10,EjecuciónDB[#Headers],0),0))),"-")</f>
        <v>206</v>
      </c>
      <c r="J13" s="78">
        <f>IFERROR(IF(Ejecución!$B$1="","",IF(VLOOKUP($A13,EjecuciónDB[],MATCH(J$10,EjecuciónDB[#Headers],0),0)="","",VLOOKUP($A13,EjecuciónDB[],MATCH(J$10,EjecuciónDB[#Headers],0),0))),"-")</f>
        <v>281</v>
      </c>
      <c r="K13" s="7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2100</v>
      </c>
      <c r="L13" s="163">
        <v>15742876.797426216</v>
      </c>
      <c r="M13" s="365"/>
      <c r="N13" s="71" t="s">
        <v>1027</v>
      </c>
      <c r="O13" s="75" t="s">
        <v>1030</v>
      </c>
      <c r="P13" s="10"/>
      <c r="ALO13" s="2"/>
    </row>
    <row r="14" spans="1:1003" s="3" customFormat="1" ht="115.5" customHeight="1" thickBot="1">
      <c r="A14" s="3" t="s">
        <v>414</v>
      </c>
      <c r="B14" s="362"/>
      <c r="C14" s="68" t="s">
        <v>415</v>
      </c>
      <c r="D14" s="67" t="s">
        <v>407</v>
      </c>
      <c r="E14" s="8" t="s">
        <v>34</v>
      </c>
      <c r="F14" s="69" t="s">
        <v>35</v>
      </c>
      <c r="G14" s="76" t="s">
        <v>1031</v>
      </c>
      <c r="H14" s="78">
        <f>IFERROR(IF(Ejecución!$B$1="","",IF(VLOOKUP($A14,EjecuciónDB[],MATCH(H$10,EjecuciónDB[#Headers],0),0)="","",VLOOKUP($A14,EjecuciónDB[],MATCH(H$10,EjecuciónDB[#Headers],0),0))),"-")</f>
        <v>6</v>
      </c>
      <c r="I14" s="78">
        <f>IFERROR(IF(Ejecución!$B$1="","",IF(VLOOKUP($A14,EjecuciónDB[],MATCH(I$10,EjecuciónDB[#Headers],0),0)="","",VLOOKUP($A14,EjecuciónDB[],MATCH(I$10,EjecuciónDB[#Headers],0),0))),"-")</f>
        <v>6</v>
      </c>
      <c r="J14" s="78">
        <f>IFERROR(IF(Ejecución!$B$1="","",IF(VLOOKUP($A14,EjecuciónDB[],MATCH(J$10,EjecuciónDB[#Headers],0),0)="","",VLOOKUP($A14,EjecuciónDB[],MATCH(J$10,EjecuciónDB[#Headers],0),0))),"-")</f>
        <v>6</v>
      </c>
      <c r="K14" s="7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72</v>
      </c>
      <c r="L14" s="163">
        <v>2596663.5788187981</v>
      </c>
      <c r="M14" s="365"/>
      <c r="N14" s="71" t="s">
        <v>824</v>
      </c>
      <c r="O14" s="73" t="s">
        <v>1032</v>
      </c>
      <c r="P14" s="10"/>
      <c r="ALO14" s="2"/>
    </row>
    <row r="15" spans="1:1003" s="3" customFormat="1" ht="124.5" customHeight="1" thickBot="1">
      <c r="A15" s="3" t="s">
        <v>417</v>
      </c>
      <c r="B15" s="363"/>
      <c r="C15" s="77" t="s">
        <v>418</v>
      </c>
      <c r="D15" s="67" t="s">
        <v>407</v>
      </c>
      <c r="E15" s="8" t="s">
        <v>34</v>
      </c>
      <c r="F15" s="69" t="s">
        <v>35</v>
      </c>
      <c r="G15" s="76" t="s">
        <v>1033</v>
      </c>
      <c r="H15" s="78">
        <f>IFERROR(IF(Ejecución!$B$1="","",IF(VLOOKUP($A15,EjecuciónDB[],MATCH(H$10,EjecuciónDB[#Headers],0),0)="","",VLOOKUP($A15,EjecuciónDB[],MATCH(H$10,EjecuciónDB[#Headers],0),0))),"-")</f>
        <v>51</v>
      </c>
      <c r="I15" s="78">
        <f>IFERROR(IF(Ejecución!$B$1="","",IF(VLOOKUP($A15,EjecuciónDB[],MATCH(I$10,EjecuciónDB[#Headers],0),0)="","",VLOOKUP($A15,EjecuciónDB[],MATCH(I$10,EjecuciónDB[#Headers],0),0))),"-")</f>
        <v>53</v>
      </c>
      <c r="J15" s="78">
        <f>IFERROR(IF(Ejecución!$B$1="","",IF(VLOOKUP($A15,EjecuciónDB[],MATCH(J$10,EjecuciónDB[#Headers],0),0)="","",VLOOKUP($A15,EjecuciónDB[],MATCH(J$10,EjecuciónDB[#Headers],0),0))),"-")</f>
        <v>68</v>
      </c>
      <c r="K15" s="7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534</v>
      </c>
      <c r="L15" s="163">
        <v>6122229.865665758</v>
      </c>
      <c r="M15" s="366"/>
      <c r="N15" s="71" t="s">
        <v>1034</v>
      </c>
      <c r="O15" s="73" t="s">
        <v>1035</v>
      </c>
      <c r="P15" s="10"/>
      <c r="ALO15" s="2"/>
    </row>
    <row r="16" spans="1:1003" s="3" customFormat="1">
      <c r="H16" s="12"/>
      <c r="I16" s="12"/>
      <c r="J16" s="12"/>
      <c r="K16" s="12"/>
      <c r="L16" s="12"/>
      <c r="ALO16" s="2"/>
    </row>
    <row r="17" spans="8:1003" s="3" customFormat="1">
      <c r="H17" s="12"/>
      <c r="I17" s="12"/>
      <c r="J17" s="12"/>
      <c r="K17" s="12"/>
      <c r="L17" s="12"/>
      <c r="ALO17" s="2"/>
    </row>
    <row r="18" spans="8:1003" s="3" customFormat="1">
      <c r="H18" s="12"/>
      <c r="I18" s="12"/>
      <c r="J18" s="12"/>
      <c r="K18" s="12"/>
      <c r="L18" s="12"/>
      <c r="ALO18" s="2"/>
    </row>
    <row r="19" spans="8:1003" s="3" customFormat="1">
      <c r="H19" s="12"/>
      <c r="I19" s="12"/>
      <c r="J19" s="12"/>
      <c r="K19" s="12"/>
      <c r="L19" s="12"/>
      <c r="ALO19" s="2"/>
    </row>
    <row r="20" spans="8:1003" s="3" customFormat="1">
      <c r="H20" s="12"/>
      <c r="I20" s="12"/>
      <c r="J20" s="12"/>
      <c r="K20" s="12"/>
      <c r="L20" s="12"/>
      <c r="ALO20" s="2"/>
    </row>
    <row r="21" spans="8:1003" s="3" customFormat="1">
      <c r="H21" s="12"/>
      <c r="I21" s="12"/>
      <c r="J21" s="12"/>
      <c r="K21" s="12"/>
      <c r="L21" s="12"/>
      <c r="ALO21" s="2"/>
    </row>
    <row r="22" spans="8:1003" s="3" customFormat="1">
      <c r="H22" s="12"/>
      <c r="I22" s="12"/>
      <c r="J22" s="12"/>
      <c r="K22" s="12"/>
      <c r="L22" s="12"/>
      <c r="ALO22" s="2"/>
    </row>
    <row r="23" spans="8:1003" s="3" customFormat="1">
      <c r="H23" s="12"/>
      <c r="I23" s="12"/>
      <c r="J23" s="12"/>
      <c r="K23" s="12"/>
      <c r="L23" s="12"/>
      <c r="ALO23" s="2"/>
    </row>
    <row r="24" spans="8:1003" s="3" customFormat="1">
      <c r="H24" s="12"/>
      <c r="I24" s="12"/>
      <c r="J24" s="12"/>
      <c r="K24" s="12"/>
      <c r="L24" s="12"/>
      <c r="ALO24" s="2"/>
    </row>
    <row r="25" spans="8:1003" s="3" customFormat="1">
      <c r="H25" s="12"/>
      <c r="I25" s="12"/>
      <c r="J25" s="12"/>
      <c r="K25" s="12"/>
      <c r="L25" s="12"/>
      <c r="ALO25" s="2"/>
    </row>
    <row r="26" spans="8:1003" s="3" customFormat="1">
      <c r="H26" s="12"/>
      <c r="I26" s="12"/>
      <c r="J26" s="12"/>
      <c r="K26" s="12"/>
      <c r="L26" s="12"/>
      <c r="ALO26" s="2"/>
    </row>
  </sheetData>
  <mergeCells count="19">
    <mergeCell ref="B11:B15"/>
    <mergeCell ref="M11:M15"/>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disablePrompts="1" count="2">
    <dataValidation type="list" allowBlank="1" showInputMessage="1" showErrorMessage="1" sqref="F11:F15" xr:uid="{D1378A14-8A64-475B-9748-4DBB8D7CB76F}">
      <formula1>"A,B,C"</formula1>
    </dataValidation>
    <dataValidation type="list" allowBlank="1" showInputMessage="1" showErrorMessage="1" sqref="E11:E15" xr:uid="{8B43433F-3150-4915-9ADB-2DAF5D9A7766}">
      <formula1>"Unidad,Porcentaje,Monetario"</formula1>
    </dataValidation>
  </dataValidations>
  <printOptions horizontalCentered="1" verticalCentered="1"/>
  <pageMargins left="0.11811023622047245" right="0.11811023622047245" top="0" bottom="0.78740157480314965" header="0.35433070866141736" footer="0.39370078740157483"/>
  <pageSetup paperSize="5" scale="4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058F-9D9A-44B8-BD7D-E3F43B105292}">
  <sheetPr codeName="Hoja5">
    <pageSetUpPr fitToPage="1"/>
  </sheetPr>
  <dimension ref="A1:ALO40"/>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2" hidden="1" customWidth="1"/>
    <col min="2" max="2" width="29.26953125" style="3" customWidth="1"/>
    <col min="3" max="3" width="40.453125" style="3" customWidth="1"/>
    <col min="4" max="5" width="29.26953125" style="3" customWidth="1"/>
    <col min="6" max="6" width="22" style="3" customWidth="1"/>
    <col min="7" max="7" width="59.1796875" style="3" customWidth="1"/>
    <col min="8" max="10" width="17.81640625" style="3" customWidth="1"/>
    <col min="11" max="11" width="17.81640625" style="3" hidden="1" customWidth="1"/>
    <col min="12" max="12" width="26.54296875" style="3" customWidth="1"/>
    <col min="13" max="13" width="25.26953125" style="3" customWidth="1"/>
    <col min="14" max="14" width="31.1796875" style="3" customWidth="1"/>
    <col min="15" max="15" width="39.54296875" style="3" customWidth="1"/>
    <col min="16" max="16" width="35.81640625" style="3" customWidth="1"/>
    <col min="17" max="1002" width="12.1796875" style="3" customWidth="1"/>
    <col min="1003" max="1003" width="12.54296875" style="2" customWidth="1"/>
    <col min="1004" max="16384" width="12.54296875" style="2"/>
  </cols>
  <sheetData>
    <row r="1" spans="1:1002" s="4" customFormat="1" ht="26.5" thickBot="1">
      <c r="B1" s="297" t="s">
        <v>0</v>
      </c>
      <c r="C1" s="298"/>
      <c r="D1" s="298"/>
      <c r="E1" s="298"/>
      <c r="F1" s="298"/>
      <c r="G1" s="298"/>
      <c r="H1" s="299"/>
      <c r="I1" s="299"/>
      <c r="J1" s="299"/>
      <c r="K1" s="299"/>
      <c r="L1" s="299"/>
      <c r="M1" s="298"/>
      <c r="N1" s="298"/>
      <c r="O1" s="298"/>
      <c r="P1" s="300"/>
    </row>
    <row r="2" spans="1:1002" s="4" customFormat="1" ht="135" customHeight="1" thickBot="1">
      <c r="B2" s="301" t="s">
        <v>1</v>
      </c>
      <c r="C2" s="301"/>
      <c r="D2" s="301"/>
      <c r="E2" s="301"/>
      <c r="F2" s="313" t="s">
        <v>2</v>
      </c>
      <c r="G2" s="314"/>
      <c r="H2" s="314"/>
      <c r="I2" s="314"/>
      <c r="J2" s="314"/>
      <c r="K2" s="314"/>
      <c r="L2" s="315"/>
      <c r="M2" s="310" t="s">
        <v>3</v>
      </c>
      <c r="N2" s="311"/>
      <c r="O2" s="311"/>
      <c r="P2" s="312"/>
    </row>
    <row r="3" spans="1:1002"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2" s="5" customFormat="1" ht="23.25" customHeight="1">
      <c r="B4" s="306" t="s">
        <v>1036</v>
      </c>
      <c r="C4" s="307"/>
      <c r="D4" s="307"/>
      <c r="E4" s="307"/>
      <c r="F4" s="307"/>
      <c r="G4" s="307"/>
      <c r="H4" s="308"/>
      <c r="I4" s="308"/>
      <c r="J4" s="308"/>
      <c r="K4" s="308"/>
      <c r="L4" s="308"/>
      <c r="M4" s="307"/>
      <c r="N4" s="307"/>
      <c r="O4" s="307"/>
      <c r="P4" s="309"/>
    </row>
    <row r="5" spans="1:1002" s="5" customFormat="1" ht="20.149999999999999" customHeight="1">
      <c r="B5" s="283" t="s">
        <v>5</v>
      </c>
      <c r="C5" s="284"/>
      <c r="D5" s="284"/>
      <c r="E5" s="284"/>
      <c r="F5" s="284"/>
      <c r="G5" s="284"/>
      <c r="H5" s="285"/>
      <c r="I5" s="285"/>
      <c r="J5" s="285"/>
      <c r="K5" s="285"/>
      <c r="L5" s="285"/>
      <c r="M5" s="284"/>
      <c r="N5" s="284"/>
      <c r="O5" s="284"/>
      <c r="P5" s="286"/>
    </row>
    <row r="6" spans="1:1002" s="5" customFormat="1" ht="20.149999999999999" customHeight="1">
      <c r="B6" s="283"/>
      <c r="C6" s="284"/>
      <c r="D6" s="284"/>
      <c r="E6" s="284"/>
      <c r="F6" s="284"/>
      <c r="G6" s="284"/>
      <c r="H6" s="285"/>
      <c r="I6" s="285"/>
      <c r="J6" s="285"/>
      <c r="K6" s="285"/>
      <c r="L6" s="285"/>
      <c r="M6" s="284"/>
      <c r="N6" s="284"/>
      <c r="O6" s="284"/>
      <c r="P6" s="286"/>
    </row>
    <row r="7" spans="1:1002" s="5" customFormat="1" ht="14.5" customHeight="1">
      <c r="B7" s="283" t="s">
        <v>6</v>
      </c>
      <c r="C7" s="284"/>
      <c r="D7" s="284"/>
      <c r="E7" s="284"/>
      <c r="F7" s="284"/>
      <c r="G7" s="284"/>
      <c r="H7" s="285"/>
      <c r="I7" s="285"/>
      <c r="J7" s="285"/>
      <c r="K7" s="285"/>
      <c r="L7" s="285"/>
      <c r="M7" s="284"/>
      <c r="N7" s="284"/>
      <c r="O7" s="284"/>
      <c r="P7" s="286"/>
    </row>
    <row r="8" spans="1:1002" s="5" customFormat="1" ht="15" customHeight="1" thickBot="1">
      <c r="B8" s="351"/>
      <c r="C8" s="352"/>
      <c r="D8" s="352"/>
      <c r="E8" s="352"/>
      <c r="F8" s="352"/>
      <c r="G8" s="352"/>
      <c r="H8" s="353"/>
      <c r="I8" s="353"/>
      <c r="J8" s="353"/>
      <c r="K8" s="353"/>
      <c r="L8" s="353"/>
      <c r="M8" s="352"/>
      <c r="N8" s="352"/>
      <c r="O8" s="352"/>
      <c r="P8" s="354"/>
    </row>
    <row r="9" spans="1:1002" ht="47.2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Q9" s="1"/>
      <c r="R9" s="1"/>
      <c r="S9" s="1"/>
      <c r="T9" s="1"/>
      <c r="U9" s="1"/>
      <c r="V9" s="1"/>
      <c r="W9" s="1"/>
      <c r="X9" s="1"/>
      <c r="Y9" s="1"/>
      <c r="ALN9" s="2"/>
    </row>
    <row r="10" spans="1:1002" s="5" customFormat="1" ht="63" customHeight="1" thickBot="1">
      <c r="B10" s="282"/>
      <c r="C10" s="36" t="s">
        <v>15</v>
      </c>
      <c r="D10" s="36" t="s">
        <v>16</v>
      </c>
      <c r="E10" s="36" t="s">
        <v>17</v>
      </c>
      <c r="F10" s="36" t="s">
        <v>18</v>
      </c>
      <c r="G10" s="282"/>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386"/>
      <c r="M10" s="282"/>
      <c r="N10" s="282"/>
      <c r="O10" s="282"/>
      <c r="P10" s="385"/>
      <c r="Q10" s="7"/>
      <c r="R10" s="7"/>
      <c r="S10" s="7"/>
      <c r="T10" s="7"/>
      <c r="U10" s="7"/>
      <c r="V10" s="7"/>
      <c r="W10" s="7"/>
      <c r="X10" s="7"/>
      <c r="Y10" s="7"/>
    </row>
    <row r="11" spans="1:1002" s="5" customFormat="1" ht="82.5" customHeight="1" thickBot="1">
      <c r="A11" s="5" t="s">
        <v>420</v>
      </c>
      <c r="B11" s="378" t="s">
        <v>423</v>
      </c>
      <c r="C11" s="382" t="s">
        <v>425</v>
      </c>
      <c r="D11" s="79" t="s">
        <v>427</v>
      </c>
      <c r="E11" s="44" t="s">
        <v>34</v>
      </c>
      <c r="F11" s="45" t="s">
        <v>59</v>
      </c>
      <c r="G11" s="46" t="s">
        <v>1037</v>
      </c>
      <c r="H11" s="91">
        <f>IFERROR(IF(Ejecución!$B$1="","",IF(VLOOKUP($A11,EjecuciónDB[],MATCH(H$10,EjecuciónDB[#Headers],0),0)="","",VLOOKUP($A11,EjecuciónDB[],MATCH(H$10,EjecuciónDB[#Headers],0),0))),"-")</f>
        <v>0</v>
      </c>
      <c r="I11" s="91">
        <f>IFERROR(IF(Ejecución!$B$1="","",IF(VLOOKUP($A11,EjecuciónDB[],MATCH(I$10,EjecuciónDB[#Headers],0),0)="","",VLOOKUP($A11,EjecuciónDB[],MATCH(I$10,EjecuciónDB[#Headers],0),0))),"-")</f>
        <v>0</v>
      </c>
      <c r="J11" s="91">
        <f>IFERROR(IF(Ejecución!$B$1="","",IF(VLOOKUP($A11,EjecuciónDB[],MATCH(J$10,EjecuciónDB[#Headers],0),0)="","",VLOOKUP($A11,EjecuciónDB[],MATCH(J$10,EjecuciónDB[#Headers],0),0))),"-")</f>
        <v>1</v>
      </c>
      <c r="K11" s="9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368">
        <v>120232.85926973064</v>
      </c>
      <c r="M11" s="80" t="s">
        <v>1038</v>
      </c>
      <c r="N11" s="47" t="s">
        <v>1039</v>
      </c>
      <c r="O11" s="47" t="s">
        <v>1040</v>
      </c>
      <c r="P11" s="41"/>
      <c r="Q11" s="7"/>
      <c r="R11" s="7"/>
      <c r="S11" s="7"/>
      <c r="T11" s="7"/>
      <c r="U11" s="7"/>
      <c r="V11" s="7"/>
      <c r="W11" s="7"/>
      <c r="X11" s="7"/>
      <c r="Y11" s="7"/>
    </row>
    <row r="12" spans="1:1002" s="5" customFormat="1" ht="106.5" customHeight="1" thickBot="1">
      <c r="A12" s="5" t="s">
        <v>428</v>
      </c>
      <c r="B12" s="378"/>
      <c r="C12" s="383"/>
      <c r="D12" s="79" t="s">
        <v>429</v>
      </c>
      <c r="E12" s="44" t="s">
        <v>34</v>
      </c>
      <c r="F12" s="45" t="s">
        <v>59</v>
      </c>
      <c r="G12" s="46" t="s">
        <v>1041</v>
      </c>
      <c r="H12" s="91">
        <f>IFERROR(IF(Ejecución!$B$1="","",IF(VLOOKUP($A12,EjecuciónDB[],MATCH(H$10,EjecuciónDB[#Headers],0),0)="","",VLOOKUP($A12,EjecuciónDB[],MATCH(H$10,EjecuciónDB[#Headers],0),0))),"-")</f>
        <v>0</v>
      </c>
      <c r="I12" s="91">
        <f>IFERROR(IF(Ejecución!$B$1="","",IF(VLOOKUP($A12,EjecuciónDB[],MATCH(I$10,EjecuciónDB[#Headers],0),0)="","",VLOOKUP($A12,EjecuciónDB[],MATCH(I$10,EjecuciónDB[#Headers],0),0))),"-")</f>
        <v>0</v>
      </c>
      <c r="J12" s="91">
        <f>IFERROR(IF(Ejecución!$B$1="","",IF(VLOOKUP($A12,EjecuciónDB[],MATCH(J$10,EjecuciónDB[#Headers],0),0)="","",VLOOKUP($A12,EjecuciónDB[],MATCH(J$10,EjecuciónDB[#Headers],0),0))),"-")</f>
        <v>0</v>
      </c>
      <c r="K12" s="9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376"/>
      <c r="M12" s="80" t="s">
        <v>1038</v>
      </c>
      <c r="N12" s="47"/>
      <c r="O12" s="47" t="s">
        <v>1042</v>
      </c>
      <c r="P12" s="41"/>
      <c r="Q12" s="7"/>
      <c r="R12" s="7"/>
      <c r="S12" s="7"/>
      <c r="T12" s="7"/>
      <c r="U12" s="7"/>
      <c r="V12" s="7"/>
      <c r="W12" s="7"/>
      <c r="X12" s="7"/>
      <c r="Y12" s="7"/>
    </row>
    <row r="13" spans="1:1002" s="5" customFormat="1" ht="344.25" customHeight="1" thickBot="1">
      <c r="A13" s="5" t="s">
        <v>430</v>
      </c>
      <c r="B13" s="378"/>
      <c r="C13" s="383"/>
      <c r="D13" s="44" t="s">
        <v>431</v>
      </c>
      <c r="E13" s="44" t="s">
        <v>109</v>
      </c>
      <c r="F13" s="45" t="s">
        <v>59</v>
      </c>
      <c r="G13" s="46" t="s">
        <v>1043</v>
      </c>
      <c r="H13" s="92">
        <f>IFERROR(IF(Ejecución!$B$1="","",IF(VLOOKUP($A13,EjecuciónDB[],MATCH(H$10,EjecuciónDB[#Headers],0),0)="","",VLOOKUP($A13,EjecuciónDB[],MATCH(H$10,EjecuciónDB[#Headers],0),0))),"-")</f>
        <v>0</v>
      </c>
      <c r="I13" s="92">
        <f>IFERROR(IF(Ejecución!$B$1="","",IF(VLOOKUP($A13,EjecuciónDB[],MATCH(I$10,EjecuciónDB[#Headers],0),0)="","",VLOOKUP($A13,EjecuciónDB[],MATCH(I$10,EjecuciónDB[#Headers],0),0))),"-")</f>
        <v>0</v>
      </c>
      <c r="J13" s="92">
        <f>IFERROR(IF(Ejecución!$B$1="","",IF(VLOOKUP($A13,EjecuciónDB[],MATCH(J$10,EjecuciónDB[#Headers],0),0)="","",VLOOKUP($A13,EjecuciónDB[],MATCH(J$10,EjecuciónDB[#Headers],0),0))),"-")</f>
        <v>0</v>
      </c>
      <c r="K13" s="92">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0.9</v>
      </c>
      <c r="L13" s="376"/>
      <c r="M13" s="80" t="s">
        <v>1038</v>
      </c>
      <c r="N13" s="47"/>
      <c r="O13" s="47" t="s">
        <v>1044</v>
      </c>
      <c r="P13" s="41"/>
      <c r="Q13" s="7"/>
      <c r="R13" s="7"/>
      <c r="S13" s="7"/>
      <c r="T13" s="7"/>
      <c r="U13" s="7"/>
      <c r="V13" s="7"/>
      <c r="W13" s="7"/>
      <c r="X13" s="7"/>
      <c r="Y13" s="7"/>
    </row>
    <row r="14" spans="1:1002" s="5" customFormat="1" ht="106.5" customHeight="1" thickBot="1">
      <c r="A14" s="5" t="s">
        <v>432</v>
      </c>
      <c r="B14" s="378"/>
      <c r="C14" s="384"/>
      <c r="D14" s="79" t="s">
        <v>433</v>
      </c>
      <c r="E14" s="44" t="s">
        <v>109</v>
      </c>
      <c r="F14" s="45" t="s">
        <v>59</v>
      </c>
      <c r="G14" s="46" t="s">
        <v>1045</v>
      </c>
      <c r="H14" s="92">
        <f>IFERROR(IF(Ejecución!$B$1="","",IF(VLOOKUP($A14,EjecuciónDB[],MATCH(H$10,EjecuciónDB[#Headers],0),0)="","",VLOOKUP($A14,EjecuciónDB[],MATCH(H$10,EjecuciónDB[#Headers],0),0))),"-")</f>
        <v>0</v>
      </c>
      <c r="I14" s="92">
        <f>IFERROR(IF(Ejecución!$B$1="","",IF(VLOOKUP($A14,EjecuciónDB[],MATCH(I$10,EjecuciónDB[#Headers],0),0)="","",VLOOKUP($A14,EjecuciónDB[],MATCH(I$10,EjecuciónDB[#Headers],0),0))),"-")</f>
        <v>0</v>
      </c>
      <c r="J14" s="92">
        <f>IFERROR(IF(Ejecución!$B$1="","",IF(VLOOKUP($A14,EjecuciónDB[],MATCH(J$10,EjecuciónDB[#Headers],0),0)="","",VLOOKUP($A14,EjecuciónDB[],MATCH(J$10,EjecuciónDB[#Headers],0),0))),"-")</f>
        <v>0</v>
      </c>
      <c r="K14" s="92">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369"/>
      <c r="M14" s="80" t="s">
        <v>1038</v>
      </c>
      <c r="N14" s="47"/>
      <c r="O14" s="164" t="s">
        <v>1046</v>
      </c>
      <c r="P14" s="165"/>
      <c r="Q14" s="7"/>
      <c r="R14" s="7"/>
      <c r="S14" s="7"/>
      <c r="T14" s="7"/>
      <c r="U14" s="7"/>
      <c r="V14" s="7"/>
      <c r="W14" s="7"/>
      <c r="X14" s="7"/>
      <c r="Y14" s="7"/>
    </row>
    <row r="15" spans="1:1002" s="5" customFormat="1" ht="94.15" customHeight="1" thickBot="1">
      <c r="A15" s="5" t="s">
        <v>434</v>
      </c>
      <c r="B15" s="378" t="s">
        <v>435</v>
      </c>
      <c r="C15" s="367" t="s">
        <v>437</v>
      </c>
      <c r="D15" s="44" t="s">
        <v>439</v>
      </c>
      <c r="E15" s="44" t="s">
        <v>109</v>
      </c>
      <c r="F15" s="45" t="s">
        <v>59</v>
      </c>
      <c r="G15" s="46" t="s">
        <v>1047</v>
      </c>
      <c r="H15" s="92">
        <f>IFERROR(IF(Ejecución!$B$1="","",IF(VLOOKUP($A15,EjecuciónDB[],MATCH(H$10,EjecuciónDB[#Headers],0),0)="","",VLOOKUP($A15,EjecuciónDB[],MATCH(H$10,EjecuciónDB[#Headers],0),0))),"-")</f>
        <v>0</v>
      </c>
      <c r="I15" s="92">
        <f>IFERROR(IF(Ejecución!$B$1="","",IF(VLOOKUP($A15,EjecuciónDB[],MATCH(I$10,EjecuciónDB[#Headers],0),0)="","",VLOOKUP($A15,EjecuciónDB[],MATCH(I$10,EjecuciónDB[#Headers],0),0))),"-")</f>
        <v>0</v>
      </c>
      <c r="J15" s="92">
        <f>IFERROR(IF(Ejecución!$B$1="","",IF(VLOOKUP($A15,EjecuciónDB[],MATCH(J$10,EjecuciónDB[#Headers],0),0)="","",VLOOKUP($A15,EjecuciónDB[],MATCH(J$10,EjecuciónDB[#Headers],0),0))),"-")</f>
        <v>0.33339999999999997</v>
      </c>
      <c r="K15" s="92">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368">
        <v>7707234.5685724765</v>
      </c>
      <c r="M15" s="80" t="s">
        <v>1038</v>
      </c>
      <c r="N15" s="47" t="s">
        <v>1039</v>
      </c>
      <c r="O15" s="164" t="s">
        <v>1048</v>
      </c>
      <c r="P15" s="165"/>
      <c r="Q15" s="7"/>
      <c r="R15" s="7"/>
      <c r="S15" s="7"/>
      <c r="T15" s="7"/>
      <c r="U15" s="7"/>
      <c r="V15" s="7"/>
      <c r="W15" s="7"/>
      <c r="X15" s="7"/>
      <c r="Y15" s="7"/>
    </row>
    <row r="16" spans="1:1002" s="5" customFormat="1" ht="237.75" customHeight="1" thickBot="1">
      <c r="A16" s="5" t="s">
        <v>440</v>
      </c>
      <c r="B16" s="378"/>
      <c r="C16" s="367"/>
      <c r="D16" s="44" t="s">
        <v>441</v>
      </c>
      <c r="E16" s="44" t="s">
        <v>109</v>
      </c>
      <c r="F16" s="45" t="s">
        <v>59</v>
      </c>
      <c r="G16" s="46" t="s">
        <v>1049</v>
      </c>
      <c r="H16" s="92">
        <f>IFERROR(IF(Ejecución!$B$1="","",IF(VLOOKUP($A16,EjecuciónDB[],MATCH(H$10,EjecuciónDB[#Headers],0),0)="","",VLOOKUP($A16,EjecuciónDB[],MATCH(H$10,EjecuciónDB[#Headers],0),0))),"-")</f>
        <v>0</v>
      </c>
      <c r="I16" s="92">
        <f>IFERROR(IF(Ejecución!$B$1="","",IF(VLOOKUP($A16,EjecuciónDB[],MATCH(I$10,EjecuciónDB[#Headers],0),0)="","",VLOOKUP($A16,EjecuciónDB[],MATCH(I$10,EjecuciónDB[#Headers],0),0))),"-")</f>
        <v>0</v>
      </c>
      <c r="J16" s="92">
        <f>IFERROR(IF(Ejecución!$B$1="","",IF(VLOOKUP($A16,EjecuciónDB[],MATCH(J$10,EjecuciónDB[#Headers],0),0)="","",VLOOKUP($A16,EjecuciónDB[],MATCH(J$10,EjecuciónDB[#Headers],0),0))),"-")</f>
        <v>0</v>
      </c>
      <c r="K16" s="92">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369"/>
      <c r="M16" s="80" t="s">
        <v>1038</v>
      </c>
      <c r="N16" s="47"/>
      <c r="O16" s="166" t="s">
        <v>1050</v>
      </c>
      <c r="P16" s="165"/>
      <c r="Q16" s="7"/>
      <c r="R16" s="7"/>
      <c r="S16" s="7"/>
      <c r="T16" s="7"/>
      <c r="U16" s="7"/>
      <c r="V16" s="7"/>
      <c r="W16" s="7"/>
      <c r="X16" s="7"/>
      <c r="Y16" s="7"/>
    </row>
    <row r="17" spans="1:1003" s="5" customFormat="1" ht="170.5" customHeight="1" thickBot="1">
      <c r="A17" s="5" t="s">
        <v>442</v>
      </c>
      <c r="B17" s="378" t="s">
        <v>443</v>
      </c>
      <c r="C17" s="377" t="s">
        <v>445</v>
      </c>
      <c r="D17" s="44" t="s">
        <v>447</v>
      </c>
      <c r="E17" s="44" t="s">
        <v>34</v>
      </c>
      <c r="F17" s="45" t="s">
        <v>59</v>
      </c>
      <c r="G17" s="46" t="s">
        <v>1051</v>
      </c>
      <c r="H17" s="91">
        <f>IFERROR(IF(Ejecución!$B$1="","",IF(VLOOKUP($A17,EjecuciónDB[],MATCH(H$10,EjecuciónDB[#Headers],0),0)="","",VLOOKUP($A17,EjecuciónDB[],MATCH(H$10,EjecuciónDB[#Headers],0),0))),"-")</f>
        <v>0</v>
      </c>
      <c r="I17" s="93">
        <f>IFERROR(IF(Ejecución!$B$1="","",IF(VLOOKUP($A17,EjecuciónDB[],MATCH(I$10,EjecuciónDB[#Headers],0),0)="","",VLOOKUP($A17,EjecuciónDB[],MATCH(I$10,EjecuciónDB[#Headers],0),0))),"-")</f>
        <v>0</v>
      </c>
      <c r="J17" s="91">
        <f>IFERROR(IF(Ejecución!$B$1="","",IF(VLOOKUP($A17,EjecuciónDB[],MATCH(J$10,EjecuciónDB[#Headers],0),0)="","",VLOOKUP($A17,EjecuciónDB[],MATCH(J$10,EjecuciónDB[#Headers],0),0))),"-")</f>
        <v>0</v>
      </c>
      <c r="K17" s="91">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368">
        <v>3815081.1114433766</v>
      </c>
      <c r="M17" s="80" t="s">
        <v>1038</v>
      </c>
      <c r="N17" s="47" t="s">
        <v>1039</v>
      </c>
      <c r="O17" s="47" t="s">
        <v>1052</v>
      </c>
      <c r="P17" s="41"/>
      <c r="Q17" s="7"/>
      <c r="R17" s="7"/>
      <c r="S17" s="7"/>
      <c r="T17" s="7"/>
      <c r="U17" s="7"/>
      <c r="V17" s="7"/>
      <c r="W17" s="7"/>
      <c r="X17" s="7"/>
      <c r="Y17" s="7"/>
    </row>
    <row r="18" spans="1:1003" s="5" customFormat="1" ht="170.5" customHeight="1" thickBot="1">
      <c r="A18" s="5" t="s">
        <v>448</v>
      </c>
      <c r="B18" s="378"/>
      <c r="C18" s="377"/>
      <c r="D18" s="44" t="s">
        <v>449</v>
      </c>
      <c r="E18" s="44" t="s">
        <v>34</v>
      </c>
      <c r="F18" s="45" t="s">
        <v>59</v>
      </c>
      <c r="G18" s="46" t="s">
        <v>1053</v>
      </c>
      <c r="H18" s="91">
        <f>IFERROR(IF(Ejecución!$B$1="","",IF(VLOOKUP($A18,EjecuciónDB[],MATCH(H$10,EjecuciónDB[#Headers],0),0)="","",VLOOKUP($A18,EjecuciónDB[],MATCH(H$10,EjecuciónDB[#Headers],0),0))),"-")</f>
        <v>0</v>
      </c>
      <c r="I18" s="93">
        <f>IFERROR(IF(Ejecución!$B$1="","",IF(VLOOKUP($A18,EjecuciónDB[],MATCH(I$10,EjecuciónDB[#Headers],0),0)="","",VLOOKUP($A18,EjecuciónDB[],MATCH(I$10,EjecuciónDB[#Headers],0),0))),"-")</f>
        <v>0</v>
      </c>
      <c r="J18" s="91">
        <f>IFERROR(IF(Ejecución!$B$1="","",IF(VLOOKUP($A18,EjecuciónDB[],MATCH(J$10,EjecuciónDB[#Headers],0),0)="","",VLOOKUP($A18,EjecuciónDB[],MATCH(J$10,EjecuciónDB[#Headers],0),0))),"-")</f>
        <v>0</v>
      </c>
      <c r="K18" s="91">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369"/>
      <c r="M18" s="80" t="s">
        <v>1038</v>
      </c>
      <c r="N18" s="47"/>
      <c r="O18" s="47" t="s">
        <v>1054</v>
      </c>
      <c r="P18" s="41" t="s">
        <v>1055</v>
      </c>
      <c r="Q18" s="7"/>
      <c r="R18" s="7"/>
      <c r="S18" s="7"/>
      <c r="T18" s="7"/>
      <c r="U18" s="7"/>
      <c r="V18" s="7"/>
      <c r="W18" s="7"/>
      <c r="X18" s="7"/>
      <c r="Y18" s="7"/>
    </row>
    <row r="19" spans="1:1003" s="5" customFormat="1" ht="170.5" customHeight="1" thickBot="1">
      <c r="A19" s="5" t="s">
        <v>450</v>
      </c>
      <c r="B19" s="378"/>
      <c r="C19" s="377" t="s">
        <v>451</v>
      </c>
      <c r="D19" s="44" t="s">
        <v>453</v>
      </c>
      <c r="E19" s="44" t="s">
        <v>34</v>
      </c>
      <c r="F19" s="45" t="s">
        <v>59</v>
      </c>
      <c r="G19" s="46" t="s">
        <v>1056</v>
      </c>
      <c r="H19" s="91">
        <f>IFERROR(IF(Ejecución!$B$1="","",IF(VLOOKUP($A19,EjecuciónDB[],MATCH(H$10,EjecuciónDB[#Headers],0),0)="","",VLOOKUP($A19,EjecuciónDB[],MATCH(H$10,EjecuciónDB[#Headers],0),0))),"-")</f>
        <v>0</v>
      </c>
      <c r="I19" s="91">
        <f>IFERROR(IF(Ejecución!$B$1="","",IF(VLOOKUP($A19,EjecuciónDB[],MATCH(I$10,EjecuciónDB[#Headers],0),0)="","",VLOOKUP($A19,EjecuciónDB[],MATCH(I$10,EjecuciónDB[#Headers],0),0))),"-")</f>
        <v>1</v>
      </c>
      <c r="J19" s="91">
        <f>IFERROR(IF(Ejecución!$B$1="","",IF(VLOOKUP($A19,EjecuciónDB[],MATCH(J$10,EjecuciónDB[#Headers],0),0)="","",VLOOKUP($A19,EjecuciónDB[],MATCH(J$10,EjecuciónDB[#Headers],0),0))),"-")</f>
        <v>0</v>
      </c>
      <c r="K19" s="9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v>
      </c>
      <c r="L19" s="368">
        <v>39563.804118672051</v>
      </c>
      <c r="M19" s="80" t="s">
        <v>1038</v>
      </c>
      <c r="N19" s="47" t="s">
        <v>1039</v>
      </c>
      <c r="O19" s="47" t="s">
        <v>1057</v>
      </c>
      <c r="P19" s="41"/>
      <c r="Q19" s="7"/>
      <c r="R19" s="7"/>
      <c r="S19" s="7"/>
      <c r="T19" s="7"/>
      <c r="U19" s="7"/>
      <c r="V19" s="7"/>
      <c r="W19" s="7"/>
      <c r="X19" s="7"/>
      <c r="Y19" s="7"/>
    </row>
    <row r="20" spans="1:1003" ht="168.65" customHeight="1" thickBot="1">
      <c r="A20" s="2" t="s">
        <v>454</v>
      </c>
      <c r="B20" s="378"/>
      <c r="C20" s="377"/>
      <c r="D20" s="44" t="s">
        <v>455</v>
      </c>
      <c r="E20" s="44" t="s">
        <v>34</v>
      </c>
      <c r="F20" s="45" t="s">
        <v>59</v>
      </c>
      <c r="G20" s="46" t="s">
        <v>1058</v>
      </c>
      <c r="H20" s="91">
        <f>IFERROR(IF(Ejecución!$B$1="","",IF(VLOOKUP($A20,EjecuciónDB[],MATCH(H$10,EjecuciónDB[#Headers],0),0)="","",VLOOKUP($A20,EjecuciónDB[],MATCH(H$10,EjecuciónDB[#Headers],0),0))),"-")</f>
        <v>0</v>
      </c>
      <c r="I20" s="91">
        <f>IFERROR(IF(Ejecución!$B$1="","",IF(VLOOKUP($A20,EjecuciónDB[],MATCH(I$10,EjecuciónDB[#Headers],0),0)="","",VLOOKUP($A20,EjecuciónDB[],MATCH(I$10,EjecuciónDB[#Headers],0),0))),"-")</f>
        <v>1</v>
      </c>
      <c r="J20" s="91">
        <f>IFERROR(IF(Ejecución!$B$1="","",IF(VLOOKUP($A20,EjecuciónDB[],MATCH(J$10,EjecuciónDB[#Headers],0),0)="","",VLOOKUP($A20,EjecuciónDB[],MATCH(J$10,EjecuciónDB[#Headers],0),0))),"-")</f>
        <v>0</v>
      </c>
      <c r="K20" s="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369"/>
      <c r="M20" s="80" t="s">
        <v>1038</v>
      </c>
      <c r="N20" s="47"/>
      <c r="O20" s="47" t="s">
        <v>1059</v>
      </c>
      <c r="P20" s="41"/>
    </row>
    <row r="21" spans="1:1003" ht="168.65" customHeight="1" thickBot="1">
      <c r="A21" s="2" t="s">
        <v>456</v>
      </c>
      <c r="B21" s="378"/>
      <c r="C21" s="377" t="s">
        <v>457</v>
      </c>
      <c r="D21" s="44" t="s">
        <v>459</v>
      </c>
      <c r="E21" s="44" t="s">
        <v>34</v>
      </c>
      <c r="F21" s="45" t="s">
        <v>59</v>
      </c>
      <c r="G21" s="46" t="s">
        <v>1060</v>
      </c>
      <c r="H21" s="93">
        <f>IFERROR(IF(Ejecución!$B$1="","",IF(VLOOKUP($A21,EjecuciónDB[],MATCH(H$10,EjecuciónDB[#Headers],0),0)="","",VLOOKUP($A21,EjecuciónDB[],MATCH(H$10,EjecuciónDB[#Headers],0),0))),"-")</f>
        <v>0</v>
      </c>
      <c r="I21" s="91">
        <f>IFERROR(IF(Ejecución!$B$1="","",IF(VLOOKUP($A21,EjecuciónDB[],MATCH(I$10,EjecuciónDB[#Headers],0),0)="","",VLOOKUP($A21,EjecuciónDB[],MATCH(I$10,EjecuciónDB[#Headers],0),0))),"-")</f>
        <v>0</v>
      </c>
      <c r="J21" s="91">
        <f>IFERROR(IF(Ejecución!$B$1="","",IF(VLOOKUP($A21,EjecuciónDB[],MATCH(J$10,EjecuciónDB[#Headers],0),0)="","",VLOOKUP($A21,EjecuciónDB[],MATCH(J$10,EjecuciónDB[#Headers],0),0))),"-")</f>
        <v>0</v>
      </c>
      <c r="K21" s="91">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1</v>
      </c>
      <c r="L21" s="368">
        <v>1086720.0741687191</v>
      </c>
      <c r="M21" s="80" t="s">
        <v>1038</v>
      </c>
      <c r="N21" s="47" t="s">
        <v>1039</v>
      </c>
      <c r="O21" s="47" t="s">
        <v>1061</v>
      </c>
      <c r="P21" s="41"/>
    </row>
    <row r="22" spans="1:1003" ht="168.65" customHeight="1" thickBot="1">
      <c r="A22" s="2" t="s">
        <v>460</v>
      </c>
      <c r="B22" s="378"/>
      <c r="C22" s="377"/>
      <c r="D22" s="44" t="s">
        <v>461</v>
      </c>
      <c r="E22" s="44" t="s">
        <v>34</v>
      </c>
      <c r="F22" s="45" t="s">
        <v>59</v>
      </c>
      <c r="G22" s="46" t="s">
        <v>1062</v>
      </c>
      <c r="H22" s="93">
        <f>IFERROR(IF(Ejecución!$B$1="","",IF(VLOOKUP($A22,EjecuciónDB[],MATCH(H$10,EjecuciónDB[#Headers],0),0)="","",VLOOKUP($A22,EjecuciónDB[],MATCH(H$10,EjecuciónDB[#Headers],0),0))),"-")</f>
        <v>0</v>
      </c>
      <c r="I22" s="91">
        <f>IFERROR(IF(Ejecución!$B$1="","",IF(VLOOKUP($A22,EjecuciónDB[],MATCH(I$10,EjecuciónDB[#Headers],0),0)="","",VLOOKUP($A22,EjecuciónDB[],MATCH(I$10,EjecuciónDB[#Headers],0),0))),"-")</f>
        <v>0</v>
      </c>
      <c r="J22" s="91">
        <f>IFERROR(IF(Ejecución!$B$1="","",IF(VLOOKUP($A22,EjecuciónDB[],MATCH(J$10,EjecuciónDB[#Headers],0),0)="","",VLOOKUP($A22,EjecuciónDB[],MATCH(J$10,EjecuciónDB[#Headers],0),0))),"-")</f>
        <v>0</v>
      </c>
      <c r="K22" s="91">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v>
      </c>
      <c r="L22" s="369"/>
      <c r="M22" s="80" t="s">
        <v>1038</v>
      </c>
      <c r="N22" s="47"/>
      <c r="O22" s="47" t="s">
        <v>1063</v>
      </c>
      <c r="P22" s="41"/>
    </row>
    <row r="23" spans="1:1003" ht="168.65" customHeight="1" thickBot="1">
      <c r="A23" s="2" t="s">
        <v>462</v>
      </c>
      <c r="B23" s="378" t="s">
        <v>463</v>
      </c>
      <c r="C23" s="379" t="s">
        <v>465</v>
      </c>
      <c r="D23" s="79" t="s">
        <v>1064</v>
      </c>
      <c r="E23" s="44" t="s">
        <v>109</v>
      </c>
      <c r="F23" s="45" t="s">
        <v>59</v>
      </c>
      <c r="G23" s="46" t="s">
        <v>1065</v>
      </c>
      <c r="H23" s="92">
        <f>IFERROR(IF(Ejecución!$B$1="","",IF(VLOOKUP($A23,EjecuciónDB[],MATCH(H$10,EjecuciónDB[#Headers],0),0)="","",VLOOKUP($A23,EjecuciónDB[],MATCH(H$10,EjecuciónDB[#Headers],0),0))),"-")</f>
        <v>0</v>
      </c>
      <c r="I23" s="92">
        <f>IFERROR(IF(Ejecución!$B$1="","",IF(VLOOKUP($A23,EjecuciónDB[],MATCH(I$10,EjecuciónDB[#Headers],0),0)="","",VLOOKUP($A23,EjecuciónDB[],MATCH(I$10,EjecuciónDB[#Headers],0),0))),"-")</f>
        <v>0</v>
      </c>
      <c r="J23" s="92">
        <f>IFERROR(IF(Ejecución!$B$1="","",IF(VLOOKUP($A23,EjecuciónDB[],MATCH(J$10,EjecuciónDB[#Headers],0),0)="","",VLOOKUP($A23,EjecuciónDB[],MATCH(J$10,EjecuciónDB[#Headers],0),0))),"-")</f>
        <v>0</v>
      </c>
      <c r="K23" s="92">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0</v>
      </c>
      <c r="L23" s="380">
        <v>1233157.5309715963</v>
      </c>
      <c r="M23" s="80" t="s">
        <v>1038</v>
      </c>
      <c r="N23" s="47"/>
      <c r="O23" s="47" t="s">
        <v>1066</v>
      </c>
      <c r="P23" s="41"/>
    </row>
    <row r="24" spans="1:1003" s="88" customFormat="1" ht="188.25" customHeight="1" thickBot="1">
      <c r="A24" s="88" t="s">
        <v>468</v>
      </c>
      <c r="B24" s="378"/>
      <c r="C24" s="379"/>
      <c r="D24" s="81" t="s">
        <v>1067</v>
      </c>
      <c r="E24" s="82" t="s">
        <v>109</v>
      </c>
      <c r="F24" s="45" t="s">
        <v>59</v>
      </c>
      <c r="G24" s="83" t="s">
        <v>1068</v>
      </c>
      <c r="H24" s="94">
        <f>IFERROR(IF(Ejecución!$B$1="","",IF(VLOOKUP($A24,EjecuciónDB[],MATCH(H$10,EjecuciónDB[#Headers],0),0)="","",VLOOKUP($A24,EjecuciónDB[],MATCH(H$10,EjecuciónDB[#Headers],0),0))),"-")</f>
        <v>0</v>
      </c>
      <c r="I24" s="94">
        <f>IFERROR(IF(Ejecución!$B$1="","",IF(VLOOKUP($A24,EjecuciónDB[],MATCH(I$10,EjecuciónDB[#Headers],0),0)="","",VLOOKUP($A24,EjecuciónDB[],MATCH(I$10,EjecuciónDB[#Headers],0),0))),"-")</f>
        <v>0</v>
      </c>
      <c r="J24" s="94">
        <f>IFERROR(IF(Ejecución!$B$1="","",IF(VLOOKUP($A24,EjecuciónDB[],MATCH(J$10,EjecuciónDB[#Headers],0),0)="","",VLOOKUP($A24,EjecuciónDB[],MATCH(J$10,EjecuciónDB[#Headers],0),0))),"-")</f>
        <v>0</v>
      </c>
      <c r="K24" s="94">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0</v>
      </c>
      <c r="L24" s="381"/>
      <c r="M24" s="84" t="s">
        <v>1038</v>
      </c>
      <c r="N24" s="85" t="s">
        <v>1039</v>
      </c>
      <c r="O24" s="85" t="s">
        <v>1069</v>
      </c>
      <c r="P24" s="86" t="s">
        <v>1070</v>
      </c>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c r="JD24" s="87"/>
      <c r="JE24" s="87"/>
      <c r="JF24" s="87"/>
      <c r="JG24" s="87"/>
      <c r="JH24" s="87"/>
      <c r="JI24" s="87"/>
      <c r="JJ24" s="87"/>
      <c r="JK24" s="87"/>
      <c r="JL24" s="87"/>
      <c r="JM24" s="87"/>
      <c r="JN24" s="87"/>
      <c r="JO24" s="87"/>
      <c r="JP24" s="87"/>
      <c r="JQ24" s="87"/>
      <c r="JR24" s="87"/>
      <c r="JS24" s="87"/>
      <c r="JT24" s="87"/>
      <c r="JU24" s="87"/>
      <c r="JV24" s="87"/>
      <c r="JW24" s="87"/>
      <c r="JX24" s="87"/>
      <c r="JY24" s="87"/>
      <c r="JZ24" s="87"/>
      <c r="KA24" s="87"/>
      <c r="KB24" s="87"/>
      <c r="KC24" s="87"/>
      <c r="KD24" s="87"/>
      <c r="KE24" s="87"/>
      <c r="KF24" s="87"/>
      <c r="KG24" s="87"/>
      <c r="KH24" s="87"/>
      <c r="KI24" s="87"/>
      <c r="KJ24" s="87"/>
      <c r="KK24" s="87"/>
      <c r="KL24" s="87"/>
      <c r="KM24" s="87"/>
      <c r="KN24" s="87"/>
      <c r="KO24" s="87"/>
      <c r="KP24" s="87"/>
      <c r="KQ24" s="87"/>
      <c r="KR24" s="87"/>
      <c r="KS24" s="87"/>
      <c r="KT24" s="87"/>
      <c r="KU24" s="87"/>
      <c r="KV24" s="87"/>
      <c r="KW24" s="87"/>
      <c r="KX24" s="87"/>
      <c r="KY24" s="87"/>
      <c r="KZ24" s="87"/>
      <c r="LA24" s="87"/>
      <c r="LB24" s="87"/>
      <c r="LC24" s="87"/>
      <c r="LD24" s="87"/>
      <c r="LE24" s="87"/>
      <c r="LF24" s="87"/>
      <c r="LG24" s="87"/>
      <c r="LH24" s="87"/>
      <c r="LI24" s="87"/>
      <c r="LJ24" s="87"/>
      <c r="LK24" s="87"/>
      <c r="LL24" s="87"/>
      <c r="LM24" s="87"/>
      <c r="LN24" s="87"/>
      <c r="LO24" s="87"/>
      <c r="LP24" s="87"/>
      <c r="LQ24" s="87"/>
      <c r="LR24" s="87"/>
      <c r="LS24" s="87"/>
      <c r="LT24" s="87"/>
      <c r="LU24" s="87"/>
      <c r="LV24" s="87"/>
      <c r="LW24" s="87"/>
      <c r="LX24" s="87"/>
      <c r="LY24" s="87"/>
      <c r="LZ24" s="87"/>
      <c r="MA24" s="87"/>
      <c r="MB24" s="87"/>
      <c r="MC24" s="87"/>
      <c r="MD24" s="87"/>
      <c r="ME24" s="87"/>
      <c r="MF24" s="87"/>
      <c r="MG24" s="87"/>
      <c r="MH24" s="87"/>
      <c r="MI24" s="87"/>
      <c r="MJ24" s="87"/>
      <c r="MK24" s="87"/>
      <c r="ML24" s="87"/>
      <c r="MM24" s="87"/>
      <c r="MN24" s="87"/>
      <c r="MO24" s="87"/>
      <c r="MP24" s="87"/>
      <c r="MQ24" s="87"/>
      <c r="MR24" s="87"/>
      <c r="MS24" s="87"/>
      <c r="MT24" s="87"/>
      <c r="MU24" s="87"/>
      <c r="MV24" s="87"/>
      <c r="MW24" s="87"/>
      <c r="MX24" s="87"/>
      <c r="MY24" s="87"/>
      <c r="MZ24" s="87"/>
      <c r="NA24" s="87"/>
      <c r="NB24" s="87"/>
      <c r="NC24" s="87"/>
      <c r="ND24" s="87"/>
      <c r="NE24" s="87"/>
      <c r="NF24" s="87"/>
      <c r="NG24" s="87"/>
      <c r="NH24" s="87"/>
      <c r="NI24" s="87"/>
      <c r="NJ24" s="87"/>
      <c r="NK24" s="87"/>
      <c r="NL24" s="87"/>
      <c r="NM24" s="87"/>
      <c r="NN24" s="87"/>
      <c r="NO24" s="87"/>
      <c r="NP24" s="87"/>
      <c r="NQ24" s="87"/>
      <c r="NR24" s="87"/>
      <c r="NS24" s="87"/>
      <c r="NT24" s="87"/>
      <c r="NU24" s="87"/>
      <c r="NV24" s="87"/>
      <c r="NW24" s="87"/>
      <c r="NX24" s="87"/>
      <c r="NY24" s="87"/>
      <c r="NZ24" s="87"/>
      <c r="OA24" s="87"/>
      <c r="OB24" s="87"/>
      <c r="OC24" s="87"/>
      <c r="OD24" s="87"/>
      <c r="OE24" s="87"/>
      <c r="OF24" s="87"/>
      <c r="OG24" s="87"/>
      <c r="OH24" s="87"/>
      <c r="OI24" s="87"/>
      <c r="OJ24" s="87"/>
      <c r="OK24" s="87"/>
      <c r="OL24" s="87"/>
      <c r="OM24" s="87"/>
      <c r="ON24" s="87"/>
      <c r="OO24" s="87"/>
      <c r="OP24" s="87"/>
      <c r="OQ24" s="87"/>
      <c r="OR24" s="87"/>
      <c r="OS24" s="87"/>
      <c r="OT24" s="87"/>
      <c r="OU24" s="87"/>
      <c r="OV24" s="87"/>
      <c r="OW24" s="87"/>
      <c r="OX24" s="87"/>
      <c r="OY24" s="87"/>
      <c r="OZ24" s="87"/>
      <c r="PA24" s="87"/>
      <c r="PB24" s="87"/>
      <c r="PC24" s="87"/>
      <c r="PD24" s="87"/>
      <c r="PE24" s="87"/>
      <c r="PF24" s="87"/>
      <c r="PG24" s="87"/>
      <c r="PH24" s="87"/>
      <c r="PI24" s="87"/>
      <c r="PJ24" s="87"/>
      <c r="PK24" s="87"/>
      <c r="PL24" s="87"/>
      <c r="PM24" s="87"/>
      <c r="PN24" s="87"/>
      <c r="PO24" s="87"/>
      <c r="PP24" s="87"/>
      <c r="PQ24" s="87"/>
      <c r="PR24" s="87"/>
      <c r="PS24" s="87"/>
      <c r="PT24" s="87"/>
      <c r="PU24" s="87"/>
      <c r="PV24" s="87"/>
      <c r="PW24" s="87"/>
      <c r="PX24" s="87"/>
      <c r="PY24" s="87"/>
      <c r="PZ24" s="87"/>
      <c r="QA24" s="87"/>
      <c r="QB24" s="87"/>
      <c r="QC24" s="87"/>
      <c r="QD24" s="87"/>
      <c r="QE24" s="87"/>
      <c r="QF24" s="87"/>
      <c r="QG24" s="87"/>
      <c r="QH24" s="87"/>
      <c r="QI24" s="87"/>
      <c r="QJ24" s="87"/>
      <c r="QK24" s="87"/>
      <c r="QL24" s="87"/>
      <c r="QM24" s="87"/>
      <c r="QN24" s="87"/>
      <c r="QO24" s="87"/>
      <c r="QP24" s="87"/>
      <c r="QQ24" s="87"/>
      <c r="QR24" s="87"/>
      <c r="QS24" s="87"/>
      <c r="QT24" s="87"/>
      <c r="QU24" s="87"/>
      <c r="QV24" s="87"/>
      <c r="QW24" s="87"/>
      <c r="QX24" s="87"/>
      <c r="QY24" s="87"/>
      <c r="QZ24" s="87"/>
      <c r="RA24" s="87"/>
      <c r="RB24" s="87"/>
      <c r="RC24" s="87"/>
      <c r="RD24" s="87"/>
      <c r="RE24" s="87"/>
      <c r="RF24" s="87"/>
      <c r="RG24" s="87"/>
      <c r="RH24" s="87"/>
      <c r="RI24" s="87"/>
      <c r="RJ24" s="87"/>
      <c r="RK24" s="87"/>
      <c r="RL24" s="87"/>
      <c r="RM24" s="87"/>
      <c r="RN24" s="87"/>
      <c r="RO24" s="87"/>
      <c r="RP24" s="87"/>
      <c r="RQ24" s="87"/>
      <c r="RR24" s="87"/>
      <c r="RS24" s="87"/>
      <c r="RT24" s="87"/>
      <c r="RU24" s="87"/>
      <c r="RV24" s="87"/>
      <c r="RW24" s="87"/>
      <c r="RX24" s="87"/>
      <c r="RY24" s="87"/>
      <c r="RZ24" s="87"/>
      <c r="SA24" s="87"/>
      <c r="SB24" s="87"/>
      <c r="SC24" s="87"/>
      <c r="SD24" s="87"/>
      <c r="SE24" s="87"/>
      <c r="SF24" s="87"/>
      <c r="SG24" s="87"/>
      <c r="SH24" s="87"/>
      <c r="SI24" s="87"/>
      <c r="SJ24" s="87"/>
      <c r="SK24" s="87"/>
      <c r="SL24" s="87"/>
      <c r="SM24" s="87"/>
      <c r="SN24" s="87"/>
      <c r="SO24" s="87"/>
      <c r="SP24" s="87"/>
      <c r="SQ24" s="87"/>
      <c r="SR24" s="87"/>
      <c r="SS24" s="87"/>
      <c r="ST24" s="87"/>
      <c r="SU24" s="87"/>
      <c r="SV24" s="87"/>
      <c r="SW24" s="87"/>
      <c r="SX24" s="87"/>
      <c r="SY24" s="87"/>
      <c r="SZ24" s="87"/>
      <c r="TA24" s="87"/>
      <c r="TB24" s="87"/>
      <c r="TC24" s="87"/>
      <c r="TD24" s="87"/>
      <c r="TE24" s="87"/>
      <c r="TF24" s="87"/>
      <c r="TG24" s="87"/>
      <c r="TH24" s="87"/>
      <c r="TI24" s="87"/>
      <c r="TJ24" s="87"/>
      <c r="TK24" s="87"/>
      <c r="TL24" s="87"/>
      <c r="TM24" s="87"/>
      <c r="TN24" s="87"/>
      <c r="TO24" s="87"/>
      <c r="TP24" s="87"/>
      <c r="TQ24" s="87"/>
      <c r="TR24" s="87"/>
      <c r="TS24" s="87"/>
      <c r="TT24" s="87"/>
      <c r="TU24" s="87"/>
      <c r="TV24" s="87"/>
      <c r="TW24" s="87"/>
      <c r="TX24" s="87"/>
      <c r="TY24" s="87"/>
      <c r="TZ24" s="87"/>
      <c r="UA24" s="87"/>
      <c r="UB24" s="87"/>
      <c r="UC24" s="87"/>
      <c r="UD24" s="87"/>
      <c r="UE24" s="87"/>
      <c r="UF24" s="87"/>
      <c r="UG24" s="87"/>
      <c r="UH24" s="87"/>
      <c r="UI24" s="87"/>
      <c r="UJ24" s="87"/>
      <c r="UK24" s="87"/>
      <c r="UL24" s="87"/>
      <c r="UM24" s="87"/>
      <c r="UN24" s="87"/>
      <c r="UO24" s="87"/>
      <c r="UP24" s="87"/>
      <c r="UQ24" s="87"/>
      <c r="UR24" s="87"/>
      <c r="US24" s="87"/>
      <c r="UT24" s="87"/>
      <c r="UU24" s="87"/>
      <c r="UV24" s="87"/>
      <c r="UW24" s="87"/>
      <c r="UX24" s="87"/>
      <c r="UY24" s="87"/>
      <c r="UZ24" s="87"/>
      <c r="VA24" s="87"/>
      <c r="VB24" s="87"/>
      <c r="VC24" s="87"/>
      <c r="VD24" s="87"/>
      <c r="VE24" s="87"/>
      <c r="VF24" s="87"/>
      <c r="VG24" s="87"/>
      <c r="VH24" s="87"/>
      <c r="VI24" s="87"/>
      <c r="VJ24" s="87"/>
      <c r="VK24" s="87"/>
      <c r="VL24" s="87"/>
      <c r="VM24" s="87"/>
      <c r="VN24" s="87"/>
      <c r="VO24" s="87"/>
      <c r="VP24" s="87"/>
      <c r="VQ24" s="87"/>
      <c r="VR24" s="87"/>
      <c r="VS24" s="87"/>
      <c r="VT24" s="87"/>
      <c r="VU24" s="87"/>
      <c r="VV24" s="87"/>
      <c r="VW24" s="87"/>
      <c r="VX24" s="87"/>
      <c r="VY24" s="87"/>
      <c r="VZ24" s="87"/>
      <c r="WA24" s="87"/>
      <c r="WB24" s="87"/>
      <c r="WC24" s="87"/>
      <c r="WD24" s="87"/>
      <c r="WE24" s="87"/>
      <c r="WF24" s="87"/>
      <c r="WG24" s="87"/>
      <c r="WH24" s="87"/>
      <c r="WI24" s="87"/>
      <c r="WJ24" s="87"/>
      <c r="WK24" s="87"/>
      <c r="WL24" s="87"/>
      <c r="WM24" s="87"/>
      <c r="WN24" s="87"/>
      <c r="WO24" s="87"/>
      <c r="WP24" s="87"/>
      <c r="WQ24" s="87"/>
      <c r="WR24" s="87"/>
      <c r="WS24" s="87"/>
      <c r="WT24" s="87"/>
      <c r="WU24" s="87"/>
      <c r="WV24" s="87"/>
      <c r="WW24" s="87"/>
      <c r="WX24" s="87"/>
      <c r="WY24" s="87"/>
      <c r="WZ24" s="87"/>
      <c r="XA24" s="87"/>
      <c r="XB24" s="87"/>
      <c r="XC24" s="87"/>
      <c r="XD24" s="87"/>
      <c r="XE24" s="87"/>
      <c r="XF24" s="87"/>
      <c r="XG24" s="87"/>
      <c r="XH24" s="87"/>
      <c r="XI24" s="87"/>
      <c r="XJ24" s="87"/>
      <c r="XK24" s="87"/>
      <c r="XL24" s="87"/>
      <c r="XM24" s="87"/>
      <c r="XN24" s="87"/>
      <c r="XO24" s="87"/>
      <c r="XP24" s="87"/>
      <c r="XQ24" s="87"/>
      <c r="XR24" s="87"/>
      <c r="XS24" s="87"/>
      <c r="XT24" s="87"/>
      <c r="XU24" s="87"/>
      <c r="XV24" s="87"/>
      <c r="XW24" s="87"/>
      <c r="XX24" s="87"/>
      <c r="XY24" s="87"/>
      <c r="XZ24" s="87"/>
      <c r="YA24" s="87"/>
      <c r="YB24" s="87"/>
      <c r="YC24" s="87"/>
      <c r="YD24" s="87"/>
      <c r="YE24" s="87"/>
      <c r="YF24" s="87"/>
      <c r="YG24" s="87"/>
      <c r="YH24" s="87"/>
      <c r="YI24" s="87"/>
      <c r="YJ24" s="87"/>
      <c r="YK24" s="87"/>
      <c r="YL24" s="87"/>
      <c r="YM24" s="87"/>
      <c r="YN24" s="87"/>
      <c r="YO24" s="87"/>
      <c r="YP24" s="87"/>
      <c r="YQ24" s="87"/>
      <c r="YR24" s="87"/>
      <c r="YS24" s="87"/>
      <c r="YT24" s="87"/>
      <c r="YU24" s="87"/>
      <c r="YV24" s="87"/>
      <c r="YW24" s="87"/>
      <c r="YX24" s="87"/>
      <c r="YY24" s="87"/>
      <c r="YZ24" s="87"/>
      <c r="ZA24" s="87"/>
      <c r="ZB24" s="87"/>
      <c r="ZC24" s="87"/>
      <c r="ZD24" s="87"/>
      <c r="ZE24" s="87"/>
      <c r="ZF24" s="87"/>
      <c r="ZG24" s="87"/>
      <c r="ZH24" s="87"/>
      <c r="ZI24" s="87"/>
      <c r="ZJ24" s="87"/>
      <c r="ZK24" s="87"/>
      <c r="ZL24" s="87"/>
      <c r="ZM24" s="87"/>
      <c r="ZN24" s="87"/>
      <c r="ZO24" s="87"/>
      <c r="ZP24" s="87"/>
      <c r="ZQ24" s="87"/>
      <c r="ZR24" s="87"/>
      <c r="ZS24" s="87"/>
      <c r="ZT24" s="87"/>
      <c r="ZU24" s="87"/>
      <c r="ZV24" s="87"/>
      <c r="ZW24" s="87"/>
      <c r="ZX24" s="87"/>
      <c r="ZY24" s="87"/>
      <c r="ZZ24" s="87"/>
      <c r="AAA24" s="87"/>
      <c r="AAB24" s="87"/>
      <c r="AAC24" s="87"/>
      <c r="AAD24" s="87"/>
      <c r="AAE24" s="87"/>
      <c r="AAF24" s="87"/>
      <c r="AAG24" s="87"/>
      <c r="AAH24" s="87"/>
      <c r="AAI24" s="87"/>
      <c r="AAJ24" s="87"/>
      <c r="AAK24" s="87"/>
      <c r="AAL24" s="87"/>
      <c r="AAM24" s="87"/>
      <c r="AAN24" s="87"/>
      <c r="AAO24" s="87"/>
      <c r="AAP24" s="87"/>
      <c r="AAQ24" s="87"/>
      <c r="AAR24" s="87"/>
      <c r="AAS24" s="87"/>
      <c r="AAT24" s="87"/>
      <c r="AAU24" s="87"/>
      <c r="AAV24" s="87"/>
      <c r="AAW24" s="87"/>
      <c r="AAX24" s="87"/>
      <c r="AAY24" s="87"/>
      <c r="AAZ24" s="87"/>
      <c r="ABA24" s="87"/>
      <c r="ABB24" s="87"/>
      <c r="ABC24" s="87"/>
      <c r="ABD24" s="87"/>
      <c r="ABE24" s="87"/>
      <c r="ABF24" s="87"/>
      <c r="ABG24" s="87"/>
      <c r="ABH24" s="87"/>
      <c r="ABI24" s="87"/>
      <c r="ABJ24" s="87"/>
      <c r="ABK24" s="87"/>
      <c r="ABL24" s="87"/>
      <c r="ABM24" s="87"/>
      <c r="ABN24" s="87"/>
      <c r="ABO24" s="87"/>
      <c r="ABP24" s="87"/>
      <c r="ABQ24" s="87"/>
      <c r="ABR24" s="87"/>
      <c r="ABS24" s="87"/>
      <c r="ABT24" s="87"/>
      <c r="ABU24" s="87"/>
      <c r="ABV24" s="87"/>
      <c r="ABW24" s="87"/>
      <c r="ABX24" s="87"/>
      <c r="ABY24" s="87"/>
      <c r="ABZ24" s="87"/>
      <c r="ACA24" s="87"/>
      <c r="ACB24" s="87"/>
      <c r="ACC24" s="87"/>
      <c r="ACD24" s="87"/>
      <c r="ACE24" s="87"/>
      <c r="ACF24" s="87"/>
      <c r="ACG24" s="87"/>
      <c r="ACH24" s="87"/>
      <c r="ACI24" s="87"/>
      <c r="ACJ24" s="87"/>
      <c r="ACK24" s="87"/>
      <c r="ACL24" s="87"/>
      <c r="ACM24" s="87"/>
      <c r="ACN24" s="87"/>
      <c r="ACO24" s="87"/>
      <c r="ACP24" s="87"/>
      <c r="ACQ24" s="87"/>
      <c r="ACR24" s="87"/>
      <c r="ACS24" s="87"/>
      <c r="ACT24" s="87"/>
      <c r="ACU24" s="87"/>
      <c r="ACV24" s="87"/>
      <c r="ACW24" s="87"/>
      <c r="ACX24" s="87"/>
      <c r="ACY24" s="87"/>
      <c r="ACZ24" s="87"/>
      <c r="ADA24" s="87"/>
      <c r="ADB24" s="87"/>
      <c r="ADC24" s="87"/>
      <c r="ADD24" s="87"/>
      <c r="ADE24" s="87"/>
      <c r="ADF24" s="87"/>
      <c r="ADG24" s="87"/>
      <c r="ADH24" s="87"/>
      <c r="ADI24" s="87"/>
      <c r="ADJ24" s="87"/>
      <c r="ADK24" s="87"/>
      <c r="ADL24" s="87"/>
      <c r="ADM24" s="87"/>
      <c r="ADN24" s="87"/>
      <c r="ADO24" s="87"/>
      <c r="ADP24" s="87"/>
      <c r="ADQ24" s="87"/>
      <c r="ADR24" s="87"/>
      <c r="ADS24" s="87"/>
      <c r="ADT24" s="87"/>
      <c r="ADU24" s="87"/>
      <c r="ADV24" s="87"/>
      <c r="ADW24" s="87"/>
      <c r="ADX24" s="87"/>
      <c r="ADY24" s="87"/>
      <c r="ADZ24" s="87"/>
      <c r="AEA24" s="87"/>
      <c r="AEB24" s="87"/>
      <c r="AEC24" s="87"/>
      <c r="AED24" s="87"/>
      <c r="AEE24" s="87"/>
      <c r="AEF24" s="87"/>
      <c r="AEG24" s="87"/>
      <c r="AEH24" s="87"/>
      <c r="AEI24" s="87"/>
      <c r="AEJ24" s="87"/>
      <c r="AEK24" s="87"/>
      <c r="AEL24" s="87"/>
      <c r="AEM24" s="87"/>
      <c r="AEN24" s="87"/>
      <c r="AEO24" s="87"/>
      <c r="AEP24" s="87"/>
      <c r="AEQ24" s="87"/>
      <c r="AER24" s="87"/>
      <c r="AES24" s="87"/>
      <c r="AET24" s="87"/>
      <c r="AEU24" s="87"/>
      <c r="AEV24" s="87"/>
      <c r="AEW24" s="87"/>
      <c r="AEX24" s="87"/>
      <c r="AEY24" s="87"/>
      <c r="AEZ24" s="87"/>
      <c r="AFA24" s="87"/>
      <c r="AFB24" s="87"/>
      <c r="AFC24" s="87"/>
      <c r="AFD24" s="87"/>
      <c r="AFE24" s="87"/>
      <c r="AFF24" s="87"/>
      <c r="AFG24" s="87"/>
      <c r="AFH24" s="87"/>
      <c r="AFI24" s="87"/>
      <c r="AFJ24" s="87"/>
      <c r="AFK24" s="87"/>
      <c r="AFL24" s="87"/>
      <c r="AFM24" s="87"/>
      <c r="AFN24" s="87"/>
      <c r="AFO24" s="87"/>
      <c r="AFP24" s="87"/>
      <c r="AFQ24" s="87"/>
      <c r="AFR24" s="87"/>
      <c r="AFS24" s="87"/>
      <c r="AFT24" s="87"/>
      <c r="AFU24" s="87"/>
      <c r="AFV24" s="87"/>
      <c r="AFW24" s="87"/>
      <c r="AFX24" s="87"/>
      <c r="AFY24" s="87"/>
      <c r="AFZ24" s="87"/>
      <c r="AGA24" s="87"/>
      <c r="AGB24" s="87"/>
      <c r="AGC24" s="87"/>
      <c r="AGD24" s="87"/>
      <c r="AGE24" s="87"/>
      <c r="AGF24" s="87"/>
      <c r="AGG24" s="87"/>
      <c r="AGH24" s="87"/>
      <c r="AGI24" s="87"/>
      <c r="AGJ24" s="87"/>
      <c r="AGK24" s="87"/>
      <c r="AGL24" s="87"/>
      <c r="AGM24" s="87"/>
      <c r="AGN24" s="87"/>
      <c r="AGO24" s="87"/>
      <c r="AGP24" s="87"/>
      <c r="AGQ24" s="87"/>
      <c r="AGR24" s="87"/>
      <c r="AGS24" s="87"/>
      <c r="AGT24" s="87"/>
      <c r="AGU24" s="87"/>
      <c r="AGV24" s="87"/>
      <c r="AGW24" s="87"/>
      <c r="AGX24" s="87"/>
      <c r="AGY24" s="87"/>
      <c r="AGZ24" s="87"/>
      <c r="AHA24" s="87"/>
      <c r="AHB24" s="87"/>
      <c r="AHC24" s="87"/>
      <c r="AHD24" s="87"/>
      <c r="AHE24" s="87"/>
      <c r="AHF24" s="87"/>
      <c r="AHG24" s="87"/>
      <c r="AHH24" s="87"/>
      <c r="AHI24" s="87"/>
      <c r="AHJ24" s="87"/>
      <c r="AHK24" s="87"/>
      <c r="AHL24" s="87"/>
      <c r="AHM24" s="87"/>
      <c r="AHN24" s="87"/>
      <c r="AHO24" s="87"/>
      <c r="AHP24" s="87"/>
      <c r="AHQ24" s="87"/>
      <c r="AHR24" s="87"/>
      <c r="AHS24" s="87"/>
      <c r="AHT24" s="87"/>
      <c r="AHU24" s="87"/>
      <c r="AHV24" s="87"/>
      <c r="AHW24" s="87"/>
      <c r="AHX24" s="87"/>
      <c r="AHY24" s="87"/>
      <c r="AHZ24" s="87"/>
      <c r="AIA24" s="87"/>
      <c r="AIB24" s="87"/>
      <c r="AIC24" s="87"/>
      <c r="AID24" s="87"/>
      <c r="AIE24" s="87"/>
      <c r="AIF24" s="87"/>
      <c r="AIG24" s="87"/>
      <c r="AIH24" s="87"/>
      <c r="AII24" s="87"/>
      <c r="AIJ24" s="87"/>
      <c r="AIK24" s="87"/>
      <c r="AIL24" s="87"/>
      <c r="AIM24" s="87"/>
      <c r="AIN24" s="87"/>
      <c r="AIO24" s="87"/>
      <c r="AIP24" s="87"/>
      <c r="AIQ24" s="87"/>
      <c r="AIR24" s="87"/>
      <c r="AIS24" s="87"/>
      <c r="AIT24" s="87"/>
      <c r="AIU24" s="87"/>
      <c r="AIV24" s="87"/>
      <c r="AIW24" s="87"/>
      <c r="AIX24" s="87"/>
      <c r="AIY24" s="87"/>
      <c r="AIZ24" s="87"/>
      <c r="AJA24" s="87"/>
      <c r="AJB24" s="87"/>
      <c r="AJC24" s="87"/>
      <c r="AJD24" s="87"/>
      <c r="AJE24" s="87"/>
      <c r="AJF24" s="87"/>
      <c r="AJG24" s="87"/>
      <c r="AJH24" s="87"/>
      <c r="AJI24" s="87"/>
      <c r="AJJ24" s="87"/>
      <c r="AJK24" s="87"/>
      <c r="AJL24" s="87"/>
      <c r="AJM24" s="87"/>
      <c r="AJN24" s="87"/>
      <c r="AJO24" s="87"/>
      <c r="AJP24" s="87"/>
      <c r="AJQ24" s="87"/>
      <c r="AJR24" s="87"/>
      <c r="AJS24" s="87"/>
      <c r="AJT24" s="87"/>
      <c r="AJU24" s="87"/>
      <c r="AJV24" s="87"/>
      <c r="AJW24" s="87"/>
      <c r="AJX24" s="87"/>
      <c r="AJY24" s="87"/>
      <c r="AJZ24" s="87"/>
      <c r="AKA24" s="87"/>
      <c r="AKB24" s="87"/>
      <c r="AKC24" s="87"/>
      <c r="AKD24" s="87"/>
      <c r="AKE24" s="87"/>
      <c r="AKF24" s="87"/>
      <c r="AKG24" s="87"/>
      <c r="AKH24" s="87"/>
      <c r="AKI24" s="87"/>
      <c r="AKJ24" s="87"/>
      <c r="AKK24" s="87"/>
      <c r="AKL24" s="87"/>
      <c r="AKM24" s="87"/>
      <c r="AKN24" s="87"/>
      <c r="AKO24" s="87"/>
      <c r="AKP24" s="87"/>
      <c r="AKQ24" s="87"/>
      <c r="AKR24" s="87"/>
      <c r="AKS24" s="87"/>
      <c r="AKT24" s="87"/>
      <c r="AKU24" s="87"/>
      <c r="AKV24" s="87"/>
      <c r="AKW24" s="87"/>
      <c r="AKX24" s="87"/>
      <c r="AKY24" s="87"/>
      <c r="AKZ24" s="87"/>
      <c r="ALA24" s="87"/>
      <c r="ALB24" s="87"/>
      <c r="ALC24" s="87"/>
      <c r="ALD24" s="87"/>
      <c r="ALE24" s="87"/>
      <c r="ALF24" s="87"/>
      <c r="ALG24" s="87"/>
      <c r="ALH24" s="87"/>
      <c r="ALI24" s="87"/>
      <c r="ALJ24" s="87"/>
      <c r="ALK24" s="87"/>
      <c r="ALL24" s="87"/>
      <c r="ALM24" s="87"/>
      <c r="ALN24" s="87"/>
    </row>
    <row r="25" spans="1:1003" ht="77.25" customHeight="1" thickBot="1">
      <c r="A25" s="2" t="s">
        <v>470</v>
      </c>
      <c r="B25" s="378"/>
      <c r="C25" s="377" t="s">
        <v>471</v>
      </c>
      <c r="D25" s="44" t="s">
        <v>473</v>
      </c>
      <c r="E25" s="44" t="s">
        <v>34</v>
      </c>
      <c r="F25" s="45" t="s">
        <v>59</v>
      </c>
      <c r="G25" s="46" t="s">
        <v>1071</v>
      </c>
      <c r="H25" s="91">
        <f>IFERROR(IF(Ejecución!$B$1="","",IF(VLOOKUP($A25,EjecuciónDB[],MATCH(H$10,EjecuciónDB[#Headers],0),0)="","",VLOOKUP($A25,EjecuciónDB[],MATCH(H$10,EjecuciónDB[#Headers],0),0))),"-")</f>
        <v>0</v>
      </c>
      <c r="I25" s="91">
        <f>IFERROR(IF(Ejecución!$B$1="","",IF(VLOOKUP($A25,EjecuciónDB[],MATCH(I$10,EjecuciónDB[#Headers],0),0)="","",VLOOKUP($A25,EjecuciónDB[],MATCH(I$10,EjecuciónDB[#Headers],0),0))),"-")</f>
        <v>0</v>
      </c>
      <c r="J25" s="93">
        <f>IFERROR(IF(Ejecución!$B$1="","",IF(VLOOKUP($A25,EjecuciónDB[],MATCH(J$10,EjecuciónDB[#Headers],0),0)="","",VLOOKUP($A25,EjecuciónDB[],MATCH(J$10,EjecuciónDB[#Headers],0),0))),"-")</f>
        <v>0</v>
      </c>
      <c r="K25" s="91">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368">
        <v>346825.5555857615</v>
      </c>
      <c r="M25" s="80" t="s">
        <v>1038</v>
      </c>
      <c r="N25" s="47" t="s">
        <v>1039</v>
      </c>
      <c r="O25" s="47" t="s">
        <v>1072</v>
      </c>
      <c r="P25" s="41"/>
    </row>
    <row r="26" spans="1:1003" ht="111" customHeight="1" thickBot="1">
      <c r="A26" s="2" t="s">
        <v>474</v>
      </c>
      <c r="B26" s="378"/>
      <c r="C26" s="377"/>
      <c r="D26" s="44" t="s">
        <v>475</v>
      </c>
      <c r="E26" s="44" t="s">
        <v>34</v>
      </c>
      <c r="F26" s="45" t="s">
        <v>59</v>
      </c>
      <c r="G26" s="46" t="s">
        <v>1073</v>
      </c>
      <c r="H26" s="91">
        <f>IFERROR(IF(Ejecución!$B$1="","",IF(VLOOKUP($A26,EjecuciónDB[],MATCH(H$10,EjecuciónDB[#Headers],0),0)="","",VLOOKUP($A26,EjecuciónDB[],MATCH(H$10,EjecuciónDB[#Headers],0),0))),"-")</f>
        <v>0</v>
      </c>
      <c r="I26" s="91">
        <f>IFERROR(IF(Ejecución!$B$1="","",IF(VLOOKUP($A26,EjecuciónDB[],MATCH(I$10,EjecuciónDB[#Headers],0),0)="","",VLOOKUP($A26,EjecuciónDB[],MATCH(I$10,EjecuciónDB[#Headers],0),0))),"-")</f>
        <v>0</v>
      </c>
      <c r="J26" s="93">
        <f>IFERROR(IF(Ejecución!$B$1="","",IF(VLOOKUP($A26,EjecuciónDB[],MATCH(J$10,EjecuciónDB[#Headers],0),0)="","",VLOOKUP($A26,EjecuciónDB[],MATCH(J$10,EjecuciónDB[#Headers],0),0))),"-")</f>
        <v>0</v>
      </c>
      <c r="K26" s="91">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69"/>
      <c r="M26" s="80" t="s">
        <v>1038</v>
      </c>
      <c r="N26" s="47"/>
      <c r="O26" s="47" t="s">
        <v>1074</v>
      </c>
      <c r="P26" s="41"/>
    </row>
    <row r="27" spans="1:1003" ht="159" customHeight="1" thickBot="1">
      <c r="A27" s="2" t="s">
        <v>476</v>
      </c>
      <c r="B27" s="370" t="s">
        <v>477</v>
      </c>
      <c r="C27" s="373" t="s">
        <v>479</v>
      </c>
      <c r="D27" s="44" t="s">
        <v>481</v>
      </c>
      <c r="E27" s="44" t="s">
        <v>34</v>
      </c>
      <c r="F27" s="45" t="s">
        <v>59</v>
      </c>
      <c r="G27" s="46" t="s">
        <v>1075</v>
      </c>
      <c r="H27" s="91">
        <f>IFERROR(IF(Ejecución!$B$1="","",IF(VLOOKUP($A27,EjecuciónDB[],MATCH(H$10,EjecuciónDB[#Headers],0),0)="","",VLOOKUP($A27,EjecuciónDB[],MATCH(H$10,EjecuciónDB[#Headers],0),0))),"-")</f>
        <v>0</v>
      </c>
      <c r="I27" s="91">
        <f>IFERROR(IF(Ejecución!$B$1="","",IF(VLOOKUP($A27,EjecuciónDB[],MATCH(I$10,EjecuciónDB[#Headers],0),0)="","",VLOOKUP($A27,EjecuciónDB[],MATCH(I$10,EjecuciónDB[#Headers],0),0))),"-")</f>
        <v>1</v>
      </c>
      <c r="J27" s="93">
        <f>IFERROR(IF(Ejecución!$B$1="","",IF(VLOOKUP($A27,EjecuciónDB[],MATCH(J$10,EjecuciónDB[#Headers],0),0)="","",VLOOKUP($A27,EjecuciónDB[],MATCH(J$10,EjecuciónDB[#Headers],0),0))),"-")</f>
        <v>0</v>
      </c>
      <c r="K27" s="91">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368">
        <v>7124910.178946998</v>
      </c>
      <c r="M27" s="80" t="s">
        <v>1038</v>
      </c>
      <c r="N27" s="47" t="s">
        <v>1039</v>
      </c>
      <c r="O27" s="47" t="s">
        <v>1076</v>
      </c>
      <c r="P27" s="41"/>
    </row>
    <row r="28" spans="1:1003" ht="153" customHeight="1" thickBot="1">
      <c r="A28" s="2" t="s">
        <v>482</v>
      </c>
      <c r="B28" s="371"/>
      <c r="C28" s="374"/>
      <c r="D28" s="44" t="s">
        <v>483</v>
      </c>
      <c r="E28" s="44" t="s">
        <v>109</v>
      </c>
      <c r="F28" s="45" t="s">
        <v>59</v>
      </c>
      <c r="G28" s="46" t="s">
        <v>1077</v>
      </c>
      <c r="H28" s="92">
        <f>IFERROR(IF(Ejecución!$B$1="","",IF(VLOOKUP($A28,EjecuciónDB[],MATCH(H$10,EjecuciónDB[#Headers],0),0)="","",VLOOKUP($A28,EjecuciónDB[],MATCH(H$10,EjecuciónDB[#Headers],0),0))),"-")</f>
        <v>0</v>
      </c>
      <c r="I28" s="92">
        <f>IFERROR(IF(Ejecución!$B$1="","",IF(VLOOKUP($A28,EjecuciónDB[],MATCH(I$10,EjecuciónDB[#Headers],0),0)="","",VLOOKUP($A28,EjecuciónDB[],MATCH(I$10,EjecuciónDB[#Headers],0),0))),"-")</f>
        <v>0</v>
      </c>
      <c r="J28" s="92">
        <f>IFERROR(IF(Ejecución!$B$1="","",IF(VLOOKUP($A28,EjecuciónDB[],MATCH(J$10,EjecuciónDB[#Headers],0),0)="","",VLOOKUP($A28,EjecuciónDB[],MATCH(J$10,EjecuciónDB[#Headers],0),0))),"-")</f>
        <v>0.75</v>
      </c>
      <c r="K28" s="92">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0.75</v>
      </c>
      <c r="L28" s="376"/>
      <c r="M28" s="80" t="s">
        <v>1038</v>
      </c>
      <c r="N28" s="47" t="s">
        <v>1039</v>
      </c>
      <c r="O28" s="47" t="s">
        <v>1076</v>
      </c>
      <c r="P28" s="41"/>
    </row>
    <row r="29" spans="1:1003" s="3" customFormat="1" ht="100.5" customHeight="1" thickBot="1">
      <c r="A29" s="3" t="s">
        <v>484</v>
      </c>
      <c r="B29" s="371"/>
      <c r="C29" s="374"/>
      <c r="D29" s="44" t="s">
        <v>485</v>
      </c>
      <c r="E29" s="44" t="s">
        <v>109</v>
      </c>
      <c r="F29" s="45" t="s">
        <v>59</v>
      </c>
      <c r="G29" s="46" t="s">
        <v>1078</v>
      </c>
      <c r="H29" s="95">
        <f>IFERROR(IF(Ejecución!$B$1="","",IF(VLOOKUP($A29,EjecuciónDB[],MATCH(H$10,EjecuciónDB[#Headers],0),0)="","",VLOOKUP($A29,EjecuciónDB[],MATCH(H$10,EjecuciónDB[#Headers],0),0))),"-")</f>
        <v>0</v>
      </c>
      <c r="I29" s="95">
        <f>IFERROR(IF(Ejecución!$B$1="","",IF(VLOOKUP($A29,EjecuciónDB[],MATCH(I$10,EjecuciónDB[#Headers],0),0)="","",VLOOKUP($A29,EjecuciónDB[],MATCH(I$10,EjecuciónDB[#Headers],0),0))),"-")</f>
        <v>0</v>
      </c>
      <c r="J29" s="95">
        <f>IFERROR(IF(Ejecución!$B$1="","",IF(VLOOKUP($A29,EjecuciónDB[],MATCH(J$10,EjecuciónDB[#Headers],0),0)="","",VLOOKUP($A29,EjecuciónDB[],MATCH(J$10,EjecuciónDB[#Headers],0),0))),"-")</f>
        <v>0</v>
      </c>
      <c r="K29" s="9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v>
      </c>
      <c r="L29" s="376"/>
      <c r="M29" s="80" t="s">
        <v>1038</v>
      </c>
      <c r="N29" s="47" t="s">
        <v>1039</v>
      </c>
      <c r="O29" s="47" t="s">
        <v>1079</v>
      </c>
      <c r="P29" s="41" t="s">
        <v>1080</v>
      </c>
      <c r="ALO29" s="2"/>
    </row>
    <row r="30" spans="1:1003" s="3" customFormat="1" ht="187.5" customHeight="1" thickBot="1">
      <c r="A30" s="3" t="s">
        <v>486</v>
      </c>
      <c r="B30" s="371"/>
      <c r="C30" s="374"/>
      <c r="D30" s="44" t="s">
        <v>487</v>
      </c>
      <c r="E30" s="44" t="s">
        <v>34</v>
      </c>
      <c r="F30" s="45" t="s">
        <v>59</v>
      </c>
      <c r="G30" s="46" t="s">
        <v>1081</v>
      </c>
      <c r="H30" s="93">
        <f>IFERROR(IF(Ejecución!$B$1="","",IF(VLOOKUP($A30,EjecuciónDB[],MATCH(H$10,EjecuciónDB[#Headers],0),0)="","",VLOOKUP($A30,EjecuciónDB[],MATCH(H$10,EjecuciónDB[#Headers],0),0))),"-")</f>
        <v>0</v>
      </c>
      <c r="I30" s="93">
        <f>IFERROR(IF(Ejecución!$B$1="","",IF(VLOOKUP($A30,EjecuciónDB[],MATCH(I$10,EjecuciónDB[#Headers],0),0)="","",VLOOKUP($A30,EjecuciónDB[],MATCH(I$10,EjecuciónDB[#Headers],0),0))),"-")</f>
        <v>0</v>
      </c>
      <c r="J30" s="93">
        <f>IFERROR(IF(Ejecución!$B$1="","",IF(VLOOKUP($A30,EjecuciónDB[],MATCH(J$10,EjecuciónDB[#Headers],0),0)="","",VLOOKUP($A30,EjecuciónDB[],MATCH(J$10,EjecuciónDB[#Headers],0),0))),"-")</f>
        <v>0</v>
      </c>
      <c r="K30" s="9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376"/>
      <c r="M30" s="80" t="s">
        <v>1038</v>
      </c>
      <c r="N30" s="47" t="s">
        <v>1082</v>
      </c>
      <c r="O30" s="47" t="s">
        <v>1083</v>
      </c>
      <c r="P30" s="41" t="s">
        <v>1084</v>
      </c>
      <c r="ALO30" s="2"/>
    </row>
    <row r="31" spans="1:1003" s="3" customFormat="1" ht="122.25" customHeight="1" thickBot="1">
      <c r="A31" s="3" t="s">
        <v>488</v>
      </c>
      <c r="B31" s="371"/>
      <c r="C31" s="374"/>
      <c r="D31" s="44" t="s">
        <v>489</v>
      </c>
      <c r="E31" s="44" t="s">
        <v>34</v>
      </c>
      <c r="F31" s="45" t="s">
        <v>59</v>
      </c>
      <c r="G31" s="46" t="s">
        <v>1085</v>
      </c>
      <c r="H31" s="91">
        <f>IFERROR(IF(Ejecución!$B$1="","",IF(VLOOKUP($A31,EjecuciónDB[],MATCH(H$10,EjecuciónDB[#Headers],0),0)="","",VLOOKUP($A31,EjecuciónDB[],MATCH(H$10,EjecuciónDB[#Headers],0),0))),"-")</f>
        <v>0</v>
      </c>
      <c r="I31" s="93">
        <f>IFERROR(IF(Ejecución!$B$1="","",IF(VLOOKUP($A31,EjecuciónDB[],MATCH(I$10,EjecuciónDB[#Headers],0),0)="","",VLOOKUP($A31,EjecuciónDB[],MATCH(I$10,EjecuciónDB[#Headers],0),0))),"-")</f>
        <v>0</v>
      </c>
      <c r="J31" s="91">
        <f>IFERROR(IF(Ejecución!$B$1="","",IF(VLOOKUP($A31,EjecuciónDB[],MATCH(J$10,EjecuciónDB[#Headers],0),0)="","",VLOOKUP($A31,EjecuciónDB[],MATCH(J$10,EjecuciónDB[#Headers],0),0))),"-")</f>
        <v>0</v>
      </c>
      <c r="K31" s="91">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376"/>
      <c r="M31" s="80" t="s">
        <v>1038</v>
      </c>
      <c r="N31" s="47" t="s">
        <v>1082</v>
      </c>
      <c r="O31" s="47" t="s">
        <v>1083</v>
      </c>
      <c r="P31" s="41" t="s">
        <v>1084</v>
      </c>
      <c r="ALO31" s="2"/>
    </row>
    <row r="32" spans="1:1003" s="3" customFormat="1" ht="219.75" customHeight="1" thickBot="1">
      <c r="A32" s="3" t="s">
        <v>490</v>
      </c>
      <c r="B32" s="371"/>
      <c r="C32" s="374"/>
      <c r="D32" s="44" t="s">
        <v>491</v>
      </c>
      <c r="E32" s="44" t="s">
        <v>34</v>
      </c>
      <c r="F32" s="45" t="s">
        <v>59</v>
      </c>
      <c r="G32" s="46" t="s">
        <v>1086</v>
      </c>
      <c r="H32" s="91">
        <f>IFERROR(IF(Ejecución!$B$1="","",IF(VLOOKUP($A32,EjecuciónDB[],MATCH(H$10,EjecuciónDB[#Headers],0),0)="","",VLOOKUP($A32,EjecuciónDB[],MATCH(H$10,EjecuciónDB[#Headers],0),0))),"-")</f>
        <v>0</v>
      </c>
      <c r="I32" s="93">
        <f>IFERROR(IF(Ejecución!$B$1="","",IF(VLOOKUP($A32,EjecuciónDB[],MATCH(I$10,EjecuciónDB[#Headers],0),0)="","",VLOOKUP($A32,EjecuciónDB[],MATCH(I$10,EjecuciónDB[#Headers],0),0))),"-")</f>
        <v>0</v>
      </c>
      <c r="J32" s="91">
        <f>IFERROR(IF(Ejecución!$B$1="","",IF(VLOOKUP($A32,EjecuciónDB[],MATCH(J$10,EjecuciónDB[#Headers],0),0)="","",VLOOKUP($A32,EjecuciónDB[],MATCH(J$10,EjecuciónDB[#Headers],0),0))),"-")</f>
        <v>0</v>
      </c>
      <c r="K32" s="91">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v>
      </c>
      <c r="L32" s="376"/>
      <c r="M32" s="80" t="s">
        <v>1087</v>
      </c>
      <c r="N32" s="47" t="s">
        <v>1082</v>
      </c>
      <c r="O32" s="47" t="s">
        <v>1083</v>
      </c>
      <c r="P32" s="41" t="s">
        <v>1088</v>
      </c>
      <c r="ALO32" s="2"/>
    </row>
    <row r="33" spans="1:1003" s="3" customFormat="1" ht="213.75" customHeight="1" thickBot="1">
      <c r="A33" s="3" t="s">
        <v>492</v>
      </c>
      <c r="B33" s="372"/>
      <c r="C33" s="375"/>
      <c r="D33" s="44" t="s">
        <v>493</v>
      </c>
      <c r="E33" s="44" t="s">
        <v>109</v>
      </c>
      <c r="F33" s="45" t="s">
        <v>59</v>
      </c>
      <c r="G33" s="46" t="s">
        <v>1089</v>
      </c>
      <c r="H33" s="269">
        <f>IFERROR(IF(Ejecución!$B$1="","",IF(VLOOKUP($A33,EjecuciónDB[],MATCH(H$10,EjecuciónDB[#Headers],0),0)="","",VLOOKUP($A33,EjecuciónDB[],MATCH(H$10,EjecuciónDB[#Headers],0),0))),"-")</f>
        <v>0</v>
      </c>
      <c r="I33" s="269">
        <f>IFERROR(IF(Ejecución!$B$1="","",IF(VLOOKUP($A33,EjecuciónDB[],MATCH(I$10,EjecuciónDB[#Headers],0),0)="","",VLOOKUP($A33,EjecuciónDB[],MATCH(I$10,EjecuciónDB[#Headers],0),0))),"-")</f>
        <v>0</v>
      </c>
      <c r="J33" s="269">
        <f>IFERROR(IF(Ejecución!$B$1="","",IF(VLOOKUP($A33,EjecuciónDB[],MATCH(J$10,EjecuciónDB[#Headers],0),0)="","",VLOOKUP($A33,EjecuciónDB[],MATCH(J$10,EjecuciónDB[#Headers],0),0))),"-")</f>
        <v>0.5</v>
      </c>
      <c r="K33" s="269">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0.5</v>
      </c>
      <c r="L33" s="369"/>
      <c r="M33" s="80" t="s">
        <v>1087</v>
      </c>
      <c r="N33" s="47" t="s">
        <v>1082</v>
      </c>
      <c r="O33" s="47" t="s">
        <v>1083</v>
      </c>
      <c r="P33" s="41" t="s">
        <v>1088</v>
      </c>
      <c r="ALO33" s="2"/>
    </row>
    <row r="34" spans="1:1003" s="3" customFormat="1" ht="213.75" customHeight="1" thickBot="1">
      <c r="A34" s="3" t="s">
        <v>494</v>
      </c>
      <c r="B34" s="370" t="s">
        <v>477</v>
      </c>
      <c r="C34" s="367" t="s">
        <v>495</v>
      </c>
      <c r="D34" s="44" t="s">
        <v>497</v>
      </c>
      <c r="E34" s="44" t="s">
        <v>34</v>
      </c>
      <c r="F34" s="45" t="s">
        <v>59</v>
      </c>
      <c r="G34" s="46" t="s">
        <v>1090</v>
      </c>
      <c r="H34" s="91">
        <f>IFERROR(IF(Ejecución!$B$1="","",IF(VLOOKUP($A34,EjecuciónDB[],MATCH(H$10,EjecuciónDB[#Headers],0),0)="","",VLOOKUP($A34,EjecuciónDB[],MATCH(H$10,EjecuciónDB[#Headers],0),0))),"-")</f>
        <v>0</v>
      </c>
      <c r="I34" s="91">
        <f>IFERROR(IF(Ejecución!$B$1="","",IF(VLOOKUP($A34,EjecuciónDB[],MATCH(I$10,EjecuciónDB[#Headers],0),0)="","",VLOOKUP($A34,EjecuciónDB[],MATCH(I$10,EjecuciónDB[#Headers],0),0))),"-")</f>
        <v>0</v>
      </c>
      <c r="J34" s="91">
        <f>IFERROR(IF(Ejecución!$B$1="","",IF(VLOOKUP($A34,EjecuciónDB[],MATCH(J$10,EjecuciónDB[#Headers],0),0)="","",VLOOKUP($A34,EjecuciónDB[],MATCH(J$10,EjecuciónDB[#Headers],0),0))),"-")</f>
        <v>0</v>
      </c>
      <c r="K34" s="91">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1</v>
      </c>
      <c r="L34" s="368">
        <v>119890.31551112741</v>
      </c>
      <c r="M34" s="167" t="s">
        <v>1091</v>
      </c>
      <c r="N34" s="47" t="s">
        <v>1039</v>
      </c>
      <c r="O34" s="168" t="s">
        <v>1092</v>
      </c>
      <c r="P34" s="41"/>
      <c r="ALO34" s="2"/>
    </row>
    <row r="35" spans="1:1003" s="3" customFormat="1" ht="213.75" customHeight="1" thickBot="1">
      <c r="A35" s="3" t="s">
        <v>498</v>
      </c>
      <c r="B35" s="371"/>
      <c r="C35" s="367"/>
      <c r="D35" s="44" t="s">
        <v>499</v>
      </c>
      <c r="E35" s="44" t="s">
        <v>34</v>
      </c>
      <c r="F35" s="45" t="s">
        <v>59</v>
      </c>
      <c r="G35" s="46" t="s">
        <v>1093</v>
      </c>
      <c r="H35" s="91">
        <f>IFERROR(IF(Ejecución!$B$1="","",IF(VLOOKUP($A35,EjecuciónDB[],MATCH(H$10,EjecuciónDB[#Headers],0),0)="","",VLOOKUP($A35,EjecuciónDB[],MATCH(H$10,EjecuciónDB[#Headers],0),0))),"-")</f>
        <v>0</v>
      </c>
      <c r="I35" s="91">
        <f>IFERROR(IF(Ejecución!$B$1="","",IF(VLOOKUP($A35,EjecuciónDB[],MATCH(I$10,EjecuciónDB[#Headers],0),0)="","",VLOOKUP($A35,EjecuciónDB[],MATCH(I$10,EjecuciónDB[#Headers],0),0))),"-")</f>
        <v>0</v>
      </c>
      <c r="J35" s="91">
        <f>IFERROR(IF(Ejecución!$B$1="","",IF(VLOOKUP($A35,EjecuciónDB[],MATCH(J$10,EjecuciónDB[#Headers],0),0)="","",VLOOKUP($A35,EjecuciónDB[],MATCH(J$10,EjecuciónDB[#Headers],0),0))),"-")</f>
        <v>0</v>
      </c>
      <c r="K35" s="91">
        <f ca="1">IF(VLOOKUP($A35,EjecuciónDB[],COUNTA(EjecuciónDB[[#Headers],[Código Indicador]:[Tipo de Cálculo]]),0)="Suma",SUM(OFFSET(Ejecución!$K$3,MATCH($A35,EjecuciónDB[Código Indicador],0),0,1,12)),IF(VLOOKUP($A35,EjecuciónDB[],COUNTA(EjecuciónDB[[#Headers],[Código Indicador]:[Tipo de Cálculo]]),0)="Promedio",IFERROR(AVERAGE(OFFSET(Ejecución!$K$3,MATCH($A35,EjecuciónDB[Código Indicador],0),0,1,12)),0),IF(VLOOKUP($A35,EjecuciónDB[],COUNTA(EjecuciónDB[[#Headers],[Código Indicador]:[Tipo de Cálculo]]),0)="Progresivo",MAX(OFFSET(Ejecución!$K$3,MATCH($A35,EjecuciónDB[Código Indicador],0),0,1,12)))))</f>
        <v>0</v>
      </c>
      <c r="L35" s="369"/>
      <c r="M35" s="167" t="s">
        <v>1091</v>
      </c>
      <c r="N35" s="47" t="s">
        <v>1039</v>
      </c>
      <c r="O35" s="168" t="s">
        <v>1092</v>
      </c>
      <c r="P35" s="41"/>
      <c r="ALO35" s="2"/>
    </row>
    <row r="36" spans="1:1003" s="3" customFormat="1" ht="137.5" customHeight="1" thickBot="1">
      <c r="A36" s="3" t="s">
        <v>500</v>
      </c>
      <c r="B36" s="371"/>
      <c r="C36" s="367" t="s">
        <v>501</v>
      </c>
      <c r="D36" s="44" t="s">
        <v>1094</v>
      </c>
      <c r="E36" s="44" t="s">
        <v>34</v>
      </c>
      <c r="F36" s="45" t="s">
        <v>59</v>
      </c>
      <c r="G36" s="46" t="s">
        <v>1095</v>
      </c>
      <c r="H36" s="91">
        <f>IFERROR(IF(Ejecución!$B$1="","",IF(VLOOKUP($A36,EjecuciónDB[],MATCH(H$10,EjecuciónDB[#Headers],0),0)="","",VLOOKUP($A36,EjecuciónDB[],MATCH(H$10,EjecuciónDB[#Headers],0),0))),"-")</f>
        <v>0</v>
      </c>
      <c r="I36" s="93">
        <f>IFERROR(IF(Ejecución!$B$1="","",IF(VLOOKUP($A36,EjecuciónDB[],MATCH(I$10,EjecuciónDB[#Headers],0),0)="","",VLOOKUP($A36,EjecuciónDB[],MATCH(I$10,EjecuciónDB[#Headers],0),0))),"-")</f>
        <v>0</v>
      </c>
      <c r="J36" s="91">
        <f>IFERROR(IF(Ejecución!$B$1="","",IF(VLOOKUP($A36,EjecuciónDB[],MATCH(J$10,EjecuciónDB[#Headers],0),0)="","",VLOOKUP($A36,EjecuciónDB[],MATCH(J$10,EjecuciónDB[#Headers],0),0))),"-")</f>
        <v>0</v>
      </c>
      <c r="K36" s="91">
        <f ca="1">IF(VLOOKUP($A36,EjecuciónDB[],COUNTA(EjecuciónDB[[#Headers],[Código Indicador]:[Tipo de Cálculo]]),0)="Suma",SUM(OFFSET(Ejecución!$K$3,MATCH($A36,EjecuciónDB[Código Indicador],0),0,1,12)),IF(VLOOKUP($A36,EjecuciónDB[],COUNTA(EjecuciónDB[[#Headers],[Código Indicador]:[Tipo de Cálculo]]),0)="Promedio",IFERROR(AVERAGE(OFFSET(Ejecución!$K$3,MATCH($A36,EjecuciónDB[Código Indicador],0),0,1,12)),0),IF(VLOOKUP($A36,EjecuciónDB[],COUNTA(EjecuciónDB[[#Headers],[Código Indicador]:[Tipo de Cálculo]]),0)="Progresivo",MAX(OFFSET(Ejecución!$K$3,MATCH($A36,EjecuciónDB[Código Indicador],0),0,1,12)))))</f>
        <v>1</v>
      </c>
      <c r="L36" s="368">
        <v>2140898.4912701324</v>
      </c>
      <c r="M36" s="80" t="s">
        <v>1038</v>
      </c>
      <c r="N36" s="47" t="s">
        <v>1082</v>
      </c>
      <c r="O36" s="47" t="s">
        <v>1096</v>
      </c>
      <c r="P36" s="41"/>
      <c r="ALO36" s="2"/>
    </row>
    <row r="37" spans="1:1003" s="3" customFormat="1" ht="86.25" customHeight="1" thickBot="1">
      <c r="A37" s="3" t="s">
        <v>504</v>
      </c>
      <c r="B37" s="372"/>
      <c r="C37" s="367"/>
      <c r="D37" s="44" t="s">
        <v>1097</v>
      </c>
      <c r="E37" s="44" t="s">
        <v>109</v>
      </c>
      <c r="F37" s="45" t="s">
        <v>59</v>
      </c>
      <c r="G37" s="46" t="s">
        <v>1098</v>
      </c>
      <c r="H37" s="92">
        <f>IFERROR(IF(Ejecución!$B$1="","",IF(VLOOKUP($A37,EjecuciónDB[],MATCH(H$10,EjecuciónDB[#Headers],0),0)="","",VLOOKUP($A37,EjecuciónDB[],MATCH(H$10,EjecuciónDB[#Headers],0),0))),"-")</f>
        <v>0</v>
      </c>
      <c r="I37" s="92">
        <f>IFERROR(IF(Ejecución!$B$1="","",IF(VLOOKUP($A37,EjecuciónDB[],MATCH(I$10,EjecuciónDB[#Headers],0),0)="","",VLOOKUP($A37,EjecuciónDB[],MATCH(I$10,EjecuciónDB[#Headers],0),0))),"-")</f>
        <v>0</v>
      </c>
      <c r="J37" s="92">
        <f>IFERROR(IF(Ejecución!$B$1="","",IF(VLOOKUP($A37,EjecuciónDB[],MATCH(J$10,EjecuciónDB[#Headers],0),0)="","",VLOOKUP($A37,EjecuciónDB[],MATCH(J$10,EjecuciónDB[#Headers],0),0))),"-")</f>
        <v>0</v>
      </c>
      <c r="K37" s="92">
        <f ca="1">IF(VLOOKUP($A37,EjecuciónDB[],COUNTA(EjecuciónDB[[#Headers],[Código Indicador]:[Tipo de Cálculo]]),0)="Suma",SUM(OFFSET(Ejecución!$K$3,MATCH($A37,EjecuciónDB[Código Indicador],0),0,1,12)),IF(VLOOKUP($A37,EjecuciónDB[],COUNTA(EjecuciónDB[[#Headers],[Código Indicador]:[Tipo de Cálculo]]),0)="Promedio",IFERROR(AVERAGE(OFFSET(Ejecución!$K$3,MATCH($A37,EjecuciónDB[Código Indicador],0),0,1,12)),0),IF(VLOOKUP($A37,EjecuciónDB[],COUNTA(EjecuciónDB[[#Headers],[Código Indicador]:[Tipo de Cálculo]]),0)="Progresivo",MAX(OFFSET(Ejecución!$K$3,MATCH($A37,EjecuciónDB[Código Indicador],0),0,1,12)))))</f>
        <v>1</v>
      </c>
      <c r="L37" s="369"/>
      <c r="M37" s="80" t="s">
        <v>1038</v>
      </c>
      <c r="N37" s="47" t="s">
        <v>1039</v>
      </c>
      <c r="O37" s="47" t="s">
        <v>1096</v>
      </c>
      <c r="P37" s="41"/>
      <c r="ALO37" s="2"/>
    </row>
    <row r="38" spans="1:1003" s="3" customFormat="1" ht="15.5">
      <c r="H38" s="12"/>
      <c r="I38" s="12"/>
      <c r="J38" s="12"/>
      <c r="K38" s="89"/>
      <c r="L38" s="90"/>
      <c r="ALO38" s="2"/>
    </row>
    <row r="39" spans="1:1003" s="3" customFormat="1">
      <c r="H39" s="12"/>
      <c r="I39" s="12"/>
      <c r="J39" s="12"/>
      <c r="K39" s="12"/>
      <c r="L39" s="12"/>
      <c r="ALO39" s="2"/>
    </row>
    <row r="40" spans="1:1003" s="3" customFormat="1">
      <c r="H40" s="12"/>
      <c r="I40" s="12"/>
      <c r="J40" s="12"/>
      <c r="K40" s="12"/>
      <c r="L40" s="12"/>
      <c r="ALO40" s="2"/>
    </row>
  </sheetData>
  <mergeCells count="43">
    <mergeCell ref="B1:P1"/>
    <mergeCell ref="B2:E2"/>
    <mergeCell ref="B3:P3"/>
    <mergeCell ref="B4:P4"/>
    <mergeCell ref="B5:P6"/>
    <mergeCell ref="B7:P8"/>
    <mergeCell ref="B9:B10"/>
    <mergeCell ref="C9:F9"/>
    <mergeCell ref="G9:G10"/>
    <mergeCell ref="H9:K9"/>
    <mergeCell ref="L9:L10"/>
    <mergeCell ref="M9:M10"/>
    <mergeCell ref="N9:N10"/>
    <mergeCell ref="B11:B14"/>
    <mergeCell ref="C11:C14"/>
    <mergeCell ref="L11:L14"/>
    <mergeCell ref="O9:O10"/>
    <mergeCell ref="P9:P10"/>
    <mergeCell ref="L25:L26"/>
    <mergeCell ref="B15:B16"/>
    <mergeCell ref="C15:C16"/>
    <mergeCell ref="L15:L16"/>
    <mergeCell ref="B17:B22"/>
    <mergeCell ref="C17:C18"/>
    <mergeCell ref="L17:L18"/>
    <mergeCell ref="C19:C20"/>
    <mergeCell ref="L19:L20"/>
    <mergeCell ref="C36:C37"/>
    <mergeCell ref="L36:L37"/>
    <mergeCell ref="F2:L2"/>
    <mergeCell ref="M2:P2"/>
    <mergeCell ref="B27:B33"/>
    <mergeCell ref="B34:B37"/>
    <mergeCell ref="C27:C33"/>
    <mergeCell ref="L27:L33"/>
    <mergeCell ref="C34:C35"/>
    <mergeCell ref="L34:L35"/>
    <mergeCell ref="C21:C22"/>
    <mergeCell ref="L21:L22"/>
    <mergeCell ref="B23:B26"/>
    <mergeCell ref="C23:C24"/>
    <mergeCell ref="L23:L24"/>
    <mergeCell ref="C25:C26"/>
  </mergeCells>
  <dataValidations count="2">
    <dataValidation type="list" allowBlank="1" showInputMessage="1" showErrorMessage="1" sqref="E11:E37" xr:uid="{EC3DF325-C576-4AE5-A916-2DC974AB7CFE}">
      <formula1>"Unidad,Porcentaje,Monetario"</formula1>
    </dataValidation>
    <dataValidation type="list" allowBlank="1" showInputMessage="1" showErrorMessage="1" sqref="F11:F37" xr:uid="{1F89EE92-961F-40B8-BE4A-82D9605407F8}">
      <formula1>"A,B,C"</formula1>
    </dataValidation>
  </dataValidations>
  <printOptions horizontalCentered="1" verticalCentered="1"/>
  <pageMargins left="0.11811023622047245" right="0.11811023622047245" top="0.27559055118110237" bottom="0.27559055118110237" header="0.35433070866141736" footer="0.39370078740157483"/>
  <pageSetup paperSize="5" scale="41" fitToHeight="0" orientation="landscape" r:id="rId1"/>
  <headerFooter alignWithMargins="0"/>
  <rowBreaks count="4" manualBreakCount="4">
    <brk id="16" min="1" max="15" man="1"/>
    <brk id="22" min="1" max="15" man="1"/>
    <brk id="26" min="1" max="15" man="1"/>
    <brk id="3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5C9F-C42E-4812-922B-413E1C1894AC}">
  <sheetPr codeName="Hoja6">
    <pageSetUpPr fitToPage="1"/>
  </sheetPr>
  <dimension ref="A1:ALP25"/>
  <sheetViews>
    <sheetView showGridLines="0" topLeftCell="B1" zoomScale="60" zoomScaleNormal="60" zoomScaleSheetLayoutView="20" workbookViewId="0">
      <selection activeCell="B1" sqref="B1:P1"/>
    </sheetView>
  </sheetViews>
  <sheetFormatPr baseColWidth="10" defaultColWidth="12.54296875" defaultRowHeight="14.5"/>
  <cols>
    <col min="1" max="1" width="12.54296875" style="97" hidden="1" customWidth="1"/>
    <col min="2" max="2" width="29.26953125" style="98" customWidth="1"/>
    <col min="3" max="3" width="40.453125" style="98" customWidth="1"/>
    <col min="4" max="5" width="29.26953125" style="98" customWidth="1"/>
    <col min="6" max="6" width="22" style="98" customWidth="1"/>
    <col min="7" max="7" width="45.54296875" style="98" customWidth="1"/>
    <col min="8" max="10" width="17.81640625" style="98" customWidth="1"/>
    <col min="11" max="11" width="17.81640625" style="98" hidden="1" customWidth="1"/>
    <col min="12" max="12" width="30.81640625" style="98" bestFit="1" customWidth="1"/>
    <col min="13" max="13" width="25.26953125" style="98" customWidth="1"/>
    <col min="14" max="14" width="31.1796875" style="98" customWidth="1"/>
    <col min="15" max="16" width="36.26953125" style="98" customWidth="1"/>
    <col min="17" max="1003" width="12.1796875" style="98" customWidth="1"/>
    <col min="1004" max="1004" width="12.54296875" style="97" customWidth="1"/>
    <col min="1005" max="16384" width="12.54296875" style="97"/>
  </cols>
  <sheetData>
    <row r="1" spans="1:1004" s="99" customFormat="1" ht="26.5" thickBot="1">
      <c r="B1" s="389" t="s">
        <v>0</v>
      </c>
      <c r="C1" s="390"/>
      <c r="D1" s="390"/>
      <c r="E1" s="390"/>
      <c r="F1" s="390"/>
      <c r="G1" s="390"/>
      <c r="H1" s="391"/>
      <c r="I1" s="391"/>
      <c r="J1" s="391"/>
      <c r="K1" s="391"/>
      <c r="L1" s="391"/>
      <c r="M1" s="390"/>
      <c r="N1" s="390"/>
      <c r="O1" s="390"/>
      <c r="P1" s="392"/>
    </row>
    <row r="2" spans="1:1004" s="99" customFormat="1" ht="134.25" customHeight="1" thickBot="1">
      <c r="B2" s="393" t="s">
        <v>1</v>
      </c>
      <c r="C2" s="393"/>
      <c r="D2" s="393"/>
      <c r="E2" s="393"/>
      <c r="F2" s="401" t="s">
        <v>2</v>
      </c>
      <c r="G2" s="402"/>
      <c r="H2" s="402"/>
      <c r="I2" s="402"/>
      <c r="J2" s="402"/>
      <c r="K2" s="402"/>
      <c r="L2" s="403"/>
      <c r="M2" s="404" t="s">
        <v>3</v>
      </c>
      <c r="N2" s="405"/>
      <c r="O2" s="405"/>
      <c r="P2" s="406"/>
    </row>
    <row r="3" spans="1:1004"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4" s="100" customFormat="1" ht="23.25" customHeight="1">
      <c r="B4" s="394" t="s">
        <v>1099</v>
      </c>
      <c r="C4" s="395"/>
      <c r="D4" s="395"/>
      <c r="E4" s="395"/>
      <c r="F4" s="395"/>
      <c r="G4" s="395"/>
      <c r="H4" s="396"/>
      <c r="I4" s="396"/>
      <c r="J4" s="396"/>
      <c r="K4" s="396"/>
      <c r="L4" s="396"/>
      <c r="M4" s="395"/>
      <c r="N4" s="395"/>
      <c r="O4" s="395"/>
      <c r="P4" s="397"/>
    </row>
    <row r="5" spans="1:1004" s="100" customFormat="1" ht="20.149999999999999" customHeight="1">
      <c r="B5" s="408" t="s">
        <v>5</v>
      </c>
      <c r="C5" s="409"/>
      <c r="D5" s="409"/>
      <c r="E5" s="409"/>
      <c r="F5" s="409"/>
      <c r="G5" s="409"/>
      <c r="H5" s="410"/>
      <c r="I5" s="410"/>
      <c r="J5" s="410"/>
      <c r="K5" s="410"/>
      <c r="L5" s="410"/>
      <c r="M5" s="409"/>
      <c r="N5" s="409"/>
      <c r="O5" s="409"/>
      <c r="P5" s="411"/>
    </row>
    <row r="6" spans="1:1004" s="100" customFormat="1" ht="20.149999999999999" customHeight="1">
      <c r="B6" s="408"/>
      <c r="C6" s="409"/>
      <c r="D6" s="409"/>
      <c r="E6" s="409"/>
      <c r="F6" s="409"/>
      <c r="G6" s="409"/>
      <c r="H6" s="410"/>
      <c r="I6" s="410"/>
      <c r="J6" s="410"/>
      <c r="K6" s="410"/>
      <c r="L6" s="410"/>
      <c r="M6" s="409"/>
      <c r="N6" s="409"/>
      <c r="O6" s="409"/>
      <c r="P6" s="411"/>
    </row>
    <row r="7" spans="1:1004" s="100" customFormat="1" ht="14.5" customHeight="1">
      <c r="B7" s="408" t="s">
        <v>6</v>
      </c>
      <c r="C7" s="409"/>
      <c r="D7" s="409"/>
      <c r="E7" s="409"/>
      <c r="F7" s="409"/>
      <c r="G7" s="409"/>
      <c r="H7" s="410"/>
      <c r="I7" s="410"/>
      <c r="J7" s="410"/>
      <c r="K7" s="410"/>
      <c r="L7" s="410"/>
      <c r="M7" s="409"/>
      <c r="N7" s="409"/>
      <c r="O7" s="409"/>
      <c r="P7" s="411"/>
    </row>
    <row r="8" spans="1:1004" s="100" customFormat="1" ht="15" customHeight="1" thickBot="1">
      <c r="B8" s="412"/>
      <c r="C8" s="413"/>
      <c r="D8" s="413"/>
      <c r="E8" s="413"/>
      <c r="F8" s="413"/>
      <c r="G8" s="413"/>
      <c r="H8" s="414"/>
      <c r="I8" s="414"/>
      <c r="J8" s="414"/>
      <c r="K8" s="414"/>
      <c r="L8" s="414"/>
      <c r="M8" s="413"/>
      <c r="N8" s="413"/>
      <c r="O8" s="413"/>
      <c r="P8" s="415"/>
    </row>
    <row r="9" spans="1:1004" ht="35.15" customHeight="1" thickBot="1">
      <c r="B9" s="387" t="s">
        <v>7</v>
      </c>
      <c r="C9" s="387" t="s">
        <v>8</v>
      </c>
      <c r="D9" s="387"/>
      <c r="E9" s="387"/>
      <c r="F9" s="387"/>
      <c r="G9" s="387" t="s">
        <v>9</v>
      </c>
      <c r="H9" s="277" t="str">
        <f>"Ejecución "&amp;IF(Ejecución!$B$1="","-",Ejecución!$B$1)&amp;" 2025"</f>
        <v>Ejecución Octubre-Diciembre 2025</v>
      </c>
      <c r="I9" s="278"/>
      <c r="J9" s="278"/>
      <c r="K9" s="279"/>
      <c r="L9" s="416" t="s">
        <v>10</v>
      </c>
      <c r="M9" s="387" t="s">
        <v>11</v>
      </c>
      <c r="N9" s="387" t="s">
        <v>12</v>
      </c>
      <c r="O9" s="387" t="s">
        <v>13</v>
      </c>
      <c r="P9" s="388" t="s">
        <v>14</v>
      </c>
      <c r="Q9" s="96"/>
      <c r="R9" s="96"/>
      <c r="S9" s="96"/>
      <c r="T9" s="96"/>
      <c r="U9" s="96"/>
      <c r="V9" s="96"/>
      <c r="W9" s="96"/>
      <c r="X9" s="96"/>
      <c r="Y9" s="96"/>
      <c r="Z9" s="96"/>
      <c r="ALO9" s="97"/>
    </row>
    <row r="10" spans="1:1004" s="100" customFormat="1" ht="31.5" thickBot="1">
      <c r="B10" s="388"/>
      <c r="C10" s="101" t="s">
        <v>15</v>
      </c>
      <c r="D10" s="101" t="s">
        <v>16</v>
      </c>
      <c r="E10" s="101" t="s">
        <v>17</v>
      </c>
      <c r="F10" s="101" t="s">
        <v>18</v>
      </c>
      <c r="G10" s="388"/>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417"/>
      <c r="M10" s="388"/>
      <c r="N10" s="388"/>
      <c r="O10" s="388"/>
      <c r="P10" s="407"/>
      <c r="Q10" s="102"/>
      <c r="R10" s="102"/>
      <c r="S10" s="102"/>
      <c r="T10" s="102"/>
      <c r="U10" s="102"/>
      <c r="V10" s="102"/>
      <c r="W10" s="102"/>
      <c r="X10" s="102"/>
      <c r="Y10" s="102"/>
      <c r="Z10" s="102"/>
    </row>
    <row r="11" spans="1:1004" s="100" customFormat="1" ht="82.5" customHeight="1" thickBot="1">
      <c r="A11" s="100" t="s">
        <v>506</v>
      </c>
      <c r="B11" s="398" t="s">
        <v>509</v>
      </c>
      <c r="C11" s="103" t="s">
        <v>511</v>
      </c>
      <c r="D11" s="103" t="s">
        <v>513</v>
      </c>
      <c r="E11" s="104" t="s">
        <v>109</v>
      </c>
      <c r="F11" s="105" t="s">
        <v>35</v>
      </c>
      <c r="G11" s="106" t="s">
        <v>1100</v>
      </c>
      <c r="H11" s="116">
        <f>IFERROR(IF(Ejecución!$B$1="","",IF(VLOOKUP($A11,EjecuciónDB[],MATCH(H$10,EjecuciónDB[#Headers],0),0)="","",VLOOKUP($A11,EjecuciónDB[],MATCH(H$10,EjecuciónDB[#Headers],0),0))),"-")</f>
        <v>1</v>
      </c>
      <c r="I11" s="116">
        <f>IFERROR(IF(Ejecución!$B$1="","",IF(VLOOKUP($A11,EjecuciónDB[],MATCH(I$10,EjecuciónDB[#Headers],0),0)="","",VLOOKUP($A11,EjecuciónDB[],MATCH(I$10,EjecuciónDB[#Headers],0),0))),"-")</f>
        <v>1</v>
      </c>
      <c r="J11" s="116">
        <f>IFERROR(IF(Ejecución!$B$1="","",IF(VLOOKUP($A11,EjecuciónDB[],MATCH(J$10,EjecuciónDB[#Headers],0),0)="","",VLOOKUP($A11,EjecuciónDB[],MATCH(J$10,EjecuciónDB[#Headers],0),0))),"-")</f>
        <v>1</v>
      </c>
      <c r="K11" s="116">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07">
        <v>1882812.3874462682</v>
      </c>
      <c r="M11" s="108" t="s">
        <v>1101</v>
      </c>
      <c r="N11" s="109" t="s">
        <v>1102</v>
      </c>
      <c r="O11" s="108" t="s">
        <v>1103</v>
      </c>
      <c r="P11" s="110"/>
      <c r="Q11" s="102"/>
      <c r="R11" s="102"/>
      <c r="S11" s="102"/>
      <c r="T11" s="102"/>
      <c r="U11" s="102"/>
      <c r="V11" s="102"/>
      <c r="W11" s="102"/>
      <c r="X11" s="102"/>
      <c r="Y11" s="102"/>
      <c r="Z11" s="102"/>
    </row>
    <row r="12" spans="1:1004" s="100" customFormat="1" ht="82.5" customHeight="1" thickBot="1">
      <c r="A12" s="100" t="s">
        <v>514</v>
      </c>
      <c r="B12" s="399"/>
      <c r="C12" s="103" t="s">
        <v>515</v>
      </c>
      <c r="D12" s="111" t="s">
        <v>513</v>
      </c>
      <c r="E12" s="112" t="s">
        <v>109</v>
      </c>
      <c r="F12" s="113" t="s">
        <v>35</v>
      </c>
      <c r="G12" s="111" t="s">
        <v>1104</v>
      </c>
      <c r="H12" s="116">
        <f>IFERROR(IF(Ejecución!$B$1="","",IF(VLOOKUP($A12,EjecuciónDB[],MATCH(H$10,EjecuciónDB[#Headers],0),0)="","",VLOOKUP($A12,EjecuciónDB[],MATCH(H$10,EjecuciónDB[#Headers],0),0))),"-")</f>
        <v>1</v>
      </c>
      <c r="I12" s="116">
        <f>IFERROR(IF(Ejecución!$B$1="","",IF(VLOOKUP($A12,EjecuciónDB[],MATCH(I$10,EjecuciónDB[#Headers],0),0)="","",VLOOKUP($A12,EjecuciónDB[],MATCH(I$10,EjecuciónDB[#Headers],0),0))),"-")</f>
        <v>1</v>
      </c>
      <c r="J12" s="116">
        <f>IFERROR(IF(Ejecución!$B$1="","",IF(VLOOKUP($A12,EjecuciónDB[],MATCH(J$10,EjecuciónDB[#Headers],0),0)="","",VLOOKUP($A12,EjecuciónDB[],MATCH(J$10,EjecuciónDB[#Headers],0),0))),"-")</f>
        <v>1</v>
      </c>
      <c r="K12" s="116">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07">
        <v>908590.46287663793</v>
      </c>
      <c r="M12" s="108" t="s">
        <v>1101</v>
      </c>
      <c r="N12" s="109" t="s">
        <v>1105</v>
      </c>
      <c r="O12" s="108" t="s">
        <v>1103</v>
      </c>
      <c r="P12" s="110"/>
      <c r="Q12" s="102"/>
      <c r="R12" s="102"/>
      <c r="S12" s="102"/>
      <c r="T12" s="102"/>
      <c r="U12" s="102"/>
      <c r="V12" s="102"/>
      <c r="W12" s="102"/>
      <c r="X12" s="102"/>
      <c r="Y12" s="102"/>
      <c r="Z12" s="102"/>
    </row>
    <row r="13" spans="1:1004" s="98" customFormat="1" ht="102.75" customHeight="1" thickBot="1">
      <c r="A13" s="98" t="s">
        <v>517</v>
      </c>
      <c r="B13" s="399"/>
      <c r="C13" s="103" t="s">
        <v>1106</v>
      </c>
      <c r="D13" s="106" t="s">
        <v>1107</v>
      </c>
      <c r="E13" s="104" t="s">
        <v>109</v>
      </c>
      <c r="F13" s="105" t="s">
        <v>35</v>
      </c>
      <c r="G13" s="106" t="s">
        <v>1108</v>
      </c>
      <c r="H13" s="116">
        <f>IFERROR(IF(Ejecución!$B$1="","",IF(VLOOKUP($A13,EjecuciónDB[],MATCH(H$10,EjecuciónDB[#Headers],0),0)="","",VLOOKUP($A13,EjecuciónDB[],MATCH(H$10,EjecuciónDB[#Headers],0),0))),"-")</f>
        <v>1</v>
      </c>
      <c r="I13" s="116">
        <f>IFERROR(IF(Ejecución!$B$1="","",IF(VLOOKUP($A13,EjecuciónDB[],MATCH(I$10,EjecuciónDB[#Headers],0),0)="","",VLOOKUP($A13,EjecuciónDB[],MATCH(I$10,EjecuciónDB[#Headers],0),0))),"-")</f>
        <v>1</v>
      </c>
      <c r="J13" s="116">
        <f>IFERROR(IF(Ejecución!$B$1="","",IF(VLOOKUP($A13,EjecuciónDB[],MATCH(J$10,EjecuciónDB[#Headers],0),0)="","",VLOOKUP($A13,EjecuciónDB[],MATCH(J$10,EjecuciónDB[#Headers],0),0))),"-")</f>
        <v>1</v>
      </c>
      <c r="K13" s="116">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107">
        <v>4156817.9239960331</v>
      </c>
      <c r="M13" s="108" t="s">
        <v>1109</v>
      </c>
      <c r="N13" s="109" t="s">
        <v>1110</v>
      </c>
      <c r="O13" s="108" t="s">
        <v>1111</v>
      </c>
      <c r="P13" s="110"/>
      <c r="ALP13" s="97"/>
    </row>
    <row r="14" spans="1:1004" s="98" customFormat="1" ht="64.5" customHeight="1" thickBot="1">
      <c r="A14" s="98" t="s">
        <v>521</v>
      </c>
      <c r="B14" s="399"/>
      <c r="C14" s="103" t="s">
        <v>522</v>
      </c>
      <c r="D14" s="106" t="s">
        <v>1112</v>
      </c>
      <c r="E14" s="104" t="s">
        <v>34</v>
      </c>
      <c r="F14" s="114" t="s">
        <v>35</v>
      </c>
      <c r="G14" s="106" t="s">
        <v>1113</v>
      </c>
      <c r="H14" s="117">
        <f>IFERROR(IF(Ejecución!$B$1="","",IF(VLOOKUP($A14,EjecuciónDB[],MATCH(H$10,EjecuciónDB[#Headers],0),0)="","",VLOOKUP($A14,EjecuciónDB[],MATCH(H$10,EjecuciónDB[#Headers],0),0))),"-")</f>
        <v>0</v>
      </c>
      <c r="I14" s="117">
        <f>IFERROR(IF(Ejecución!$B$1="","",IF(VLOOKUP($A14,EjecuciónDB[],MATCH(I$10,EjecuciónDB[#Headers],0),0)="","",VLOOKUP($A14,EjecuciónDB[],MATCH(I$10,EjecuciónDB[#Headers],0),0))),"-")</f>
        <v>2</v>
      </c>
      <c r="J14" s="117">
        <f>IFERROR(IF(Ejecución!$B$1="","",IF(VLOOKUP($A14,EjecuciónDB[],MATCH(J$10,EjecuciónDB[#Headers],0),0)="","",VLOOKUP($A14,EjecuciónDB[],MATCH(J$10,EjecuciónDB[#Headers],0),0))),"-")</f>
        <v>0</v>
      </c>
      <c r="K14" s="11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4</v>
      </c>
      <c r="L14" s="107">
        <v>526858.57483963587</v>
      </c>
      <c r="M14" s="108" t="s">
        <v>507</v>
      </c>
      <c r="N14" s="104" t="s">
        <v>66</v>
      </c>
      <c r="O14" s="108" t="s">
        <v>1114</v>
      </c>
      <c r="P14" s="110"/>
      <c r="ALP14" s="97"/>
    </row>
    <row r="15" spans="1:1004" s="98" customFormat="1" ht="64.5" customHeight="1" thickBot="1">
      <c r="A15" s="98" t="s">
        <v>525</v>
      </c>
      <c r="B15" s="400"/>
      <c r="C15" s="106" t="s">
        <v>1115</v>
      </c>
      <c r="D15" s="106" t="s">
        <v>528</v>
      </c>
      <c r="E15" s="104" t="s">
        <v>109</v>
      </c>
      <c r="F15" s="105" t="s">
        <v>35</v>
      </c>
      <c r="G15" s="106" t="s">
        <v>1116</v>
      </c>
      <c r="H15" s="116">
        <f>IFERROR(IF(Ejecución!$B$1="","",IF(VLOOKUP($A15,EjecuciónDB[],MATCH(H$10,EjecuciónDB[#Headers],0),0)="","",VLOOKUP($A15,EjecuciónDB[],MATCH(H$10,EjecuciónDB[#Headers],0),0))),"-")</f>
        <v>1</v>
      </c>
      <c r="I15" s="116">
        <f>IFERROR(IF(Ejecución!$B$1="","",IF(VLOOKUP($A15,EjecuciónDB[],MATCH(I$10,EjecuciónDB[#Headers],0),0)="","",VLOOKUP($A15,EjecuciónDB[],MATCH(I$10,EjecuciónDB[#Headers],0),0))),"-")</f>
        <v>1</v>
      </c>
      <c r="J15" s="116">
        <f>IFERROR(IF(Ejecución!$B$1="","",IF(VLOOKUP($A15,EjecuciónDB[],MATCH(J$10,EjecuciónDB[#Headers],0),0)="","",VLOOKUP($A15,EjecuciónDB[],MATCH(J$10,EjecuciónDB[#Headers],0),0))),"-")</f>
        <v>1</v>
      </c>
      <c r="K15" s="116">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107">
        <v>1896690.8694226891</v>
      </c>
      <c r="M15" s="108" t="s">
        <v>507</v>
      </c>
      <c r="N15" s="104" t="s">
        <v>1117</v>
      </c>
      <c r="O15" s="108" t="s">
        <v>1118</v>
      </c>
      <c r="P15" s="110"/>
      <c r="ALP15" s="97"/>
    </row>
    <row r="16" spans="1:1004" s="98" customFormat="1" ht="96.75" customHeight="1" thickBot="1">
      <c r="A16" s="98" t="s">
        <v>529</v>
      </c>
      <c r="B16" s="108" t="s">
        <v>530</v>
      </c>
      <c r="C16" s="103" t="s">
        <v>532</v>
      </c>
      <c r="D16" s="106" t="s">
        <v>534</v>
      </c>
      <c r="E16" s="104" t="s">
        <v>109</v>
      </c>
      <c r="F16" s="105" t="s">
        <v>35</v>
      </c>
      <c r="G16" s="106" t="s">
        <v>1119</v>
      </c>
      <c r="H16" s="116">
        <f>IFERROR(IF(Ejecución!$B$1="","",IF(VLOOKUP($A16,EjecuciónDB[],MATCH(H$10,EjecuciónDB[#Headers],0),0)="","",VLOOKUP($A16,EjecuciónDB[],MATCH(H$10,EjecuciónDB[#Headers],0),0))),"-")</f>
        <v>1</v>
      </c>
      <c r="I16" s="116">
        <f>IFERROR(IF(Ejecución!$B$1="","",IF(VLOOKUP($A16,EjecuciónDB[],MATCH(I$10,EjecuciónDB[#Headers],0),0)="","",VLOOKUP($A16,EjecuciónDB[],MATCH(I$10,EjecuciónDB[#Headers],0),0))),"-")</f>
        <v>1</v>
      </c>
      <c r="J16" s="116">
        <f>IFERROR(IF(Ejecución!$B$1="","",IF(VLOOKUP($A16,EjecuciónDB[],MATCH(J$10,EjecuciónDB[#Headers],0),0)="","",VLOOKUP($A16,EjecuciónDB[],MATCH(J$10,EjecuciónDB[#Headers],0),0))),"-")</f>
        <v>1</v>
      </c>
      <c r="K16" s="116">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07">
        <v>75715871.906386495</v>
      </c>
      <c r="M16" s="108" t="s">
        <v>507</v>
      </c>
      <c r="N16" s="109" t="s">
        <v>1110</v>
      </c>
      <c r="O16" s="108" t="s">
        <v>1120</v>
      </c>
      <c r="P16" s="110"/>
    </row>
    <row r="17" spans="8:12" s="98" customFormat="1">
      <c r="H17" s="115"/>
      <c r="I17" s="115"/>
      <c r="J17" s="115"/>
      <c r="K17" s="115"/>
      <c r="L17" s="115"/>
    </row>
    <row r="18" spans="8:12" s="98" customFormat="1">
      <c r="H18" s="115"/>
      <c r="I18" s="115"/>
      <c r="J18" s="115"/>
      <c r="K18" s="115"/>
      <c r="L18" s="115"/>
    </row>
    <row r="19" spans="8:12" s="98" customFormat="1">
      <c r="H19" s="115"/>
      <c r="I19" s="115"/>
      <c r="J19" s="115"/>
      <c r="K19" s="115"/>
      <c r="L19" s="115"/>
    </row>
    <row r="20" spans="8:12" s="98" customFormat="1">
      <c r="H20" s="115"/>
      <c r="I20" s="115"/>
      <c r="J20" s="115"/>
      <c r="K20" s="115"/>
      <c r="L20" s="115"/>
    </row>
    <row r="21" spans="8:12" s="98" customFormat="1">
      <c r="H21" s="115"/>
      <c r="I21" s="115"/>
      <c r="J21" s="115"/>
      <c r="K21" s="115"/>
      <c r="L21" s="115"/>
    </row>
    <row r="22" spans="8:12" s="98" customFormat="1">
      <c r="H22" s="115"/>
      <c r="I22" s="115"/>
      <c r="J22" s="115"/>
      <c r="K22" s="115"/>
      <c r="L22" s="115"/>
    </row>
    <row r="23" spans="8:12" s="98" customFormat="1">
      <c r="H23" s="115"/>
      <c r="I23" s="115"/>
      <c r="J23" s="115"/>
      <c r="K23" s="115"/>
      <c r="L23" s="115"/>
    </row>
    <row r="24" spans="8:12" s="98" customFormat="1">
      <c r="H24" s="115"/>
      <c r="I24" s="115"/>
      <c r="J24" s="115"/>
      <c r="K24" s="115"/>
      <c r="L24" s="115"/>
    </row>
    <row r="25" spans="8:12" s="98" customFormat="1">
      <c r="H25" s="115"/>
      <c r="I25" s="115"/>
      <c r="J25" s="115"/>
      <c r="K25" s="115"/>
      <c r="L25" s="115"/>
    </row>
  </sheetData>
  <mergeCells count="18">
    <mergeCell ref="B11:B15"/>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disablePrompts="1" count="2">
    <dataValidation type="list" allowBlank="1" showInputMessage="1" showErrorMessage="1" sqref="F11:F16" xr:uid="{02C49B26-C1FE-4756-AB61-46607BC5592F}">
      <formula1>"A,B,C"</formula1>
      <formula2>0</formula2>
    </dataValidation>
    <dataValidation type="list" allowBlank="1" showInputMessage="1" showErrorMessage="1" sqref="E11:E16" xr:uid="{442A7A8C-3AAD-4847-8ADD-CBE60DDE52B3}">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5"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F998-DBFB-4C6C-996D-814B1D7B767F}">
  <sheetPr codeName="Hoja8">
    <pageSetUpPr fitToPage="1"/>
  </sheetPr>
  <dimension ref="A1:ALP28"/>
  <sheetViews>
    <sheetView showGridLines="0" topLeftCell="B1" zoomScale="60" zoomScaleNormal="60" zoomScaleSheetLayoutView="40" workbookViewId="0">
      <selection activeCell="B1" sqref="B1:P1"/>
    </sheetView>
  </sheetViews>
  <sheetFormatPr baseColWidth="10" defaultColWidth="11.453125" defaultRowHeight="13"/>
  <cols>
    <col min="1" max="1" width="11.453125" style="120" hidden="1" customWidth="1"/>
    <col min="2" max="2" width="36.7265625" style="119" bestFit="1" customWidth="1"/>
    <col min="3" max="3" width="26.81640625" style="119" bestFit="1" customWidth="1"/>
    <col min="4" max="4" width="21.54296875" style="119" bestFit="1" customWidth="1"/>
    <col min="5" max="5" width="18.453125" style="119" customWidth="1"/>
    <col min="6" max="6" width="17.453125" style="119" customWidth="1"/>
    <col min="7" max="7" width="61" style="119" bestFit="1" customWidth="1"/>
    <col min="8" max="8" width="15" style="119" customWidth="1"/>
    <col min="9" max="9" width="16.26953125" style="119" customWidth="1"/>
    <col min="10" max="10" width="17.26953125" style="119" customWidth="1"/>
    <col min="11" max="11" width="19.26953125" style="119" hidden="1" customWidth="1"/>
    <col min="12" max="12" width="27.54296875" style="119" bestFit="1" customWidth="1"/>
    <col min="13" max="13" width="25.453125" style="119" bestFit="1" customWidth="1"/>
    <col min="14" max="14" width="33.1796875" style="119" bestFit="1" customWidth="1"/>
    <col min="15" max="15" width="38.1796875" style="119" bestFit="1" customWidth="1"/>
    <col min="16" max="16" width="25" style="119" customWidth="1"/>
    <col min="17" max="1003" width="12.1796875" style="119" customWidth="1"/>
    <col min="1004" max="1004" width="12.54296875" style="120" customWidth="1"/>
    <col min="1005" max="16384" width="11.453125" style="120"/>
  </cols>
  <sheetData>
    <row r="1" spans="1:1004" s="119" customFormat="1" ht="26.5" thickBot="1">
      <c r="B1" s="297" t="s">
        <v>0</v>
      </c>
      <c r="C1" s="298"/>
      <c r="D1" s="298"/>
      <c r="E1" s="298"/>
      <c r="F1" s="298"/>
      <c r="G1" s="298"/>
      <c r="H1" s="298"/>
      <c r="I1" s="298"/>
      <c r="J1" s="298"/>
      <c r="K1" s="298"/>
      <c r="L1" s="298"/>
      <c r="M1" s="298"/>
      <c r="N1" s="298"/>
      <c r="O1" s="298"/>
      <c r="P1" s="300"/>
    </row>
    <row r="2" spans="1:1004" s="119" customFormat="1" ht="133.5" customHeight="1" thickBot="1">
      <c r="B2" s="301" t="s">
        <v>1</v>
      </c>
      <c r="C2" s="301"/>
      <c r="D2" s="301"/>
      <c r="E2" s="301"/>
      <c r="F2" s="401" t="s">
        <v>2</v>
      </c>
      <c r="G2" s="402"/>
      <c r="H2" s="402"/>
      <c r="I2" s="402"/>
      <c r="J2" s="402"/>
      <c r="K2" s="402"/>
      <c r="L2" s="403"/>
      <c r="M2" s="310" t="s">
        <v>1230</v>
      </c>
      <c r="N2" s="311"/>
      <c r="O2" s="311"/>
      <c r="P2" s="312"/>
    </row>
    <row r="3" spans="1:1004"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004" s="121" customFormat="1" ht="15.5">
      <c r="B4" s="306" t="s">
        <v>1121</v>
      </c>
      <c r="C4" s="307"/>
      <c r="D4" s="307"/>
      <c r="E4" s="307"/>
      <c r="F4" s="307"/>
      <c r="G4" s="307"/>
      <c r="H4" s="308"/>
      <c r="I4" s="308"/>
      <c r="J4" s="308"/>
      <c r="K4" s="308"/>
      <c r="L4" s="308"/>
      <c r="M4" s="307"/>
      <c r="N4" s="307"/>
      <c r="O4" s="307"/>
      <c r="P4" s="309"/>
    </row>
    <row r="5" spans="1:1004" s="121" customFormat="1" ht="20.149999999999999" customHeight="1">
      <c r="B5" s="283" t="s">
        <v>5</v>
      </c>
      <c r="C5" s="284"/>
      <c r="D5" s="284"/>
      <c r="E5" s="284"/>
      <c r="F5" s="284"/>
      <c r="G5" s="284"/>
      <c r="H5" s="285"/>
      <c r="I5" s="285"/>
      <c r="J5" s="285"/>
      <c r="K5" s="285"/>
      <c r="L5" s="285"/>
      <c r="M5" s="284"/>
      <c r="N5" s="284"/>
      <c r="O5" s="284"/>
      <c r="P5" s="286"/>
    </row>
    <row r="6" spans="1:1004" s="121" customFormat="1" ht="20.149999999999999" customHeight="1">
      <c r="B6" s="283"/>
      <c r="C6" s="284"/>
      <c r="D6" s="284"/>
      <c r="E6" s="284"/>
      <c r="F6" s="284"/>
      <c r="G6" s="284"/>
      <c r="H6" s="285"/>
      <c r="I6" s="285"/>
      <c r="J6" s="285"/>
      <c r="K6" s="285"/>
      <c r="L6" s="285"/>
      <c r="M6" s="284"/>
      <c r="N6" s="284"/>
      <c r="O6" s="284"/>
      <c r="P6" s="286"/>
    </row>
    <row r="7" spans="1:1004" s="121" customFormat="1">
      <c r="B7" s="283" t="s">
        <v>6</v>
      </c>
      <c r="C7" s="284"/>
      <c r="D7" s="284"/>
      <c r="E7" s="284"/>
      <c r="F7" s="284"/>
      <c r="G7" s="284"/>
      <c r="H7" s="285"/>
      <c r="I7" s="285"/>
      <c r="J7" s="285"/>
      <c r="K7" s="285"/>
      <c r="L7" s="285"/>
      <c r="M7" s="284"/>
      <c r="N7" s="284"/>
      <c r="O7" s="284"/>
      <c r="P7" s="286"/>
    </row>
    <row r="8" spans="1:1004" s="121" customFormat="1" ht="13.5" thickBot="1">
      <c r="B8" s="351"/>
      <c r="C8" s="352"/>
      <c r="D8" s="352"/>
      <c r="E8" s="352"/>
      <c r="F8" s="352"/>
      <c r="G8" s="352"/>
      <c r="H8" s="353"/>
      <c r="I8" s="353"/>
      <c r="J8" s="353"/>
      <c r="K8" s="353"/>
      <c r="L8" s="353"/>
      <c r="M8" s="352"/>
      <c r="N8" s="352"/>
      <c r="O8" s="352"/>
      <c r="P8" s="354"/>
    </row>
    <row r="9" spans="1:1004" ht="35.15" customHeight="1" thickBot="1">
      <c r="B9" s="280" t="s">
        <v>7</v>
      </c>
      <c r="C9" s="280" t="s">
        <v>8</v>
      </c>
      <c r="D9" s="280"/>
      <c r="E9" s="280"/>
      <c r="F9" s="280"/>
      <c r="G9" s="280" t="s">
        <v>9</v>
      </c>
      <c r="H9" s="277" t="str">
        <f>"Ejecución "&amp;IF(Ejecución!$B$1="","-",Ejecución!$B$1)&amp;" 2025"</f>
        <v>Ejecución Octubre-Diciembre 2025</v>
      </c>
      <c r="I9" s="278"/>
      <c r="J9" s="278"/>
      <c r="K9" s="279"/>
      <c r="L9" s="295" t="s">
        <v>10</v>
      </c>
      <c r="M9" s="280" t="s">
        <v>11</v>
      </c>
      <c r="N9" s="280" t="s">
        <v>12</v>
      </c>
      <c r="O9" s="280" t="s">
        <v>13</v>
      </c>
      <c r="P9" s="282" t="s">
        <v>14</v>
      </c>
      <c r="ALO9" s="120"/>
    </row>
    <row r="10" spans="1:1004" s="121" customFormat="1" ht="31.5" thickBot="1">
      <c r="B10" s="282"/>
      <c r="C10" s="6" t="s">
        <v>15</v>
      </c>
      <c r="D10" s="6" t="s">
        <v>16</v>
      </c>
      <c r="E10" s="6" t="s">
        <v>17</v>
      </c>
      <c r="F10" s="6" t="s">
        <v>18</v>
      </c>
      <c r="G10" s="281"/>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296"/>
      <c r="M10" s="281"/>
      <c r="N10" s="281"/>
      <c r="O10" s="281"/>
      <c r="P10" s="280"/>
    </row>
    <row r="11" spans="1:1004" s="121" customFormat="1" ht="177.75" customHeight="1" thickBot="1">
      <c r="A11" s="121" t="s">
        <v>535</v>
      </c>
      <c r="B11" s="122" t="s">
        <v>538</v>
      </c>
      <c r="C11" s="123" t="s">
        <v>540</v>
      </c>
      <c r="D11" s="123" t="s">
        <v>542</v>
      </c>
      <c r="E11" s="123" t="s">
        <v>34</v>
      </c>
      <c r="F11" s="124" t="s">
        <v>35</v>
      </c>
      <c r="G11" s="125" t="s">
        <v>1122</v>
      </c>
      <c r="H11" s="169">
        <f>IFERROR(IF(Ejecución!$B$1="","",IF(VLOOKUP($A11,EjecuciónDB[],MATCH(H$10,EjecuciónDB[#Headers],0),0)="","",VLOOKUP($A11,EjecuciónDB[],MATCH(H$10,EjecuciónDB[#Headers],0),0))),"-")</f>
        <v>0</v>
      </c>
      <c r="I11" s="169">
        <f>IFERROR(IF(Ejecución!$B$1="","",IF(VLOOKUP($A11,EjecuciónDB[],MATCH(I$10,EjecuciónDB[#Headers],0),0)="","",VLOOKUP($A11,EjecuciónDB[],MATCH(I$10,EjecuciónDB[#Headers],0),0))),"-")</f>
        <v>0</v>
      </c>
      <c r="J11" s="169" t="str">
        <f>IFERROR(IF(Ejecución!$B$1="","",IF(VLOOKUP($A11,EjecuciónDB[],MATCH(J$10,EjecuciónDB[#Headers],0),0)="","",VLOOKUP($A11,EjecuciónDB[],MATCH(J$10,EjecuciónDB[#Headers],0),0))),"-")</f>
        <v/>
      </c>
      <c r="K11" s="169">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v>
      </c>
      <c r="L11" s="170">
        <v>30121913.419640683</v>
      </c>
      <c r="M11" s="171" t="s">
        <v>1123</v>
      </c>
      <c r="N11" s="172" t="s">
        <v>1124</v>
      </c>
      <c r="O11" s="173" t="s">
        <v>1125</v>
      </c>
      <c r="P11" s="174"/>
    </row>
    <row r="12" spans="1:1004" s="121" customFormat="1" ht="118.5" customHeight="1" thickBot="1">
      <c r="A12" s="121" t="s">
        <v>543</v>
      </c>
      <c r="B12" s="126" t="s">
        <v>1126</v>
      </c>
      <c r="C12" s="123" t="s">
        <v>546</v>
      </c>
      <c r="D12" s="123" t="s">
        <v>548</v>
      </c>
      <c r="E12" s="123" t="s">
        <v>34</v>
      </c>
      <c r="F12" s="124" t="s">
        <v>35</v>
      </c>
      <c r="G12" s="125" t="s">
        <v>1127</v>
      </c>
      <c r="H12" s="169">
        <f>IFERROR(IF(Ejecución!$B$1="","",IF(VLOOKUP($A12,EjecuciónDB[],MATCH(H$10,EjecuciónDB[#Headers],0),0)="","",VLOOKUP($A12,EjecuciónDB[],MATCH(H$10,EjecuciónDB[#Headers],0),0))),"-")</f>
        <v>0</v>
      </c>
      <c r="I12" s="169">
        <f>IFERROR(IF(Ejecución!$B$1="","",IF(VLOOKUP($A12,EjecuciónDB[],MATCH(I$10,EjecuciónDB[#Headers],0),0)="","",VLOOKUP($A12,EjecuciónDB[],MATCH(I$10,EjecuciónDB[#Headers],0),0))),"-")</f>
        <v>0</v>
      </c>
      <c r="J12" s="169" t="str">
        <f>IFERROR(IF(Ejecución!$B$1="","",IF(VLOOKUP($A12,EjecuciónDB[],MATCH(J$10,EjecuciónDB[#Headers],0),0)="","",VLOOKUP($A12,EjecuciónDB[],MATCH(J$10,EjecuciónDB[#Headers],0),0))),"-")</f>
        <v/>
      </c>
      <c r="K12" s="169">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v>
      </c>
      <c r="L12" s="170">
        <v>8606260.9811321869</v>
      </c>
      <c r="M12" s="171" t="s">
        <v>1123</v>
      </c>
      <c r="N12" s="172" t="s">
        <v>1124</v>
      </c>
      <c r="O12" s="173" t="s">
        <v>1128</v>
      </c>
      <c r="P12" s="174"/>
    </row>
    <row r="13" spans="1:1004" s="119" customFormat="1" ht="126.75" customHeight="1" thickBot="1">
      <c r="A13" s="119" t="s">
        <v>549</v>
      </c>
      <c r="B13" s="418" t="s">
        <v>550</v>
      </c>
      <c r="C13" s="175" t="s">
        <v>552</v>
      </c>
      <c r="D13" s="175" t="s">
        <v>554</v>
      </c>
      <c r="E13" s="123" t="s">
        <v>34</v>
      </c>
      <c r="F13" s="176" t="s">
        <v>35</v>
      </c>
      <c r="G13" s="177" t="s">
        <v>1129</v>
      </c>
      <c r="H13" s="169">
        <f>IFERROR(IF(Ejecución!$B$1="","",IF(VLOOKUP($A13,EjecuciónDB[],MATCH(H$10,EjecuciónDB[#Headers],0),0)="","",VLOOKUP($A13,EjecuciónDB[],MATCH(H$10,EjecuciónDB[#Headers],0),0))),"-")</f>
        <v>1</v>
      </c>
      <c r="I13" s="169">
        <f>IFERROR(IF(Ejecución!$B$1="","",IF(VLOOKUP($A13,EjecuciónDB[],MATCH(I$10,EjecuciónDB[#Headers],0),0)="","",VLOOKUP($A13,EjecuciónDB[],MATCH(I$10,EjecuciónDB[#Headers],0),0))),"-")</f>
        <v>1</v>
      </c>
      <c r="J13" s="169" t="str">
        <f>IFERROR(IF(Ejecución!$B$1="","",IF(VLOOKUP($A13,EjecuciónDB[],MATCH(J$10,EjecuciónDB[#Headers],0),0)="","",VLOOKUP($A13,EjecuciónDB[],MATCH(J$10,EjecuciónDB[#Headers],0),0))),"-")</f>
        <v/>
      </c>
      <c r="K13" s="169">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11</v>
      </c>
      <c r="L13" s="170">
        <v>7718365.3279550886</v>
      </c>
      <c r="M13" s="421" t="s">
        <v>1130</v>
      </c>
      <c r="N13" s="172" t="s">
        <v>1131</v>
      </c>
      <c r="O13" s="177" t="s">
        <v>1132</v>
      </c>
      <c r="P13" s="174"/>
      <c r="ALP13" s="120"/>
    </row>
    <row r="14" spans="1:1004" s="119" customFormat="1" ht="119.25" customHeight="1" thickBot="1">
      <c r="A14" s="119" t="s">
        <v>555</v>
      </c>
      <c r="B14" s="419"/>
      <c r="C14" s="175" t="s">
        <v>556</v>
      </c>
      <c r="D14" s="175" t="s">
        <v>558</v>
      </c>
      <c r="E14" s="123" t="s">
        <v>34</v>
      </c>
      <c r="F14" s="176" t="s">
        <v>35</v>
      </c>
      <c r="G14" s="177" t="s">
        <v>1133</v>
      </c>
      <c r="H14" s="169">
        <f>IFERROR(IF(Ejecución!$B$1="","",IF(VLOOKUP($A14,EjecuciónDB[],MATCH(H$10,EjecuciónDB[#Headers],0),0)="","",VLOOKUP($A14,EjecuciónDB[],MATCH(H$10,EjecuciónDB[#Headers],0),0))),"-")</f>
        <v>1</v>
      </c>
      <c r="I14" s="169">
        <f>IFERROR(IF(Ejecución!$B$1="","",IF(VLOOKUP($A14,EjecuciónDB[],MATCH(I$10,EjecuciónDB[#Headers],0),0)="","",VLOOKUP($A14,EjecuciónDB[],MATCH(I$10,EjecuciónDB[#Headers],0),0))),"-")</f>
        <v>1</v>
      </c>
      <c r="J14" s="169" t="str">
        <f>IFERROR(IF(Ejecución!$B$1="","",IF(VLOOKUP($A14,EjecuciónDB[],MATCH(J$10,EjecuciónDB[#Headers],0),0)="","",VLOOKUP($A14,EjecuciónDB[],MATCH(J$10,EjecuciónDB[#Headers],0),0))),"-")</f>
        <v/>
      </c>
      <c r="K14" s="169">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11</v>
      </c>
      <c r="L14" s="170">
        <v>20357575.266250562</v>
      </c>
      <c r="M14" s="422"/>
      <c r="N14" s="172" t="s">
        <v>1134</v>
      </c>
      <c r="O14" s="177" t="s">
        <v>1135</v>
      </c>
      <c r="P14" s="174"/>
      <c r="ALP14" s="120"/>
    </row>
    <row r="15" spans="1:1004" s="119" customFormat="1" ht="50.25" customHeight="1" thickBot="1">
      <c r="A15" s="119" t="s">
        <v>559</v>
      </c>
      <c r="B15" s="420"/>
      <c r="C15" s="175" t="s">
        <v>560</v>
      </c>
      <c r="D15" s="175" t="s">
        <v>562</v>
      </c>
      <c r="E15" s="123" t="s">
        <v>34</v>
      </c>
      <c r="F15" s="176" t="s">
        <v>35</v>
      </c>
      <c r="G15" s="177" t="s">
        <v>1136</v>
      </c>
      <c r="H15" s="169">
        <f>IFERROR(IF(Ejecución!$B$1="","",IF(VLOOKUP($A15,EjecuciónDB[],MATCH(H$10,EjecuciónDB[#Headers],0),0)="","",VLOOKUP($A15,EjecuciónDB[],MATCH(H$10,EjecuciónDB[#Headers],0),0))),"-")</f>
        <v>1</v>
      </c>
      <c r="I15" s="169">
        <f>IFERROR(IF(Ejecución!$B$1="","",IF(VLOOKUP($A15,EjecuciónDB[],MATCH(I$10,EjecuciónDB[#Headers],0),0)="","",VLOOKUP($A15,EjecuciónDB[],MATCH(I$10,EjecuciónDB[#Headers],0),0))),"-")</f>
        <v>1</v>
      </c>
      <c r="J15" s="169" t="str">
        <f>IFERROR(IF(Ejecución!$B$1="","",IF(VLOOKUP($A15,EjecuciónDB[],MATCH(J$10,EjecuciónDB[#Headers],0),0)="","",VLOOKUP($A15,EjecuciónDB[],MATCH(J$10,EjecuciónDB[#Headers],0),0))),"-")</f>
        <v/>
      </c>
      <c r="K15" s="169">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11</v>
      </c>
      <c r="L15" s="170">
        <v>8764043.5055058207</v>
      </c>
      <c r="M15" s="423"/>
      <c r="N15" s="172" t="s">
        <v>1137</v>
      </c>
      <c r="O15" s="177" t="s">
        <v>1138</v>
      </c>
      <c r="P15" s="174"/>
      <c r="ALP15" s="120"/>
    </row>
    <row r="16" spans="1:1004" s="119" customFormat="1" ht="146.25" customHeight="1" thickBot="1">
      <c r="A16" s="119" t="s">
        <v>563</v>
      </c>
      <c r="B16" s="261" t="s">
        <v>564</v>
      </c>
      <c r="C16" s="175" t="s">
        <v>566</v>
      </c>
      <c r="D16" s="175" t="s">
        <v>568</v>
      </c>
      <c r="E16" s="123" t="s">
        <v>34</v>
      </c>
      <c r="F16" s="176" t="s">
        <v>35</v>
      </c>
      <c r="G16" s="177" t="s">
        <v>1139</v>
      </c>
      <c r="H16" s="169">
        <f>IFERROR(IF(Ejecución!$B$1="","",IF(VLOOKUP($A16,EjecuciónDB[],MATCH(H$10,EjecuciónDB[#Headers],0),0)="","",VLOOKUP($A16,EjecuciónDB[],MATCH(H$10,EjecuciónDB[#Headers],0),0))),"-")</f>
        <v>1</v>
      </c>
      <c r="I16" s="169">
        <f>IFERROR(IF(Ejecución!$B$1="","",IF(VLOOKUP($A16,EjecuciónDB[],MATCH(I$10,EjecuciónDB[#Headers],0),0)="","",VLOOKUP($A16,EjecuciónDB[],MATCH(I$10,EjecuciónDB[#Headers],0),0))),"-")</f>
        <v>1</v>
      </c>
      <c r="J16" s="169" t="str">
        <f>IFERROR(IF(Ejecución!$B$1="","",IF(VLOOKUP($A16,EjecuciónDB[],MATCH(J$10,EjecuciónDB[#Headers],0),0)="","",VLOOKUP($A16,EjecuciónDB[],MATCH(J$10,EjecuciónDB[#Headers],0),0))),"-")</f>
        <v/>
      </c>
      <c r="K16" s="169">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11</v>
      </c>
      <c r="L16" s="170">
        <v>8269677.137094724</v>
      </c>
      <c r="M16" s="171" t="s">
        <v>1140</v>
      </c>
      <c r="N16" s="171" t="s">
        <v>1141</v>
      </c>
      <c r="O16" s="177" t="s">
        <v>1142</v>
      </c>
      <c r="P16" s="174"/>
      <c r="ALP16" s="120"/>
    </row>
    <row r="17" spans="1:1004" s="119" customFormat="1" ht="204.75" customHeight="1" thickBot="1">
      <c r="A17" s="119" t="s">
        <v>569</v>
      </c>
      <c r="B17" s="261" t="s">
        <v>564</v>
      </c>
      <c r="C17" s="179" t="s">
        <v>570</v>
      </c>
      <c r="D17" s="175" t="s">
        <v>572</v>
      </c>
      <c r="E17" s="123" t="s">
        <v>34</v>
      </c>
      <c r="F17" s="176" t="s">
        <v>35</v>
      </c>
      <c r="G17" s="177" t="s">
        <v>1143</v>
      </c>
      <c r="H17" s="169">
        <f>IFERROR(IF(Ejecución!$B$1="","",IF(VLOOKUP($A17,EjecuciónDB[],MATCH(H$10,EjecuciónDB[#Headers],0),0)="","",VLOOKUP($A17,EjecuciónDB[],MATCH(H$10,EjecuciónDB[#Headers],0),0))),"-")</f>
        <v>0</v>
      </c>
      <c r="I17" s="169">
        <f>IFERROR(IF(Ejecución!$B$1="","",IF(VLOOKUP($A17,EjecuciónDB[],MATCH(I$10,EjecuciónDB[#Headers],0),0)="","",VLOOKUP($A17,EjecuciónDB[],MATCH(I$10,EjecuciónDB[#Headers],0),0))),"-")</f>
        <v>0</v>
      </c>
      <c r="J17" s="169" t="str">
        <f>IFERROR(IF(Ejecución!$B$1="","",IF(VLOOKUP($A17,EjecuciónDB[],MATCH(J$10,EjecuciónDB[#Headers],0),0)="","",VLOOKUP($A17,EjecuciónDB[],MATCH(J$10,EjecuciónDB[#Headers],0),0))),"-")</f>
        <v/>
      </c>
      <c r="K17" s="169">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70">
        <v>8613405.4244275354</v>
      </c>
      <c r="M17" s="172" t="s">
        <v>1144</v>
      </c>
      <c r="N17" s="172" t="s">
        <v>1145</v>
      </c>
      <c r="O17" s="180" t="s">
        <v>1146</v>
      </c>
      <c r="P17" s="174"/>
      <c r="ALP17" s="120"/>
    </row>
    <row r="18" spans="1:1004" s="119" customFormat="1" ht="224.25" customHeight="1" thickBot="1">
      <c r="A18" s="119" t="s">
        <v>573</v>
      </c>
      <c r="B18" s="181" t="s">
        <v>574</v>
      </c>
      <c r="C18" s="182" t="s">
        <v>576</v>
      </c>
      <c r="D18" s="183" t="s">
        <v>578</v>
      </c>
      <c r="E18" s="123" t="s">
        <v>34</v>
      </c>
      <c r="F18" s="176" t="s">
        <v>35</v>
      </c>
      <c r="G18" s="180" t="s">
        <v>1147</v>
      </c>
      <c r="H18" s="169">
        <f>IFERROR(IF(Ejecución!$B$1="","",IF(VLOOKUP($A18,EjecuciónDB[],MATCH(H$10,EjecuciónDB[#Headers],0),0)="","",VLOOKUP($A18,EjecuciónDB[],MATCH(H$10,EjecuciónDB[#Headers],0),0))),"-")</f>
        <v>1</v>
      </c>
      <c r="I18" s="169">
        <f>IFERROR(IF(Ejecución!$B$1="","",IF(VLOOKUP($A18,EjecuciónDB[],MATCH(I$10,EjecuciónDB[#Headers],0),0)="","",VLOOKUP($A18,EjecuciónDB[],MATCH(I$10,EjecuciónDB[#Headers],0),0))),"-")</f>
        <v>1</v>
      </c>
      <c r="J18" s="169" t="str">
        <f>IFERROR(IF(Ejecución!$B$1="","",IF(VLOOKUP($A18,EjecuciónDB[],MATCH(J$10,EjecuciónDB[#Headers],0),0)="","",VLOOKUP($A18,EjecuciónDB[],MATCH(J$10,EjecuciónDB[#Headers],0),0))),"-")</f>
        <v/>
      </c>
      <c r="K18" s="169">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11</v>
      </c>
      <c r="L18" s="170">
        <v>11026236.182792982</v>
      </c>
      <c r="M18" s="178" t="s">
        <v>1148</v>
      </c>
      <c r="N18" s="184" t="s">
        <v>1130</v>
      </c>
      <c r="O18" s="180" t="s">
        <v>1149</v>
      </c>
      <c r="P18" s="174"/>
      <c r="ALP18" s="120"/>
    </row>
    <row r="19" spans="1:1004" s="119" customFormat="1" ht="204.75" customHeight="1" thickBot="1">
      <c r="A19" s="119" t="s">
        <v>579</v>
      </c>
      <c r="B19" s="181" t="s">
        <v>1237</v>
      </c>
      <c r="C19" s="185" t="s">
        <v>582</v>
      </c>
      <c r="D19" s="186" t="s">
        <v>554</v>
      </c>
      <c r="E19" s="123" t="s">
        <v>34</v>
      </c>
      <c r="F19" s="187" t="s">
        <v>35</v>
      </c>
      <c r="G19" s="188" t="s">
        <v>1150</v>
      </c>
      <c r="H19" s="169">
        <f>IFERROR(IF(Ejecución!$B$1="","",IF(VLOOKUP($A19,EjecuciónDB[],MATCH(H$10,EjecuciónDB[#Headers],0),0)="","",VLOOKUP($A19,EjecuciónDB[],MATCH(H$10,EjecuciónDB[#Headers],0),0))),"-")</f>
        <v>1</v>
      </c>
      <c r="I19" s="169">
        <f>IFERROR(IF(Ejecución!$B$1="","",IF(VLOOKUP($A19,EjecuciónDB[],MATCH(I$10,EjecuciónDB[#Headers],0),0)="","",VLOOKUP($A19,EjecuciónDB[],MATCH(I$10,EjecuciónDB[#Headers],0),0))),"-")</f>
        <v>1</v>
      </c>
      <c r="J19" s="169" t="str">
        <f>IFERROR(IF(Ejecución!$B$1="","",IF(VLOOKUP($A19,EjecuciónDB[],MATCH(J$10,EjecuciónDB[#Headers],0),0)="","",VLOOKUP($A19,EjecuciónDB[],MATCH(J$10,EjecuciónDB[#Headers],0),0))),"-")</f>
        <v/>
      </c>
      <c r="K19" s="169">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10</v>
      </c>
      <c r="L19" s="170">
        <v>13915190.601848789</v>
      </c>
      <c r="M19" s="172" t="s">
        <v>1151</v>
      </c>
      <c r="N19" s="189" t="s">
        <v>38</v>
      </c>
      <c r="O19" s="190" t="s">
        <v>1152</v>
      </c>
      <c r="P19" s="174"/>
      <c r="ALP19" s="120"/>
    </row>
    <row r="20" spans="1:1004" s="119" customFormat="1" ht="130.5" customHeight="1" thickBot="1">
      <c r="A20" s="119" t="s">
        <v>584</v>
      </c>
      <c r="B20" s="190" t="s">
        <v>585</v>
      </c>
      <c r="C20" s="186" t="s">
        <v>587</v>
      </c>
      <c r="D20" s="186" t="s">
        <v>589</v>
      </c>
      <c r="E20" s="123" t="s">
        <v>109</v>
      </c>
      <c r="F20" s="191" t="s">
        <v>35</v>
      </c>
      <c r="G20" s="192" t="s">
        <v>1153</v>
      </c>
      <c r="H20" s="193">
        <f>IFERROR(IF(Ejecución!$B$1="","",IF(VLOOKUP($A20,EjecuciónDB[],MATCH(H$10,EjecuciónDB[#Headers],0),0)="","",VLOOKUP($A20,EjecuciónDB[],MATCH(H$10,EjecuciónDB[#Headers],0),0))),"-")</f>
        <v>1</v>
      </c>
      <c r="I20" s="193">
        <f>IFERROR(IF(Ejecución!$B$1="","",IF(VLOOKUP($A20,EjecuciónDB[],MATCH(I$10,EjecuciónDB[#Headers],0),0)="","",VLOOKUP($A20,EjecuciónDB[],MATCH(I$10,EjecuciónDB[#Headers],0),0))),"-")</f>
        <v>1</v>
      </c>
      <c r="J20" s="193" t="str">
        <f>IFERROR(IF(Ejecución!$B$1="","",IF(VLOOKUP($A20,EjecuciónDB[],MATCH(J$10,EjecuciónDB[#Headers],0),0)="","",VLOOKUP($A20,EjecuciónDB[],MATCH(J$10,EjecuciónDB[#Headers],0),0))),"-")</f>
        <v/>
      </c>
      <c r="K20" s="1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0.97727272727272729</v>
      </c>
      <c r="L20" s="170">
        <v>11224540.966149906</v>
      </c>
      <c r="M20" s="172" t="s">
        <v>1154</v>
      </c>
      <c r="N20" s="194"/>
      <c r="O20" s="190" t="s">
        <v>1155</v>
      </c>
      <c r="P20" s="174"/>
      <c r="ALP20" s="120"/>
    </row>
    <row r="21" spans="1:1004" s="119" customFormat="1" ht="91.5" customHeight="1" thickBot="1">
      <c r="A21" s="119" t="s">
        <v>590</v>
      </c>
      <c r="B21" s="424" t="s">
        <v>591</v>
      </c>
      <c r="C21" s="195" t="s">
        <v>593</v>
      </c>
      <c r="D21" s="196" t="s">
        <v>595</v>
      </c>
      <c r="E21" s="196" t="s">
        <v>109</v>
      </c>
      <c r="F21" s="197" t="s">
        <v>35</v>
      </c>
      <c r="G21" s="198" t="s">
        <v>1156</v>
      </c>
      <c r="H21" s="193">
        <f>IFERROR(IF(Ejecución!$B$1="","",IF(VLOOKUP($A21,EjecuciónDB[],MATCH(H$10,EjecuciónDB[#Headers],0),0)="","",VLOOKUP($A21,EjecuciónDB[],MATCH(H$10,EjecuciónDB[#Headers],0),0))),"-")</f>
        <v>0</v>
      </c>
      <c r="I21" s="193">
        <f>IFERROR(IF(Ejecución!$B$1="","",IF(VLOOKUP($A21,EjecuciónDB[],MATCH(I$10,EjecuciónDB[#Headers],0),0)="","",VLOOKUP($A21,EjecuciónDB[],MATCH(I$10,EjecuciónDB[#Headers],0),0))),"-")</f>
        <v>0</v>
      </c>
      <c r="J21" s="193" t="str">
        <f>IFERROR(IF(Ejecución!$B$1="","",IF(VLOOKUP($A21,EjecuciónDB[],MATCH(J$10,EjecuciónDB[#Headers],0),0)="","",VLOOKUP($A21,EjecuciónDB[],MATCH(J$10,EjecuciónDB[#Headers],0),0))),"-")</f>
        <v/>
      </c>
      <c r="K21" s="19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0.3869999999999999</v>
      </c>
      <c r="L21" s="170">
        <v>20596375.88619734</v>
      </c>
      <c r="M21" s="196" t="s">
        <v>1157</v>
      </c>
      <c r="N21" s="196" t="s">
        <v>1158</v>
      </c>
      <c r="O21" s="198" t="s">
        <v>1159</v>
      </c>
      <c r="P21" s="174"/>
    </row>
    <row r="22" spans="1:1004" s="119" customFormat="1" ht="69.75" customHeight="1" thickBot="1">
      <c r="A22" s="119" t="s">
        <v>596</v>
      </c>
      <c r="B22" s="425"/>
      <c r="C22" s="195" t="s">
        <v>597</v>
      </c>
      <c r="D22" s="196" t="s">
        <v>599</v>
      </c>
      <c r="E22" s="196" t="s">
        <v>109</v>
      </c>
      <c r="F22" s="197" t="s">
        <v>35</v>
      </c>
      <c r="G22" s="198" t="s">
        <v>1160</v>
      </c>
      <c r="H22" s="193">
        <f>IFERROR(IF(Ejecución!$B$1="","",IF(VLOOKUP($A22,EjecuciónDB[],MATCH(H$10,EjecuciónDB[#Headers],0),0)="","",VLOOKUP($A22,EjecuciónDB[],MATCH(H$10,EjecuciónDB[#Headers],0),0))),"-")</f>
        <v>0</v>
      </c>
      <c r="I22" s="193">
        <f>IFERROR(IF(Ejecución!$B$1="","",IF(VLOOKUP($A22,EjecuciónDB[],MATCH(I$10,EjecuciónDB[#Headers],0),0)="","",VLOOKUP($A22,EjecuciónDB[],MATCH(I$10,EjecuciónDB[#Headers],0),0))),"-")</f>
        <v>0</v>
      </c>
      <c r="J22" s="193" t="str">
        <f>IFERROR(IF(Ejecución!$B$1="","",IF(VLOOKUP($A22,EjecuciónDB[],MATCH(J$10,EjecuciónDB[#Headers],0),0)="","",VLOOKUP($A22,EjecuciónDB[],MATCH(J$10,EjecuciónDB[#Headers],0),0))),"-")</f>
        <v/>
      </c>
      <c r="K22" s="19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0.40680000000000005</v>
      </c>
      <c r="L22" s="170">
        <v>13730917.257464848</v>
      </c>
      <c r="M22" s="196" t="s">
        <v>1157</v>
      </c>
      <c r="N22" s="196" t="s">
        <v>1158</v>
      </c>
      <c r="O22" s="198" t="s">
        <v>1159</v>
      </c>
      <c r="P22" s="174"/>
    </row>
    <row r="23" spans="1:1004" s="119" customFormat="1">
      <c r="H23" s="127"/>
      <c r="I23" s="127"/>
      <c r="J23" s="127"/>
      <c r="K23" s="127"/>
      <c r="L23" s="128"/>
    </row>
    <row r="24" spans="1:1004" s="119" customFormat="1">
      <c r="H24" s="127"/>
      <c r="I24" s="127"/>
      <c r="J24" s="127"/>
      <c r="K24" s="127"/>
      <c r="L24" s="129"/>
    </row>
    <row r="25" spans="1:1004" s="119" customFormat="1">
      <c r="H25" s="127"/>
      <c r="I25" s="127"/>
      <c r="J25" s="127"/>
      <c r="K25" s="127"/>
      <c r="L25" s="127"/>
    </row>
    <row r="26" spans="1:1004" s="119" customFormat="1">
      <c r="H26" s="127"/>
      <c r="I26" s="127"/>
      <c r="J26" s="127"/>
      <c r="K26" s="127"/>
      <c r="L26" s="127"/>
    </row>
    <row r="27" spans="1:1004" s="119" customFormat="1">
      <c r="H27" s="127"/>
      <c r="I27" s="127"/>
      <c r="J27" s="127"/>
      <c r="K27" s="127"/>
      <c r="L27" s="127"/>
    </row>
    <row r="28" spans="1:1004" s="119" customFormat="1">
      <c r="H28" s="127"/>
      <c r="I28" s="127"/>
      <c r="J28" s="127"/>
      <c r="K28" s="127"/>
      <c r="L28" s="127"/>
    </row>
  </sheetData>
  <mergeCells count="20">
    <mergeCell ref="B1:P1"/>
    <mergeCell ref="B2:E2"/>
    <mergeCell ref="B3:P3"/>
    <mergeCell ref="B4:P4"/>
    <mergeCell ref="F2:L2"/>
    <mergeCell ref="M2:P2"/>
    <mergeCell ref="B5:P6"/>
    <mergeCell ref="B7:P8"/>
    <mergeCell ref="B9:B10"/>
    <mergeCell ref="C9:F9"/>
    <mergeCell ref="G9:G10"/>
    <mergeCell ref="H9:K9"/>
    <mergeCell ref="L9:L10"/>
    <mergeCell ref="M9:M10"/>
    <mergeCell ref="N9:N10"/>
    <mergeCell ref="B13:B15"/>
    <mergeCell ref="M13:M15"/>
    <mergeCell ref="B21:B22"/>
    <mergeCell ref="O9:O10"/>
    <mergeCell ref="P9:P10"/>
  </mergeCells>
  <dataValidations count="2">
    <dataValidation type="list" allowBlank="1" showInputMessage="1" showErrorMessage="1" sqref="F11:F22" xr:uid="{F8666983-5718-4E27-B0F6-9A505733CC48}">
      <formula1>"A,B,C"</formula1>
    </dataValidation>
    <dataValidation type="list" allowBlank="1" showInputMessage="1" showErrorMessage="1" sqref="E11:E22" xr:uid="{5C8F2DE0-00DE-4949-9955-2428BC36A493}">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AA33-EB19-4578-8240-7BCED5601C24}">
  <sheetPr codeName="Hoja9"/>
  <dimension ref="A1:P37"/>
  <sheetViews>
    <sheetView showGridLines="0" topLeftCell="B1" zoomScale="60" zoomScaleNormal="60" workbookViewId="0">
      <selection activeCell="B1" sqref="B1:P1"/>
    </sheetView>
  </sheetViews>
  <sheetFormatPr baseColWidth="10" defaultColWidth="11.453125" defaultRowHeight="12.5"/>
  <cols>
    <col min="1" max="1" width="11.453125" style="130" hidden="1" customWidth="1"/>
    <col min="2" max="2" width="39.453125" style="130" customWidth="1"/>
    <col min="3" max="3" width="26.1796875" style="131" customWidth="1"/>
    <col min="4" max="4" width="23" style="130" customWidth="1"/>
    <col min="5" max="5" width="18.81640625" style="130" customWidth="1"/>
    <col min="6" max="6" width="17.26953125" style="130" customWidth="1"/>
    <col min="7" max="7" width="41.54296875" style="131" customWidth="1"/>
    <col min="8" max="8" width="13.26953125" style="130" customWidth="1"/>
    <col min="9" max="9" width="15.453125" style="130" customWidth="1"/>
    <col min="10" max="10" width="17.81640625" style="130" customWidth="1"/>
    <col min="11" max="11" width="16.81640625" style="130" hidden="1" customWidth="1"/>
    <col min="12" max="12" width="26.54296875" style="131" bestFit="1" customWidth="1"/>
    <col min="13" max="14" width="35" style="132" customWidth="1"/>
    <col min="15" max="15" width="37.453125" style="130" customWidth="1"/>
    <col min="16" max="16" width="25.26953125" style="130" customWidth="1"/>
    <col min="17" max="16384" width="11.453125" style="130"/>
  </cols>
  <sheetData>
    <row r="1" spans="1:16" ht="26.5" thickBot="1">
      <c r="B1" s="438" t="s">
        <v>0</v>
      </c>
      <c r="C1" s="438"/>
      <c r="D1" s="438"/>
      <c r="E1" s="438"/>
      <c r="F1" s="438"/>
      <c r="G1" s="438"/>
      <c r="H1" s="438"/>
      <c r="I1" s="438"/>
      <c r="J1" s="438"/>
      <c r="K1" s="438"/>
      <c r="L1" s="438"/>
      <c r="M1" s="438"/>
      <c r="N1" s="438"/>
      <c r="O1" s="438"/>
      <c r="P1" s="438"/>
    </row>
    <row r="2" spans="1:16" ht="187.5" customHeight="1" thickBot="1">
      <c r="B2" s="439" t="s">
        <v>1232</v>
      </c>
      <c r="C2" s="439"/>
      <c r="D2" s="439"/>
      <c r="E2" s="439"/>
      <c r="F2" s="441" t="s">
        <v>2</v>
      </c>
      <c r="G2" s="442"/>
      <c r="H2" s="442"/>
      <c r="I2" s="442"/>
      <c r="J2" s="442"/>
      <c r="K2" s="442"/>
      <c r="L2" s="443"/>
      <c r="M2" s="444" t="s">
        <v>1231</v>
      </c>
      <c r="N2" s="445"/>
      <c r="O2" s="445"/>
      <c r="P2" s="446"/>
    </row>
    <row r="3" spans="1:16" ht="26.5" thickBot="1">
      <c r="B3" s="331" t="str">
        <f>"Reporte de Ejecución "&amp;IF(Ejecución!$B$1="","-",Ejecución!$B$1)&amp;" del POA 2025 del INESPRE"</f>
        <v>Reporte de Ejecución Octubre-Diciembre del POA 2025 del INESPRE</v>
      </c>
      <c r="C3" s="331"/>
      <c r="D3" s="331"/>
      <c r="E3" s="331"/>
      <c r="F3" s="331"/>
      <c r="G3" s="331"/>
      <c r="H3" s="331"/>
      <c r="I3" s="331"/>
      <c r="J3" s="331"/>
      <c r="K3" s="331"/>
      <c r="L3" s="331"/>
      <c r="M3" s="331"/>
      <c r="N3" s="331"/>
      <c r="O3" s="331"/>
      <c r="P3" s="331"/>
    </row>
    <row r="4" spans="1:16" ht="22.5" customHeight="1" thickBot="1">
      <c r="B4" s="440" t="s">
        <v>1161</v>
      </c>
      <c r="C4" s="440"/>
      <c r="D4" s="440"/>
      <c r="E4" s="440"/>
      <c r="F4" s="440"/>
      <c r="G4" s="440"/>
      <c r="H4" s="440"/>
      <c r="I4" s="440"/>
      <c r="J4" s="440"/>
      <c r="K4" s="440"/>
      <c r="L4" s="440"/>
      <c r="M4" s="440"/>
      <c r="N4" s="440"/>
      <c r="O4" s="440"/>
      <c r="P4" s="440"/>
    </row>
    <row r="5" spans="1:16" ht="20.149999999999999" customHeight="1" thickBot="1">
      <c r="B5" s="436" t="s">
        <v>5</v>
      </c>
      <c r="C5" s="436"/>
      <c r="D5" s="436"/>
      <c r="E5" s="436"/>
      <c r="F5" s="436"/>
      <c r="G5" s="436"/>
      <c r="H5" s="436"/>
      <c r="I5" s="436"/>
      <c r="J5" s="436"/>
      <c r="K5" s="436"/>
      <c r="L5" s="436"/>
      <c r="M5" s="436"/>
      <c r="N5" s="436"/>
      <c r="O5" s="436"/>
      <c r="P5" s="436"/>
    </row>
    <row r="6" spans="1:16" ht="20.149999999999999" customHeight="1" thickBot="1">
      <c r="B6" s="436"/>
      <c r="C6" s="436"/>
      <c r="D6" s="436"/>
      <c r="E6" s="436"/>
      <c r="F6" s="436"/>
      <c r="G6" s="436"/>
      <c r="H6" s="436"/>
      <c r="I6" s="436"/>
      <c r="J6" s="436"/>
      <c r="K6" s="436"/>
      <c r="L6" s="436"/>
      <c r="M6" s="436"/>
      <c r="N6" s="436"/>
      <c r="O6" s="436"/>
      <c r="P6" s="436"/>
    </row>
    <row r="7" spans="1:16" ht="13" thickBot="1">
      <c r="B7" s="436" t="s">
        <v>1162</v>
      </c>
      <c r="C7" s="436"/>
      <c r="D7" s="436"/>
      <c r="E7" s="436"/>
      <c r="F7" s="436"/>
      <c r="G7" s="436"/>
      <c r="H7" s="436"/>
      <c r="I7" s="436"/>
      <c r="J7" s="436"/>
      <c r="K7" s="436"/>
      <c r="L7" s="436"/>
      <c r="M7" s="436"/>
      <c r="N7" s="436"/>
      <c r="O7" s="436"/>
      <c r="P7" s="436"/>
    </row>
    <row r="8" spans="1:16" ht="9" customHeight="1" thickBot="1">
      <c r="B8" s="436"/>
      <c r="C8" s="436"/>
      <c r="D8" s="436"/>
      <c r="E8" s="436"/>
      <c r="F8" s="436"/>
      <c r="G8" s="436"/>
      <c r="H8" s="436"/>
      <c r="I8" s="436"/>
      <c r="J8" s="436"/>
      <c r="K8" s="436"/>
      <c r="L8" s="436"/>
      <c r="M8" s="436"/>
      <c r="N8" s="436"/>
      <c r="O8" s="436"/>
      <c r="P8" s="436"/>
    </row>
    <row r="9" spans="1:16" ht="35.15" customHeight="1" thickBot="1">
      <c r="B9" s="435" t="s">
        <v>7</v>
      </c>
      <c r="C9" s="435" t="s">
        <v>8</v>
      </c>
      <c r="D9" s="435"/>
      <c r="E9" s="435"/>
      <c r="F9" s="435"/>
      <c r="G9" s="435" t="s">
        <v>9</v>
      </c>
      <c r="H9" s="277" t="str">
        <f>"Ejecución "&amp;IF(Ejecución!$B$1="","-",Ejecución!$B$1)&amp;" 2025"</f>
        <v>Ejecución Octubre-Diciembre 2025</v>
      </c>
      <c r="I9" s="278"/>
      <c r="J9" s="278"/>
      <c r="K9" s="279"/>
      <c r="L9" s="437" t="s">
        <v>10</v>
      </c>
      <c r="M9" s="437" t="s">
        <v>11</v>
      </c>
      <c r="N9" s="437" t="s">
        <v>12</v>
      </c>
      <c r="O9" s="435" t="s">
        <v>13</v>
      </c>
      <c r="P9" s="435" t="s">
        <v>14</v>
      </c>
    </row>
    <row r="10" spans="1:16" ht="31.5" thickBot="1">
      <c r="B10" s="435"/>
      <c r="C10" s="199" t="s">
        <v>15</v>
      </c>
      <c r="D10" s="199" t="s">
        <v>16</v>
      </c>
      <c r="E10" s="199" t="s">
        <v>17</v>
      </c>
      <c r="F10" s="199" t="s">
        <v>18</v>
      </c>
      <c r="G10" s="435"/>
      <c r="H10" s="31" t="str">
        <f>IF(Ejecución!$B$1="","-",IF(Ejecución!$B$1="Enero-Marzo","Enero",IF(Ejecución!$B$1="Abril-Junio","Abril",IF(Ejecución!$B$1="Julio-Septiembre","Julio",IF(Ejecución!$B$1="Octubre-Diciembre","Octubre",IF(Ejecución!$B$1="Anual","-"))))))</f>
        <v>Octubre</v>
      </c>
      <c r="I10" s="31" t="str">
        <f>IF(Ejecución!$B$1="","-",IF(Ejecución!$B$1="Enero-Marzo","Febrero",IF(Ejecución!$B$1="Abril-Junio","Mayo",IF(Ejecución!$B$1="Julio-Septiembre","Agosto",IF(Ejecución!$B$1="Octubre-Diciembre","Noviembre",IF(Ejecución!$B$1="Anual","-"))))))</f>
        <v>Noviembre</v>
      </c>
      <c r="J10" s="31" t="str">
        <f>IF(Ejecución!$B$1="","-",IF(Ejecución!$B$1="Enero-Marzo","Marzo",IF(Ejecución!$B$1="Abril-Junio","Junio",IF(Ejecución!$B$1="Julio-Septiembre","Septiembre",IF(Ejecución!$B$1="Octubre-Diciembre","Diciembre",IF(Ejecución!$B$1="Anual","-"))))))</f>
        <v>Diciembre</v>
      </c>
      <c r="K10" s="31" t="s">
        <v>863</v>
      </c>
      <c r="L10" s="437"/>
      <c r="M10" s="437"/>
      <c r="N10" s="437"/>
      <c r="O10" s="435"/>
      <c r="P10" s="435"/>
    </row>
    <row r="11" spans="1:16" ht="120" customHeight="1" thickBot="1">
      <c r="A11" s="130" t="s">
        <v>600</v>
      </c>
      <c r="B11" s="429" t="s">
        <v>1163</v>
      </c>
      <c r="C11" s="430" t="s">
        <v>605</v>
      </c>
      <c r="D11" s="201" t="s">
        <v>607</v>
      </c>
      <c r="E11" s="201" t="s">
        <v>34</v>
      </c>
      <c r="F11" s="202" t="s">
        <v>35</v>
      </c>
      <c r="G11" s="433" t="s">
        <v>1164</v>
      </c>
      <c r="H11" s="203">
        <f>IFERROR(IF(Ejecución!$B$1="","",IF(VLOOKUP($A11,EjecuciónDB[],MATCH(H$10,EjecuciónDB[#Headers],0),0)="","",VLOOKUP($A11,EjecuciónDB[],MATCH(H$10,EjecuciónDB[#Headers],0),0))),"-")</f>
        <v>1</v>
      </c>
      <c r="I11" s="203">
        <f>IFERROR(IF(Ejecución!$B$1="","",IF(VLOOKUP($A11,EjecuciónDB[],MATCH(I$10,EjecuciónDB[#Headers],0),0)="","",VLOOKUP($A11,EjecuciónDB[],MATCH(I$10,EjecuciónDB[#Headers],0),0))),"-")</f>
        <v>1</v>
      </c>
      <c r="J11" s="203">
        <f>IFERROR(IF(Ejecución!$B$1="","",IF(VLOOKUP($A11,EjecuciónDB[],MATCH(J$10,EjecuciónDB[#Headers],0),0)="","",VLOOKUP($A11,EjecuciónDB[],MATCH(J$10,EjecuciónDB[#Headers],0),0))),"-")</f>
        <v>1</v>
      </c>
      <c r="K11" s="20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4</v>
      </c>
      <c r="L11" s="427">
        <v>3842012.5836594282</v>
      </c>
      <c r="M11" s="429" t="s">
        <v>1165</v>
      </c>
      <c r="N11" s="428" t="s">
        <v>1166</v>
      </c>
      <c r="O11" s="434" t="s">
        <v>1167</v>
      </c>
      <c r="P11" s="432"/>
    </row>
    <row r="12" spans="1:16" ht="120" customHeight="1" thickBot="1">
      <c r="A12" s="130" t="s">
        <v>608</v>
      </c>
      <c r="B12" s="429"/>
      <c r="C12" s="430"/>
      <c r="D12" s="201" t="s">
        <v>609</v>
      </c>
      <c r="E12" s="201" t="s">
        <v>34</v>
      </c>
      <c r="F12" s="202" t="s">
        <v>35</v>
      </c>
      <c r="G12" s="433"/>
      <c r="H12" s="203">
        <f>IFERROR(IF(Ejecución!$B$1="","",IF(VLOOKUP($A12,EjecuciónDB[],MATCH(H$10,EjecuciónDB[#Headers],0),0)="","",VLOOKUP($A12,EjecuciónDB[],MATCH(H$10,EjecuciónDB[#Headers],0),0))),"-")</f>
        <v>28</v>
      </c>
      <c r="I12" s="203">
        <f>IFERROR(IF(Ejecución!$B$1="","",IF(VLOOKUP($A12,EjecuciónDB[],MATCH(I$10,EjecuciónDB[#Headers],0),0)="","",VLOOKUP($A12,EjecuciónDB[],MATCH(I$10,EjecuciónDB[#Headers],0),0))),"-")</f>
        <v>28</v>
      </c>
      <c r="J12" s="203">
        <f>IFERROR(IF(Ejecución!$B$1="","",IF(VLOOKUP($A12,EjecuciónDB[],MATCH(J$10,EjecuciónDB[#Headers],0),0)="","",VLOOKUP($A12,EjecuciónDB[],MATCH(J$10,EjecuciónDB[#Headers],0),0))),"-")</f>
        <v>22</v>
      </c>
      <c r="K12" s="20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98</v>
      </c>
      <c r="L12" s="427"/>
      <c r="M12" s="429"/>
      <c r="N12" s="428"/>
      <c r="O12" s="434"/>
      <c r="P12" s="432"/>
    </row>
    <row r="13" spans="1:16" ht="75" customHeight="1" thickBot="1">
      <c r="A13" s="130" t="s">
        <v>610</v>
      </c>
      <c r="B13" s="429"/>
      <c r="C13" s="430" t="s">
        <v>611</v>
      </c>
      <c r="D13" s="201" t="s">
        <v>607</v>
      </c>
      <c r="E13" s="201" t="s">
        <v>34</v>
      </c>
      <c r="F13" s="202" t="s">
        <v>35</v>
      </c>
      <c r="G13" s="426" t="s">
        <v>1168</v>
      </c>
      <c r="H13" s="203">
        <f>IFERROR(IF(Ejecución!$B$1="","",IF(VLOOKUP($A13,EjecuciónDB[],MATCH(H$10,EjecuciónDB[#Headers],0),0)="","",VLOOKUP($A13,EjecuciónDB[],MATCH(H$10,EjecuciónDB[#Headers],0),0))),"-")</f>
        <v>0</v>
      </c>
      <c r="I13" s="203">
        <f>IFERROR(IF(Ejecución!$B$1="","",IF(VLOOKUP($A13,EjecuciónDB[],MATCH(I$10,EjecuciónDB[#Headers],0),0)="","",VLOOKUP($A13,EjecuciónDB[],MATCH(I$10,EjecuciónDB[#Headers],0),0))),"-")</f>
        <v>2</v>
      </c>
      <c r="J13" s="203">
        <f>IFERROR(IF(Ejecución!$B$1="","",IF(VLOOKUP($A13,EjecuciónDB[],MATCH(J$10,EjecuciónDB[#Headers],0),0)="","",VLOOKUP($A13,EjecuciónDB[],MATCH(J$10,EjecuciónDB[#Headers],0),0))),"-")</f>
        <v>1</v>
      </c>
      <c r="K13" s="20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6</v>
      </c>
      <c r="L13" s="427">
        <v>3842012.5836594282</v>
      </c>
      <c r="M13" s="428" t="s">
        <v>1169</v>
      </c>
      <c r="N13" s="428" t="s">
        <v>1170</v>
      </c>
      <c r="O13" s="431" t="s">
        <v>1171</v>
      </c>
      <c r="P13" s="430" t="s">
        <v>1172</v>
      </c>
    </row>
    <row r="14" spans="1:16" ht="101.25" customHeight="1" thickBot="1">
      <c r="A14" s="130" t="s">
        <v>613</v>
      </c>
      <c r="B14" s="429"/>
      <c r="C14" s="430"/>
      <c r="D14" s="201" t="s">
        <v>609</v>
      </c>
      <c r="E14" s="201" t="s">
        <v>34</v>
      </c>
      <c r="F14" s="202" t="s">
        <v>35</v>
      </c>
      <c r="G14" s="426"/>
      <c r="H14" s="203">
        <f>IFERROR(IF(Ejecución!$B$1="","",IF(VLOOKUP($A14,EjecuciónDB[],MATCH(H$10,EjecuciónDB[#Headers],0),0)="","",VLOOKUP($A14,EjecuciónDB[],MATCH(H$10,EjecuciónDB[#Headers],0),0))),"-")</f>
        <v>0</v>
      </c>
      <c r="I14" s="203">
        <f>IFERROR(IF(Ejecución!$B$1="","",IF(VLOOKUP($A14,EjecuciónDB[],MATCH(I$10,EjecuciónDB[#Headers],0),0)="","",VLOOKUP($A14,EjecuciónDB[],MATCH(I$10,EjecuciónDB[#Headers],0),0))),"-")</f>
        <v>59</v>
      </c>
      <c r="J14" s="203">
        <f>IFERROR(IF(Ejecución!$B$1="","",IF(VLOOKUP($A14,EjecuciónDB[],MATCH(J$10,EjecuciónDB[#Headers],0),0)="","",VLOOKUP($A14,EjecuciónDB[],MATCH(J$10,EjecuciónDB[#Headers],0),0))),"-")</f>
        <v>26</v>
      </c>
      <c r="K14" s="20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162</v>
      </c>
      <c r="L14" s="427"/>
      <c r="M14" s="428"/>
      <c r="N14" s="428"/>
      <c r="O14" s="431"/>
      <c r="P14" s="430"/>
    </row>
    <row r="15" spans="1:16" ht="100" customHeight="1" thickBot="1">
      <c r="A15" s="130" t="s">
        <v>614</v>
      </c>
      <c r="B15" s="429"/>
      <c r="C15" s="430" t="s">
        <v>1173</v>
      </c>
      <c r="D15" s="201" t="s">
        <v>607</v>
      </c>
      <c r="E15" s="201" t="s">
        <v>34</v>
      </c>
      <c r="F15" s="202" t="s">
        <v>35</v>
      </c>
      <c r="G15" s="426" t="s">
        <v>1174</v>
      </c>
      <c r="H15" s="203">
        <f>IFERROR(IF(Ejecución!$B$1="","",IF(VLOOKUP($A15,EjecuciónDB[],MATCH(H$10,EjecuciónDB[#Headers],0),0)="","",VLOOKUP($A15,EjecuciónDB[],MATCH(H$10,EjecuciónDB[#Headers],0),0))),"-")</f>
        <v>0</v>
      </c>
      <c r="I15" s="203">
        <f>IFERROR(IF(Ejecución!$B$1="","",IF(VLOOKUP($A15,EjecuciónDB[],MATCH(I$10,EjecuciónDB[#Headers],0),0)="","",VLOOKUP($A15,EjecuciónDB[],MATCH(I$10,EjecuciónDB[#Headers],0),0))),"-")</f>
        <v>0</v>
      </c>
      <c r="J15" s="203">
        <f>IFERROR(IF(Ejecución!$B$1="","",IF(VLOOKUP($A15,EjecuciónDB[],MATCH(J$10,EjecuciónDB[#Headers],0),0)="","",VLOOKUP($A15,EjecuciónDB[],MATCH(J$10,EjecuciónDB[#Headers],0),0))),"-")</f>
        <v>0</v>
      </c>
      <c r="K15" s="20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4</v>
      </c>
      <c r="L15" s="427">
        <v>3842012.5836594282</v>
      </c>
      <c r="M15" s="428" t="s">
        <v>1175</v>
      </c>
      <c r="N15" s="428" t="s">
        <v>1176</v>
      </c>
      <c r="O15" s="431" t="s">
        <v>1177</v>
      </c>
      <c r="P15" s="430" t="s">
        <v>1172</v>
      </c>
    </row>
    <row r="16" spans="1:16" ht="100" customHeight="1" thickBot="1">
      <c r="A16" s="130" t="s">
        <v>617</v>
      </c>
      <c r="B16" s="429"/>
      <c r="C16" s="430"/>
      <c r="D16" s="201" t="s">
        <v>609</v>
      </c>
      <c r="E16" s="201" t="s">
        <v>34</v>
      </c>
      <c r="F16" s="202" t="s">
        <v>35</v>
      </c>
      <c r="G16" s="426"/>
      <c r="H16" s="203">
        <f>IFERROR(IF(Ejecución!$B$1="","",IF(VLOOKUP($A16,EjecuciónDB[],MATCH(H$10,EjecuciónDB[#Headers],0),0)="","",VLOOKUP($A16,EjecuciónDB[],MATCH(H$10,EjecuciónDB[#Headers],0),0))),"-")</f>
        <v>0</v>
      </c>
      <c r="I16" s="203">
        <f>IFERROR(IF(Ejecución!$B$1="","",IF(VLOOKUP($A16,EjecuciónDB[],MATCH(I$10,EjecuciónDB[#Headers],0),0)="","",VLOOKUP($A16,EjecuciónDB[],MATCH(I$10,EjecuciónDB[#Headers],0),0))),"-")</f>
        <v>0</v>
      </c>
      <c r="J16" s="203">
        <f>IFERROR(IF(Ejecución!$B$1="","",IF(VLOOKUP($A16,EjecuciónDB[],MATCH(J$10,EjecuciónDB[#Headers],0),0)="","",VLOOKUP($A16,EjecuciónDB[],MATCH(J$10,EjecuciónDB[#Headers],0),0))),"-")</f>
        <v>0</v>
      </c>
      <c r="K16" s="20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123</v>
      </c>
      <c r="L16" s="427"/>
      <c r="M16" s="428"/>
      <c r="N16" s="428"/>
      <c r="O16" s="431"/>
      <c r="P16" s="430"/>
    </row>
    <row r="17" spans="1:16" ht="75" customHeight="1" thickBot="1">
      <c r="A17" s="130" t="s">
        <v>618</v>
      </c>
      <c r="B17" s="429" t="s">
        <v>1178</v>
      </c>
      <c r="C17" s="430" t="s">
        <v>1179</v>
      </c>
      <c r="D17" s="201" t="s">
        <v>607</v>
      </c>
      <c r="E17" s="201" t="s">
        <v>34</v>
      </c>
      <c r="F17" s="202" t="s">
        <v>35</v>
      </c>
      <c r="G17" s="426" t="s">
        <v>1180</v>
      </c>
      <c r="H17" s="203">
        <f>IFERROR(IF(Ejecución!$B$1="","",IF(VLOOKUP($A17,EjecuciónDB[],MATCH(H$10,EjecuciónDB[#Headers],0),0)="","",VLOOKUP($A17,EjecuciónDB[],MATCH(H$10,EjecuciónDB[#Headers],0),0))),"-")</f>
        <v>0</v>
      </c>
      <c r="I17" s="203">
        <f>IFERROR(IF(Ejecución!$B$1="","",IF(VLOOKUP($A17,EjecuciónDB[],MATCH(I$10,EjecuciónDB[#Headers],0),0)="","",VLOOKUP($A17,EjecuciónDB[],MATCH(I$10,EjecuciónDB[#Headers],0),0))),"-")</f>
        <v>1</v>
      </c>
      <c r="J17" s="203">
        <f>IFERROR(IF(Ejecución!$B$1="","",IF(VLOOKUP($A17,EjecuciónDB[],MATCH(J$10,EjecuciónDB[#Headers],0),0)="","",VLOOKUP($A17,EjecuciónDB[],MATCH(J$10,EjecuciónDB[#Headers],0),0))),"-")</f>
        <v>0</v>
      </c>
      <c r="K17" s="20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2</v>
      </c>
      <c r="L17" s="427">
        <v>332310.90641612076</v>
      </c>
      <c r="M17" s="428" t="s">
        <v>1181</v>
      </c>
      <c r="N17" s="428" t="s">
        <v>1238</v>
      </c>
      <c r="O17" s="431" t="s">
        <v>1177</v>
      </c>
      <c r="P17" s="430" t="s">
        <v>1172</v>
      </c>
    </row>
    <row r="18" spans="1:16" ht="75" customHeight="1" thickBot="1">
      <c r="A18" s="130" t="s">
        <v>623</v>
      </c>
      <c r="B18" s="429"/>
      <c r="C18" s="430"/>
      <c r="D18" s="201" t="s">
        <v>624</v>
      </c>
      <c r="E18" s="201" t="s">
        <v>34</v>
      </c>
      <c r="F18" s="202" t="s">
        <v>35</v>
      </c>
      <c r="G18" s="426"/>
      <c r="H18" s="203">
        <f>IFERROR(IF(Ejecución!$B$1="","",IF(VLOOKUP($A18,EjecuciónDB[],MATCH(H$10,EjecuciónDB[#Headers],0),0)="","",VLOOKUP($A18,EjecuciónDB[],MATCH(H$10,EjecuciónDB[#Headers],0),0))),"-")</f>
        <v>0</v>
      </c>
      <c r="I18" s="203">
        <f>IFERROR(IF(Ejecución!$B$1="","",IF(VLOOKUP($A18,EjecuciónDB[],MATCH(I$10,EjecuciónDB[#Headers],0),0)="","",VLOOKUP($A18,EjecuciónDB[],MATCH(I$10,EjecuciónDB[#Headers],0),0))),"-")</f>
        <v>29</v>
      </c>
      <c r="J18" s="203">
        <f>IFERROR(IF(Ejecución!$B$1="","",IF(VLOOKUP($A18,EjecuciónDB[],MATCH(J$10,EjecuciónDB[#Headers],0),0)="","",VLOOKUP($A18,EjecuciónDB[],MATCH(J$10,EjecuciónDB[#Headers],0),0))),"-")</f>
        <v>0</v>
      </c>
      <c r="K18" s="20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74</v>
      </c>
      <c r="L18" s="427"/>
      <c r="M18" s="428"/>
      <c r="N18" s="428"/>
      <c r="O18" s="431"/>
      <c r="P18" s="430"/>
    </row>
    <row r="19" spans="1:16" ht="75" customHeight="1" thickBot="1">
      <c r="A19" s="130" t="s">
        <v>625</v>
      </c>
      <c r="B19" s="429" t="s">
        <v>1182</v>
      </c>
      <c r="C19" s="430" t="s">
        <v>1183</v>
      </c>
      <c r="D19" s="201" t="s">
        <v>607</v>
      </c>
      <c r="E19" s="201" t="s">
        <v>34</v>
      </c>
      <c r="F19" s="202" t="s">
        <v>35</v>
      </c>
      <c r="G19" s="426" t="s">
        <v>1184</v>
      </c>
      <c r="H19" s="203">
        <f>IFERROR(IF(Ejecución!$B$1="","",IF(VLOOKUP($A19,EjecuciónDB[],MATCH(H$10,EjecuciónDB[#Headers],0),0)="","",VLOOKUP($A19,EjecuciónDB[],MATCH(H$10,EjecuciónDB[#Headers],0),0))),"-")</f>
        <v>1</v>
      </c>
      <c r="I19" s="203">
        <f>IFERROR(IF(Ejecución!$B$1="","",IF(VLOOKUP($A19,EjecuciónDB[],MATCH(I$10,EjecuciónDB[#Headers],0),0)="","",VLOOKUP($A19,EjecuciónDB[],MATCH(I$10,EjecuciónDB[#Headers],0),0))),"-")</f>
        <v>0</v>
      </c>
      <c r="J19" s="203">
        <f>IFERROR(IF(Ejecución!$B$1="","",IF(VLOOKUP($A19,EjecuciónDB[],MATCH(J$10,EjecuciónDB[#Headers],0),0)="","",VLOOKUP($A19,EjecuciónDB[],MATCH(J$10,EjecuciónDB[#Headers],0),0))),"-")</f>
        <v>0</v>
      </c>
      <c r="K19" s="20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5</v>
      </c>
      <c r="L19" s="427">
        <v>664422.46615772694</v>
      </c>
      <c r="M19" s="428" t="s">
        <v>1185</v>
      </c>
      <c r="N19" s="428" t="s">
        <v>1239</v>
      </c>
      <c r="O19" s="431" t="s">
        <v>1177</v>
      </c>
      <c r="P19" s="430" t="s">
        <v>1172</v>
      </c>
    </row>
    <row r="20" spans="1:16" ht="75" customHeight="1" thickBot="1">
      <c r="A20" s="130" t="s">
        <v>630</v>
      </c>
      <c r="B20" s="429"/>
      <c r="C20" s="430"/>
      <c r="D20" s="201" t="s">
        <v>631</v>
      </c>
      <c r="E20" s="201" t="s">
        <v>34</v>
      </c>
      <c r="F20" s="202" t="s">
        <v>35</v>
      </c>
      <c r="G20" s="426"/>
      <c r="H20" s="203">
        <f>IFERROR(IF(Ejecución!$B$1="","",IF(VLOOKUP($A20,EjecuciónDB[],MATCH(H$10,EjecuciónDB[#Headers],0),0)="","",VLOOKUP($A20,EjecuciónDB[],MATCH(H$10,EjecuciónDB[#Headers],0),0))),"-")</f>
        <v>24</v>
      </c>
      <c r="I20" s="203">
        <f>IFERROR(IF(Ejecución!$B$1="","",IF(VLOOKUP($A20,EjecuciónDB[],MATCH(I$10,EjecuciónDB[#Headers],0),0)="","",VLOOKUP($A20,EjecuciónDB[],MATCH(I$10,EjecuciónDB[#Headers],0),0))),"-")</f>
        <v>0</v>
      </c>
      <c r="J20" s="203">
        <f>IFERROR(IF(Ejecución!$B$1="","",IF(VLOOKUP($A20,EjecuciónDB[],MATCH(J$10,EjecuciónDB[#Headers],0),0)="","",VLOOKUP($A20,EjecuciónDB[],MATCH(J$10,EjecuciónDB[#Headers],0),0))),"-")</f>
        <v>0</v>
      </c>
      <c r="K20" s="20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172</v>
      </c>
      <c r="L20" s="427"/>
      <c r="M20" s="428"/>
      <c r="N20" s="428"/>
      <c r="O20" s="431"/>
      <c r="P20" s="430"/>
    </row>
    <row r="21" spans="1:16" ht="93.5" thickBot="1">
      <c r="A21" s="130" t="s">
        <v>632</v>
      </c>
      <c r="B21" s="200" t="s">
        <v>1186</v>
      </c>
      <c r="C21" s="201" t="s">
        <v>1187</v>
      </c>
      <c r="D21" s="201" t="s">
        <v>607</v>
      </c>
      <c r="E21" s="201" t="s">
        <v>34</v>
      </c>
      <c r="F21" s="202" t="s">
        <v>35</v>
      </c>
      <c r="G21" s="207" t="s">
        <v>1174</v>
      </c>
      <c r="H21" s="203">
        <f>IFERROR(IF(Ejecución!$B$1="","",IF(VLOOKUP($A21,EjecuciónDB[],MATCH(H$10,EjecuciónDB[#Headers],0),0)="","",VLOOKUP($A21,EjecuciónDB[],MATCH(H$10,EjecuciónDB[#Headers],0),0))),"-")</f>
        <v>0</v>
      </c>
      <c r="I21" s="203">
        <f>IFERROR(IF(Ejecución!$B$1="","",IF(VLOOKUP($A21,EjecuciónDB[],MATCH(I$10,EjecuciónDB[#Headers],0),0)="","",VLOOKUP($A21,EjecuciónDB[],MATCH(I$10,EjecuciónDB[#Headers],0),0))),"-")</f>
        <v>0</v>
      </c>
      <c r="J21" s="203">
        <f>IFERROR(IF(Ejecución!$B$1="","",IF(VLOOKUP($A21,EjecuciónDB[],MATCH(J$10,EjecuciónDB[#Headers],0),0)="","",VLOOKUP($A21,EjecuciónDB[],MATCH(J$10,EjecuciónDB[#Headers],0),0))),"-")</f>
        <v>0</v>
      </c>
      <c r="K21" s="20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204">
        <v>9035616.1648142654</v>
      </c>
      <c r="M21" s="205" t="s">
        <v>1188</v>
      </c>
      <c r="N21" s="205" t="s">
        <v>1189</v>
      </c>
      <c r="O21" s="206" t="s">
        <v>1190</v>
      </c>
      <c r="P21" s="201"/>
    </row>
    <row r="22" spans="1:16" ht="121.5" customHeight="1" thickBot="1">
      <c r="A22" s="130" t="s">
        <v>637</v>
      </c>
      <c r="B22" s="207" t="s">
        <v>638</v>
      </c>
      <c r="C22" s="201" t="s">
        <v>640</v>
      </c>
      <c r="D22" s="201" t="s">
        <v>642</v>
      </c>
      <c r="E22" s="201" t="s">
        <v>34</v>
      </c>
      <c r="F22" s="202" t="s">
        <v>35</v>
      </c>
      <c r="G22" s="207" t="s">
        <v>1191</v>
      </c>
      <c r="H22" s="203">
        <f>IFERROR(IF(Ejecución!$B$1="","",IF(VLOOKUP($A22,EjecuciónDB[],MATCH(H$10,EjecuciónDB[#Headers],0),0)="","",VLOOKUP($A22,EjecuciónDB[],MATCH(H$10,EjecuciónDB[#Headers],0),0))),"-")</f>
        <v>7</v>
      </c>
      <c r="I22" s="203">
        <f>IFERROR(IF(Ejecución!$B$1="","",IF(VLOOKUP($A22,EjecuciónDB[],MATCH(I$10,EjecuciónDB[#Headers],0),0)="","",VLOOKUP($A22,EjecuciónDB[],MATCH(I$10,EjecuciónDB[#Headers],0),0))),"-")</f>
        <v>9</v>
      </c>
      <c r="J22" s="203">
        <f>IFERROR(IF(Ejecución!$B$1="","",IF(VLOOKUP($A22,EjecuciónDB[],MATCH(J$10,EjecuciónDB[#Headers],0),0)="","",VLOOKUP($A22,EjecuciónDB[],MATCH(J$10,EjecuciónDB[#Headers],0),0))),"-")</f>
        <v>7</v>
      </c>
      <c r="K22" s="20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109</v>
      </c>
      <c r="L22" s="204">
        <v>3872244.2572626327</v>
      </c>
      <c r="M22" s="205" t="s">
        <v>1192</v>
      </c>
      <c r="N22" s="205" t="s">
        <v>1193</v>
      </c>
      <c r="O22" s="206" t="s">
        <v>1194</v>
      </c>
      <c r="P22" s="208"/>
    </row>
    <row r="23" spans="1:16" ht="253.5" customHeight="1" thickBot="1">
      <c r="A23" s="130" t="s">
        <v>643</v>
      </c>
      <c r="B23" s="207" t="s">
        <v>644</v>
      </c>
      <c r="C23" s="201" t="s">
        <v>1195</v>
      </c>
      <c r="D23" s="201" t="s">
        <v>648</v>
      </c>
      <c r="E23" s="201" t="s">
        <v>34</v>
      </c>
      <c r="F23" s="202" t="s">
        <v>35</v>
      </c>
      <c r="G23" s="207" t="s">
        <v>1196</v>
      </c>
      <c r="H23" s="203">
        <f>IFERROR(IF(Ejecución!$B$1="","",IF(VLOOKUP($A23,EjecuciónDB[],MATCH(H$10,EjecuciónDB[#Headers],0),0)="","",VLOOKUP($A23,EjecuciónDB[],MATCH(H$10,EjecuciónDB[#Headers],0),0))),"-")</f>
        <v>3</v>
      </c>
      <c r="I23" s="203">
        <f>IFERROR(IF(Ejecución!$B$1="","",IF(VLOOKUP($A23,EjecuciónDB[],MATCH(I$10,EjecuciónDB[#Headers],0),0)="","",VLOOKUP($A23,EjecuciónDB[],MATCH(I$10,EjecuciónDB[#Headers],0),0))),"-")</f>
        <v>3</v>
      </c>
      <c r="J23" s="203">
        <f>IFERROR(IF(Ejecución!$B$1="","",IF(VLOOKUP($A23,EjecuciónDB[],MATCH(J$10,EjecuciónDB[#Headers],0),0)="","",VLOOKUP($A23,EjecuciónDB[],MATCH(J$10,EjecuciónDB[#Headers],0),0))),"-")</f>
        <v>3</v>
      </c>
      <c r="K23" s="20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36</v>
      </c>
      <c r="L23" s="204">
        <v>7388072.375191303</v>
      </c>
      <c r="M23" s="205" t="s">
        <v>1197</v>
      </c>
      <c r="N23" s="205" t="s">
        <v>1198</v>
      </c>
      <c r="O23" s="206" t="s">
        <v>1194</v>
      </c>
      <c r="P23" s="201"/>
    </row>
    <row r="24" spans="1:16" ht="109" thickBot="1">
      <c r="A24" s="130" t="s">
        <v>649</v>
      </c>
      <c r="B24" s="207" t="s">
        <v>650</v>
      </c>
      <c r="C24" s="201" t="s">
        <v>652</v>
      </c>
      <c r="D24" s="201" t="s">
        <v>1199</v>
      </c>
      <c r="E24" s="201" t="s">
        <v>34</v>
      </c>
      <c r="F24" s="202" t="s">
        <v>35</v>
      </c>
      <c r="G24" s="207" t="s">
        <v>1191</v>
      </c>
      <c r="H24" s="209">
        <f>IFERROR(IF(Ejecución!$B$1="","",IF(VLOOKUP($A24,EjecuciónDB[],MATCH(H$10,EjecuciónDB[#Headers],0),0)="","",VLOOKUP($A24,EjecuciónDB[],MATCH(H$10,EjecuciónDB[#Headers],0),0))),"-")</f>
        <v>236</v>
      </c>
      <c r="I24" s="209">
        <f>IFERROR(IF(Ejecución!$B$1="","",IF(VLOOKUP($A24,EjecuciónDB[],MATCH(I$10,EjecuciónDB[#Headers],0),0)="","",VLOOKUP($A24,EjecuciónDB[],MATCH(I$10,EjecuciónDB[#Headers],0),0))),"-")</f>
        <v>283</v>
      </c>
      <c r="J24" s="209" t="str">
        <f>IFERROR(IF(Ejecución!$B$1="","",IF(VLOOKUP($A24,EjecuciónDB[],MATCH(J$10,EjecuciónDB[#Headers],0),0)="","",VLOOKUP($A24,EjecuciónDB[],MATCH(J$10,EjecuciónDB[#Headers],0),0))),"-")</f>
        <v/>
      </c>
      <c r="K24" s="209">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4093</v>
      </c>
      <c r="L24" s="204">
        <v>15127593.62202247</v>
      </c>
      <c r="M24" s="205" t="s">
        <v>1200</v>
      </c>
      <c r="N24" s="205" t="s">
        <v>1201</v>
      </c>
      <c r="O24" s="208" t="s">
        <v>1202</v>
      </c>
      <c r="P24" s="208" t="s">
        <v>1203</v>
      </c>
    </row>
    <row r="25" spans="1:16">
      <c r="B25" s="131"/>
    </row>
    <row r="26" spans="1:16">
      <c r="B26" s="131"/>
    </row>
    <row r="27" spans="1:16">
      <c r="B27" s="131"/>
    </row>
    <row r="28" spans="1:16" s="131" customFormat="1">
      <c r="D28" s="130"/>
      <c r="E28" s="130"/>
      <c r="F28" s="130"/>
      <c r="H28" s="130"/>
      <c r="I28" s="130"/>
      <c r="J28" s="130"/>
      <c r="K28" s="130"/>
      <c r="M28" s="132"/>
      <c r="N28" s="132"/>
      <c r="O28" s="130"/>
      <c r="P28" s="130"/>
    </row>
    <row r="29" spans="1:16" s="131" customFormat="1">
      <c r="D29" s="130"/>
      <c r="E29" s="130"/>
      <c r="F29" s="130"/>
      <c r="H29" s="130"/>
      <c r="I29" s="130"/>
      <c r="J29" s="130"/>
      <c r="K29" s="130"/>
      <c r="M29" s="132"/>
      <c r="N29" s="132"/>
      <c r="O29" s="130"/>
      <c r="P29" s="130"/>
    </row>
    <row r="30" spans="1:16" s="131" customFormat="1">
      <c r="D30" s="130"/>
      <c r="E30" s="130"/>
      <c r="F30" s="130"/>
      <c r="H30" s="130"/>
      <c r="I30" s="130"/>
      <c r="J30" s="130"/>
      <c r="K30" s="130"/>
      <c r="M30" s="132"/>
      <c r="N30" s="132"/>
      <c r="O30" s="130"/>
      <c r="P30" s="130"/>
    </row>
    <row r="31" spans="1:16" s="131" customFormat="1">
      <c r="D31" s="130"/>
      <c r="E31" s="130"/>
      <c r="F31" s="130"/>
      <c r="H31" s="130"/>
      <c r="I31" s="130"/>
      <c r="J31" s="130"/>
      <c r="K31" s="130"/>
      <c r="M31" s="132"/>
      <c r="N31" s="132"/>
      <c r="O31" s="130"/>
      <c r="P31" s="130"/>
    </row>
    <row r="32" spans="1:16" s="131" customFormat="1">
      <c r="D32" s="130"/>
      <c r="E32" s="130"/>
      <c r="F32" s="130"/>
      <c r="H32" s="130"/>
      <c r="I32" s="130"/>
      <c r="J32" s="130"/>
      <c r="K32" s="130"/>
      <c r="M32" s="132"/>
      <c r="N32" s="132"/>
      <c r="O32" s="130"/>
      <c r="P32" s="130"/>
    </row>
    <row r="33" spans="4:16" s="131" customFormat="1">
      <c r="D33" s="130"/>
      <c r="E33" s="130"/>
      <c r="F33" s="130"/>
      <c r="H33" s="130"/>
      <c r="I33" s="130"/>
      <c r="J33" s="130"/>
      <c r="K33" s="130"/>
      <c r="M33" s="132"/>
      <c r="N33" s="132"/>
      <c r="O33" s="130"/>
      <c r="P33" s="130"/>
    </row>
    <row r="34" spans="4:16" s="131" customFormat="1">
      <c r="D34" s="130"/>
      <c r="E34" s="130"/>
      <c r="F34" s="130"/>
      <c r="H34" s="130"/>
      <c r="I34" s="130"/>
      <c r="J34" s="130"/>
      <c r="K34" s="130"/>
      <c r="M34" s="132"/>
      <c r="N34" s="132"/>
      <c r="O34" s="130"/>
      <c r="P34" s="130"/>
    </row>
    <row r="35" spans="4:16" s="131" customFormat="1">
      <c r="D35" s="130"/>
      <c r="E35" s="130"/>
      <c r="F35" s="130"/>
      <c r="H35" s="130"/>
      <c r="I35" s="130"/>
      <c r="J35" s="130"/>
      <c r="K35" s="130"/>
      <c r="M35" s="132"/>
      <c r="N35" s="132"/>
      <c r="O35" s="130"/>
      <c r="P35" s="130"/>
    </row>
    <row r="36" spans="4:16" s="131" customFormat="1">
      <c r="D36" s="130"/>
      <c r="E36" s="130"/>
      <c r="F36" s="130"/>
      <c r="H36" s="130"/>
      <c r="I36" s="130"/>
      <c r="J36" s="130"/>
      <c r="K36" s="130"/>
      <c r="M36" s="132"/>
      <c r="N36" s="132"/>
      <c r="O36" s="130"/>
      <c r="P36" s="130"/>
    </row>
    <row r="37" spans="4:16" s="131" customFormat="1">
      <c r="D37" s="130"/>
      <c r="E37" s="130"/>
      <c r="F37" s="130"/>
      <c r="H37" s="130"/>
      <c r="I37" s="130"/>
      <c r="J37" s="130"/>
      <c r="K37" s="130"/>
      <c r="M37" s="132"/>
      <c r="N37" s="132"/>
      <c r="O37" s="130"/>
      <c r="P37" s="130"/>
    </row>
  </sheetData>
  <mergeCells count="55">
    <mergeCell ref="B1:P1"/>
    <mergeCell ref="B2:E2"/>
    <mergeCell ref="B3:P3"/>
    <mergeCell ref="B4:P4"/>
    <mergeCell ref="F2:L2"/>
    <mergeCell ref="M2:P2"/>
    <mergeCell ref="O9:O10"/>
    <mergeCell ref="P9:P10"/>
    <mergeCell ref="B5:P6"/>
    <mergeCell ref="B7:P8"/>
    <mergeCell ref="B9:B10"/>
    <mergeCell ref="C9:F9"/>
    <mergeCell ref="G9:G10"/>
    <mergeCell ref="H9:K9"/>
    <mergeCell ref="L9:L10"/>
    <mergeCell ref="M9:M10"/>
    <mergeCell ref="N9:N10"/>
    <mergeCell ref="P11:P12"/>
    <mergeCell ref="N15:N16"/>
    <mergeCell ref="O15:O16"/>
    <mergeCell ref="C13:C14"/>
    <mergeCell ref="G13:G14"/>
    <mergeCell ref="L13:L14"/>
    <mergeCell ref="M13:M14"/>
    <mergeCell ref="N13:N14"/>
    <mergeCell ref="G11:G12"/>
    <mergeCell ref="L11:L12"/>
    <mergeCell ref="M11:M12"/>
    <mergeCell ref="N11:N12"/>
    <mergeCell ref="O11:O12"/>
    <mergeCell ref="O13:O14"/>
    <mergeCell ref="P13:P14"/>
    <mergeCell ref="C15:C16"/>
    <mergeCell ref="N19:N20"/>
    <mergeCell ref="O19:O20"/>
    <mergeCell ref="P19:P20"/>
    <mergeCell ref="P15:P16"/>
    <mergeCell ref="N17:N18"/>
    <mergeCell ref="O17:O18"/>
    <mergeCell ref="P17:P18"/>
    <mergeCell ref="G15:G16"/>
    <mergeCell ref="L15:L16"/>
    <mergeCell ref="M15:M16"/>
    <mergeCell ref="B19:B20"/>
    <mergeCell ref="C19:C20"/>
    <mergeCell ref="G19:G20"/>
    <mergeCell ref="L19:L20"/>
    <mergeCell ref="M19:M20"/>
    <mergeCell ref="B17:B18"/>
    <mergeCell ref="C17:C18"/>
    <mergeCell ref="G17:G18"/>
    <mergeCell ref="L17:L18"/>
    <mergeCell ref="M17:M18"/>
    <mergeCell ref="B11:B16"/>
    <mergeCell ref="C11:C12"/>
  </mergeCells>
  <dataValidations disablePrompts="1" count="2">
    <dataValidation type="list" allowBlank="1" showInputMessage="1" showErrorMessage="1" sqref="E11:E24" xr:uid="{181B9045-7FBB-466E-A71F-2C140DA84702}">
      <formula1>"Unidad,Porcentaje,Monetario"</formula1>
    </dataValidation>
    <dataValidation type="list" allowBlank="1" showInputMessage="1" showErrorMessage="1" sqref="F11:F24" xr:uid="{2E461ADD-EF82-4B7B-9CAE-C40AE0DE5212}">
      <formula1>"A,B,C"</formula1>
    </dataValidation>
  </dataValidations>
  <printOptions horizontalCentered="1" verticalCentered="1"/>
  <pageMargins left="0.11811023622047245" right="0.11811023622047245" top="0.6692913385826772" bottom="0.47244094488188981" header="0.27559055118110237" footer="7.874015748031496E-2"/>
  <pageSetup paperSize="5" scale="45" fitToWidth="0" fitToHeight="0" pageOrder="overThenDown" orientation="landscape" useFirstPageNumber="1" r:id="rId1"/>
  <headerFooter alignWithMargins="0"/>
  <rowBreaks count="1" manualBreakCount="1">
    <brk id="18"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Ejecución</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DAF!Área_de_impresión</vt:lpstr>
      <vt:lpstr>'Dirección Ejecutiva'!Área_de_impresión</vt:lpstr>
      <vt:lpstr>Juridica!Área_de_impresión</vt:lpstr>
      <vt:lpstr>Logística!Área_de_impresión</vt:lpstr>
      <vt:lpstr>OAI!Área_de_impresión</vt:lpstr>
      <vt:lpstr>Planificación!Área_de_impresión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Comunicaciones!Títulos_a_imprimir</vt:lpstr>
      <vt:lpstr>DAF!Títulos_a_imprimir</vt:lpstr>
      <vt:lpstr>Logística!Títulos_a_imprimir</vt:lpstr>
      <vt:lpstr>NSSS!Títulos_a_imprimir</vt:lpstr>
      <vt:lpstr>Planificación!Títulos_a_imprimir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INESPRE PLANIFICACION</cp:lastModifiedBy>
  <cp:lastPrinted>2026-01-16T19:56:58Z</cp:lastPrinted>
  <dcterms:created xsi:type="dcterms:W3CDTF">2025-02-12T13:14:38Z</dcterms:created>
  <dcterms:modified xsi:type="dcterms:W3CDTF">2026-01-16T20:04:24Z</dcterms:modified>
</cp:coreProperties>
</file>