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file-server\Usuarios\esanchez\Desktop\Entregables OAI enero 2026\Informes POA 2025 (faltan PDFs)\4to trimestre (Roseidy)\"/>
    </mc:Choice>
  </mc:AlternateContent>
  <xr:revisionPtr revIDLastSave="0" documentId="13_ncr:1_{3FE5A13E-D1D8-4F99-94D9-A165FCD1D0FF}" xr6:coauthVersionLast="47" xr6:coauthVersionMax="47" xr10:uidLastSave="{00000000-0000-0000-0000-000000000000}"/>
  <bookViews>
    <workbookView xWindow="-110" yWindow="-110" windowWidth="19420" windowHeight="11500" firstSheet="1" activeTab="1" xr2:uid="{5BCA9E1B-B73E-4C11-8192-B6ECF1666673}"/>
  </bookViews>
  <sheets>
    <sheet name="Ejecución" sheetId="2" state="hidden" r:id="rId1"/>
    <sheet name="Comunicaciones" sheetId="1" r:id="rId2"/>
    <sheet name="NSSS" sheetId="3" r:id="rId3"/>
    <sheet name="Planificación" sheetId="4" r:id="rId4"/>
    <sheet name="Seguridad Militar" sheetId="5" r:id="rId5"/>
    <sheet name="TIC" sheetId="6" r:id="rId6"/>
    <sheet name="Juridica" sheetId="7" r:id="rId7"/>
    <sheet name="DAF" sheetId="8" r:id="rId8"/>
    <sheet name="Agropecuaria" sheetId="9" r:id="rId9"/>
    <sheet name="Logística" sheetId="10" r:id="rId10"/>
    <sheet name="Comercialización" sheetId="11" r:id="rId11"/>
    <sheet name="Programas" sheetId="12" r:id="rId12"/>
    <sheet name="Recursos Humanos" sheetId="13" r:id="rId13"/>
    <sheet name="Dirección Ejecutiva" sheetId="14" r:id="rId14"/>
    <sheet name="OAI" sheetId="15" r:id="rId15"/>
  </sheets>
  <definedNames>
    <definedName name="___xlfn_IFERROR" localSheetId="10">#REF!</definedName>
    <definedName name="___xlfn_IFERROR" localSheetId="7">#REF!</definedName>
    <definedName name="___xlfn_IFERROR" localSheetId="6">#REF!</definedName>
    <definedName name="___xlfn_IFERROR" localSheetId="9">#REF!</definedName>
    <definedName name="___xlfn_IFERROR" localSheetId="3">#REF!</definedName>
    <definedName name="___xlfn_IFERROR" localSheetId="12">#REF!</definedName>
    <definedName name="___xlfn_IFERROR">#REF!</definedName>
    <definedName name="__xlfn_IFERROR" localSheetId="10">#REF!</definedName>
    <definedName name="__xlfn_IFERROR" localSheetId="7">#REF!</definedName>
    <definedName name="__xlfn_IFERROR" localSheetId="6">#REF!</definedName>
    <definedName name="__xlfn_IFERROR" localSheetId="9">#REF!</definedName>
    <definedName name="__xlfn_IFERROR" localSheetId="3">#REF!</definedName>
    <definedName name="__xlfn_IFERROR" localSheetId="12">#REF!</definedName>
    <definedName name="__xlfn_IFERROR">#REF!</definedName>
    <definedName name="_xlnm.Print_Area" localSheetId="8">Agropecuaria!$B$1:$P$24</definedName>
    <definedName name="_xlnm.Print_Area" localSheetId="10">Comercialización!$B$1:$P$14</definedName>
    <definedName name="_xlnm.Print_Area" localSheetId="1">Comunicaciones!$B$1:$P$29</definedName>
    <definedName name="_xlnm.Print_Area" localSheetId="7">DAF!$B$1:$P$22</definedName>
    <definedName name="_xlnm.Print_Area" localSheetId="13">'Dirección Ejecutiva'!$B$1:$P$14</definedName>
    <definedName name="_xlnm.Print_Area" localSheetId="6">Juridica!$B$1:$P$16</definedName>
    <definedName name="_xlnm.Print_Area" localSheetId="9">Logística!$B$1:$P$14</definedName>
    <definedName name="_xlnm.Print_Area" localSheetId="14">OAI!$B$1:$P$37</definedName>
    <definedName name="_xlnm.Print_Area" localSheetId="3">Planificación!$B$1:$P$34</definedName>
    <definedName name="_xlnm.Print_Area" localSheetId="11">Programas!$B$1:$P$18</definedName>
    <definedName name="_xlnm.Print_Area" localSheetId="12">'Recursos Humanos'!$B$1:$P$30</definedName>
    <definedName name="_xlnm.Print_Area" localSheetId="4">'Seguridad Militar'!$B$1:$P$15</definedName>
    <definedName name="_xlnm.Print_Area" localSheetId="5">TIC!$B$1:$P$37</definedName>
    <definedName name="pfgdfg" localSheetId="10">#REF!</definedName>
    <definedName name="pfgdfg" localSheetId="7">#REF!</definedName>
    <definedName name="pfgdfg" localSheetId="6">#REF!</definedName>
    <definedName name="pfgdfg" localSheetId="9">#REF!</definedName>
    <definedName name="pfgdfg" localSheetId="3">#REF!</definedName>
    <definedName name="pfgdfg" localSheetId="12">#REF!</definedName>
    <definedName name="pfgdfg">#REF!</definedName>
    <definedName name="_xlnm.Print_Titles" localSheetId="8">Agropecuaria!$9:$10</definedName>
    <definedName name="_xlnm.Print_Titles" localSheetId="10">Comercialización!$9:$10</definedName>
    <definedName name="_xlnm.Print_Titles" localSheetId="1">Comunicaciones!$9:$10</definedName>
    <definedName name="_xlnm.Print_Titles" localSheetId="7">DAF!$9:$10</definedName>
    <definedName name="_xlnm.Print_Titles" localSheetId="9">Logística!$9:$10</definedName>
    <definedName name="_xlnm.Print_Titles" localSheetId="2">NSSS!$9:$10</definedName>
    <definedName name="_xlnm.Print_Titles" localSheetId="3">Planificación!$9:$10</definedName>
    <definedName name="_xlnm.Print_Titles" localSheetId="11">Programas!$9:$10</definedName>
    <definedName name="_xlnm.Print_Titles" localSheetId="12">'Recursos Humanos'!$9:$10</definedName>
    <definedName name="_xlnm.Print_Titles" localSheetId="4">'Seguridad Militar'!$9:$10</definedName>
    <definedName name="_xlnm.Print_Titles" localSheetId="5">TIC!$9:$10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3" i="15" l="1"/>
  <c r="K12" i="15"/>
  <c r="K11" i="15"/>
  <c r="K14" i="14"/>
  <c r="K13" i="14"/>
  <c r="K12" i="14"/>
  <c r="K11" i="14"/>
  <c r="K12" i="13"/>
  <c r="K30" i="13"/>
  <c r="K29" i="13"/>
  <c r="K28" i="13"/>
  <c r="K27" i="13"/>
  <c r="K26" i="13"/>
  <c r="K25" i="13"/>
  <c r="K24" i="13"/>
  <c r="K23" i="13"/>
  <c r="K22" i="13"/>
  <c r="K21" i="13"/>
  <c r="K20" i="13"/>
  <c r="K19" i="13"/>
  <c r="K18" i="13"/>
  <c r="K17" i="13"/>
  <c r="K16" i="13"/>
  <c r="K15" i="13"/>
  <c r="K14" i="13"/>
  <c r="K13" i="13"/>
  <c r="K11" i="13"/>
  <c r="K18" i="12"/>
  <c r="K17" i="12"/>
  <c r="K16" i="12"/>
  <c r="K15" i="12"/>
  <c r="K14" i="12"/>
  <c r="K13" i="12"/>
  <c r="K12" i="12"/>
  <c r="K11" i="12"/>
  <c r="K14" i="11"/>
  <c r="K13" i="11"/>
  <c r="K12" i="11"/>
  <c r="K11" i="11"/>
  <c r="K12" i="10"/>
  <c r="K14" i="10"/>
  <c r="K13" i="10"/>
  <c r="K11" i="10"/>
  <c r="K24" i="9"/>
  <c r="K23" i="9"/>
  <c r="K22" i="9"/>
  <c r="K21" i="9"/>
  <c r="K20" i="9"/>
  <c r="K19" i="9"/>
  <c r="K18" i="9"/>
  <c r="K17" i="9"/>
  <c r="K16" i="9"/>
  <c r="K15" i="9"/>
  <c r="K14" i="9"/>
  <c r="K13" i="9"/>
  <c r="K12" i="9"/>
  <c r="K11" i="9"/>
  <c r="K22" i="8"/>
  <c r="K21" i="8"/>
  <c r="K20" i="8"/>
  <c r="K19" i="8"/>
  <c r="K18" i="8"/>
  <c r="K17" i="8"/>
  <c r="K16" i="8"/>
  <c r="K15" i="8"/>
  <c r="K14" i="8"/>
  <c r="K13" i="8"/>
  <c r="K12" i="8"/>
  <c r="K11" i="8"/>
  <c r="K16" i="7"/>
  <c r="K15" i="7"/>
  <c r="K14" i="7"/>
  <c r="K13" i="7"/>
  <c r="K12" i="7"/>
  <c r="K11" i="7"/>
  <c r="K12" i="6"/>
  <c r="K37" i="6"/>
  <c r="K36" i="6"/>
  <c r="K35" i="6"/>
  <c r="K34" i="6"/>
  <c r="K33" i="6"/>
  <c r="K32" i="6"/>
  <c r="K31" i="6"/>
  <c r="K30" i="6"/>
  <c r="K29" i="6"/>
  <c r="K28" i="6"/>
  <c r="K27" i="6"/>
  <c r="K26" i="6"/>
  <c r="K25" i="6"/>
  <c r="K24" i="6"/>
  <c r="K23" i="6"/>
  <c r="K22" i="6"/>
  <c r="K21" i="6"/>
  <c r="K20" i="6"/>
  <c r="K19" i="6"/>
  <c r="K18" i="6"/>
  <c r="K17" i="6"/>
  <c r="K16" i="6"/>
  <c r="K15" i="6"/>
  <c r="K14" i="6"/>
  <c r="K13" i="6"/>
  <c r="K11" i="6"/>
  <c r="K15" i="5"/>
  <c r="K14" i="5"/>
  <c r="K13" i="5"/>
  <c r="K12" i="5"/>
  <c r="K11" i="5"/>
  <c r="K16" i="4"/>
  <c r="K34" i="4"/>
  <c r="K33" i="4"/>
  <c r="K32" i="4"/>
  <c r="K31" i="4"/>
  <c r="K30" i="4"/>
  <c r="K29" i="4"/>
  <c r="K28" i="4"/>
  <c r="K27" i="4"/>
  <c r="K26" i="4"/>
  <c r="K25" i="4"/>
  <c r="K24" i="4"/>
  <c r="K23" i="4"/>
  <c r="K22" i="4"/>
  <c r="K21" i="4"/>
  <c r="K20" i="4"/>
  <c r="K19" i="4"/>
  <c r="K18" i="4"/>
  <c r="K17" i="4"/>
  <c r="K15" i="4"/>
  <c r="K14" i="4"/>
  <c r="K13" i="4"/>
  <c r="K12" i="4"/>
  <c r="K11" i="4"/>
  <c r="K32" i="3"/>
  <c r="K31" i="3"/>
  <c r="K30" i="3"/>
  <c r="K29" i="3"/>
  <c r="K28" i="3"/>
  <c r="K27" i="3"/>
  <c r="K26" i="3"/>
  <c r="K25" i="3"/>
  <c r="K24" i="3"/>
  <c r="K23" i="3"/>
  <c r="K22" i="3"/>
  <c r="K21" i="3"/>
  <c r="K20" i="3"/>
  <c r="K19" i="3"/>
  <c r="K18" i="3"/>
  <c r="K17" i="3"/>
  <c r="K16" i="3"/>
  <c r="K15" i="3"/>
  <c r="K14" i="3"/>
  <c r="K13" i="3"/>
  <c r="K12" i="3"/>
  <c r="K11" i="3"/>
  <c r="K12" i="1"/>
  <c r="K29" i="1"/>
  <c r="K28" i="1"/>
  <c r="K27" i="1"/>
  <c r="K26" i="1"/>
  <c r="K25" i="1"/>
  <c r="K24" i="1"/>
  <c r="K23" i="1"/>
  <c r="K22" i="1"/>
  <c r="K21" i="1"/>
  <c r="K20" i="1"/>
  <c r="K19" i="1"/>
  <c r="K18" i="1"/>
  <c r="K17" i="1"/>
  <c r="K16" i="1"/>
  <c r="K15" i="1"/>
  <c r="K14" i="1"/>
  <c r="K13" i="1"/>
  <c r="K11" i="1"/>
  <c r="J10" i="15"/>
  <c r="J13" i="15" s="1"/>
  <c r="I10" i="15"/>
  <c r="I13" i="15" s="1"/>
  <c r="H10" i="15"/>
  <c r="H13" i="15" s="1"/>
  <c r="H9" i="15"/>
  <c r="B3" i="15"/>
  <c r="J10" i="14"/>
  <c r="J14" i="14" s="1"/>
  <c r="I10" i="14"/>
  <c r="I14" i="14" s="1"/>
  <c r="H10" i="14"/>
  <c r="H14" i="14" s="1"/>
  <c r="H9" i="14"/>
  <c r="B3" i="14"/>
  <c r="J10" i="13"/>
  <c r="J29" i="13" s="1"/>
  <c r="I10" i="13"/>
  <c r="I29" i="13" s="1"/>
  <c r="H10" i="13"/>
  <c r="H29" i="13" s="1"/>
  <c r="H9" i="13"/>
  <c r="B3" i="13"/>
  <c r="J10" i="12"/>
  <c r="J18" i="12" s="1"/>
  <c r="I10" i="12"/>
  <c r="I18" i="12" s="1"/>
  <c r="H10" i="12"/>
  <c r="H18" i="12" s="1"/>
  <c r="H9" i="12"/>
  <c r="B3" i="12"/>
  <c r="J10" i="11"/>
  <c r="J13" i="11" s="1"/>
  <c r="I10" i="11"/>
  <c r="I13" i="11" s="1"/>
  <c r="H10" i="11"/>
  <c r="H13" i="11" s="1"/>
  <c r="H9" i="11"/>
  <c r="B3" i="11"/>
  <c r="J10" i="10"/>
  <c r="J12" i="10" s="1"/>
  <c r="I10" i="10"/>
  <c r="I12" i="10" s="1"/>
  <c r="H10" i="10"/>
  <c r="H12" i="10" s="1"/>
  <c r="H9" i="10"/>
  <c r="B3" i="10"/>
  <c r="H13" i="10" l="1"/>
  <c r="H11" i="11"/>
  <c r="H14" i="11"/>
  <c r="H13" i="12"/>
  <c r="H16" i="12"/>
  <c r="H11" i="13"/>
  <c r="H15" i="13"/>
  <c r="H18" i="13"/>
  <c r="H21" i="13"/>
  <c r="H24" i="13"/>
  <c r="H27" i="13"/>
  <c r="H30" i="13"/>
  <c r="H12" i="14"/>
  <c r="H11" i="15"/>
  <c r="I13" i="10"/>
  <c r="I11" i="11"/>
  <c r="I14" i="11"/>
  <c r="I13" i="12"/>
  <c r="I16" i="12"/>
  <c r="I11" i="13"/>
  <c r="I15" i="13"/>
  <c r="I18" i="13"/>
  <c r="I21" i="13"/>
  <c r="I24" i="13"/>
  <c r="I27" i="13"/>
  <c r="I30" i="13"/>
  <c r="I12" i="14"/>
  <c r="I11" i="15"/>
  <c r="J13" i="10"/>
  <c r="J11" i="11"/>
  <c r="J14" i="11"/>
  <c r="J13" i="12"/>
  <c r="J16" i="12"/>
  <c r="J11" i="13"/>
  <c r="J15" i="13"/>
  <c r="J18" i="13"/>
  <c r="J21" i="13"/>
  <c r="J24" i="13"/>
  <c r="J27" i="13"/>
  <c r="J30" i="13"/>
  <c r="J12" i="14"/>
  <c r="J11" i="15"/>
  <c r="H14" i="10"/>
  <c r="H12" i="11"/>
  <c r="H11" i="12"/>
  <c r="H14" i="12"/>
  <c r="H17" i="12"/>
  <c r="H13" i="13"/>
  <c r="H16" i="13"/>
  <c r="H19" i="13"/>
  <c r="H22" i="13"/>
  <c r="H25" i="13"/>
  <c r="H28" i="13"/>
  <c r="H12" i="13"/>
  <c r="H13" i="14"/>
  <c r="H12" i="15"/>
  <c r="I14" i="10"/>
  <c r="I12" i="11"/>
  <c r="I11" i="12"/>
  <c r="I14" i="12"/>
  <c r="I17" i="12"/>
  <c r="I13" i="13"/>
  <c r="I16" i="13"/>
  <c r="I19" i="13"/>
  <c r="I22" i="13"/>
  <c r="I25" i="13"/>
  <c r="I28" i="13"/>
  <c r="I12" i="13"/>
  <c r="I13" i="14"/>
  <c r="I12" i="15"/>
  <c r="J14" i="10"/>
  <c r="J12" i="11"/>
  <c r="J11" i="12"/>
  <c r="J14" i="12"/>
  <c r="J17" i="12"/>
  <c r="J13" i="13"/>
  <c r="J16" i="13"/>
  <c r="J19" i="13"/>
  <c r="J22" i="13"/>
  <c r="J25" i="13"/>
  <c r="J28" i="13"/>
  <c r="J12" i="13"/>
  <c r="J13" i="14"/>
  <c r="J12" i="15"/>
  <c r="H11" i="10"/>
  <c r="H12" i="12"/>
  <c r="H15" i="12"/>
  <c r="H14" i="13"/>
  <c r="H17" i="13"/>
  <c r="H20" i="13"/>
  <c r="H23" i="13"/>
  <c r="H26" i="13"/>
  <c r="H11" i="14"/>
  <c r="I11" i="10"/>
  <c r="I12" i="12"/>
  <c r="I15" i="12"/>
  <c r="I14" i="13"/>
  <c r="I17" i="13"/>
  <c r="I20" i="13"/>
  <c r="I23" i="13"/>
  <c r="I26" i="13"/>
  <c r="I11" i="14"/>
  <c r="J11" i="10"/>
  <c r="J12" i="12"/>
  <c r="J15" i="12"/>
  <c r="J14" i="13"/>
  <c r="J17" i="13"/>
  <c r="J20" i="13"/>
  <c r="J23" i="13"/>
  <c r="J26" i="13"/>
  <c r="J11" i="14"/>
  <c r="J10" i="9"/>
  <c r="I10" i="9"/>
  <c r="H10" i="9"/>
  <c r="H9" i="9"/>
  <c r="B3" i="9"/>
  <c r="J10" i="8"/>
  <c r="I10" i="8"/>
  <c r="H10" i="8"/>
  <c r="H9" i="8"/>
  <c r="B3" i="8"/>
  <c r="J10" i="7"/>
  <c r="I10" i="7"/>
  <c r="H10" i="7"/>
  <c r="H9" i="7"/>
  <c r="B3" i="7"/>
  <c r="J10" i="6"/>
  <c r="I10" i="6"/>
  <c r="H10" i="6"/>
  <c r="H9" i="6"/>
  <c r="B3" i="6"/>
  <c r="J10" i="5"/>
  <c r="I10" i="5"/>
  <c r="H10" i="5"/>
  <c r="H9" i="5"/>
  <c r="B3" i="5"/>
  <c r="J10" i="4"/>
  <c r="I10" i="4"/>
  <c r="H10" i="4"/>
  <c r="H9" i="4"/>
  <c r="B3" i="4"/>
  <c r="J10" i="3"/>
  <c r="I10" i="3"/>
  <c r="H10" i="3"/>
  <c r="H9" i="3"/>
  <c r="B3" i="3"/>
  <c r="J10" i="1"/>
  <c r="I10" i="1"/>
  <c r="H10" i="1"/>
  <c r="H9" i="1"/>
  <c r="B3" i="1"/>
  <c r="I15" i="5" l="1"/>
  <c r="I12" i="5"/>
  <c r="I14" i="5"/>
  <c r="I11" i="5"/>
  <c r="I13" i="5"/>
  <c r="H31" i="3"/>
  <c r="H28" i="3"/>
  <c r="H25" i="3"/>
  <c r="H22" i="3"/>
  <c r="H19" i="3"/>
  <c r="H16" i="3"/>
  <c r="H13" i="3"/>
  <c r="H30" i="3"/>
  <c r="H27" i="3"/>
  <c r="H24" i="3"/>
  <c r="H21" i="3"/>
  <c r="H18" i="3"/>
  <c r="H15" i="3"/>
  <c r="H12" i="3"/>
  <c r="H32" i="3"/>
  <c r="H29" i="3"/>
  <c r="H26" i="3"/>
  <c r="H23" i="3"/>
  <c r="H20" i="3"/>
  <c r="H17" i="3"/>
  <c r="H14" i="3"/>
  <c r="H11" i="3"/>
  <c r="J15" i="5"/>
  <c r="J12" i="5"/>
  <c r="J14" i="5"/>
  <c r="J11" i="5"/>
  <c r="J13" i="5"/>
  <c r="I31" i="3"/>
  <c r="I28" i="3"/>
  <c r="I25" i="3"/>
  <c r="I22" i="3"/>
  <c r="I19" i="3"/>
  <c r="I16" i="3"/>
  <c r="I13" i="3"/>
  <c r="I30" i="3"/>
  <c r="I27" i="3"/>
  <c r="I24" i="3"/>
  <c r="I21" i="3"/>
  <c r="I18" i="3"/>
  <c r="I15" i="3"/>
  <c r="I12" i="3"/>
  <c r="I32" i="3"/>
  <c r="I29" i="3"/>
  <c r="I26" i="3"/>
  <c r="I23" i="3"/>
  <c r="I20" i="3"/>
  <c r="I17" i="3"/>
  <c r="I14" i="3"/>
  <c r="I11" i="3"/>
  <c r="J31" i="3"/>
  <c r="J28" i="3"/>
  <c r="J25" i="3"/>
  <c r="J22" i="3"/>
  <c r="J19" i="3"/>
  <c r="J16" i="3"/>
  <c r="J13" i="3"/>
  <c r="J30" i="3"/>
  <c r="J27" i="3"/>
  <c r="J24" i="3"/>
  <c r="J21" i="3"/>
  <c r="J18" i="3"/>
  <c r="J15" i="3"/>
  <c r="J12" i="3"/>
  <c r="J32" i="3"/>
  <c r="J29" i="3"/>
  <c r="J26" i="3"/>
  <c r="J23" i="3"/>
  <c r="J20" i="3"/>
  <c r="J17" i="3"/>
  <c r="J14" i="3"/>
  <c r="J11" i="3"/>
  <c r="I22" i="8"/>
  <c r="I19" i="8"/>
  <c r="I16" i="8"/>
  <c r="I13" i="8"/>
  <c r="I21" i="8"/>
  <c r="I18" i="8"/>
  <c r="I15" i="8"/>
  <c r="I12" i="8"/>
  <c r="I20" i="8"/>
  <c r="I17" i="8"/>
  <c r="I14" i="8"/>
  <c r="I11" i="8"/>
  <c r="H12" i="6"/>
  <c r="H35" i="6"/>
  <c r="H32" i="6"/>
  <c r="H29" i="6"/>
  <c r="H26" i="6"/>
  <c r="H23" i="6"/>
  <c r="H20" i="6"/>
  <c r="H17" i="6"/>
  <c r="H14" i="6"/>
  <c r="H37" i="6"/>
  <c r="H34" i="6"/>
  <c r="H31" i="6"/>
  <c r="H28" i="6"/>
  <c r="H25" i="6"/>
  <c r="H22" i="6"/>
  <c r="H19" i="6"/>
  <c r="H16" i="6"/>
  <c r="H13" i="6"/>
  <c r="H36" i="6"/>
  <c r="H33" i="6"/>
  <c r="H30" i="6"/>
  <c r="H27" i="6"/>
  <c r="H24" i="6"/>
  <c r="H21" i="6"/>
  <c r="H18" i="6"/>
  <c r="H15" i="6"/>
  <c r="H11" i="6"/>
  <c r="J22" i="8"/>
  <c r="J19" i="8"/>
  <c r="J16" i="8"/>
  <c r="J13" i="8"/>
  <c r="J21" i="8"/>
  <c r="J18" i="8"/>
  <c r="J15" i="8"/>
  <c r="J12" i="8"/>
  <c r="J20" i="8"/>
  <c r="J17" i="8"/>
  <c r="J14" i="8"/>
  <c r="J11" i="8"/>
  <c r="H22" i="8"/>
  <c r="H19" i="8"/>
  <c r="H16" i="8"/>
  <c r="H13" i="8"/>
  <c r="H21" i="8"/>
  <c r="H18" i="8"/>
  <c r="H15" i="8"/>
  <c r="H12" i="8"/>
  <c r="H20" i="8"/>
  <c r="H17" i="8"/>
  <c r="H14" i="8"/>
  <c r="H11" i="8"/>
  <c r="I12" i="6"/>
  <c r="I35" i="6"/>
  <c r="I32" i="6"/>
  <c r="I29" i="6"/>
  <c r="I26" i="6"/>
  <c r="I23" i="6"/>
  <c r="I20" i="6"/>
  <c r="I17" i="6"/>
  <c r="I14" i="6"/>
  <c r="I37" i="6"/>
  <c r="I34" i="6"/>
  <c r="I31" i="6"/>
  <c r="I28" i="6"/>
  <c r="I25" i="6"/>
  <c r="I22" i="6"/>
  <c r="I19" i="6"/>
  <c r="I16" i="6"/>
  <c r="I13" i="6"/>
  <c r="I36" i="6"/>
  <c r="I33" i="6"/>
  <c r="I30" i="6"/>
  <c r="I27" i="6"/>
  <c r="I24" i="6"/>
  <c r="I21" i="6"/>
  <c r="I18" i="6"/>
  <c r="I15" i="6"/>
  <c r="I11" i="6"/>
  <c r="H16" i="4"/>
  <c r="H12" i="4"/>
  <c r="H34" i="4"/>
  <c r="H31" i="4"/>
  <c r="H28" i="4"/>
  <c r="H25" i="4"/>
  <c r="H22" i="4"/>
  <c r="H19" i="4"/>
  <c r="H15" i="4"/>
  <c r="H33" i="4"/>
  <c r="H30" i="4"/>
  <c r="H27" i="4"/>
  <c r="H24" i="4"/>
  <c r="H21" i="4"/>
  <c r="H18" i="4"/>
  <c r="H11" i="4"/>
  <c r="H14" i="4"/>
  <c r="H32" i="4"/>
  <c r="H29" i="4"/>
  <c r="H26" i="4"/>
  <c r="H23" i="4"/>
  <c r="H20" i="4"/>
  <c r="H17" i="4"/>
  <c r="H13" i="4"/>
  <c r="J12" i="6"/>
  <c r="J35" i="6"/>
  <c r="J32" i="6"/>
  <c r="J29" i="6"/>
  <c r="J26" i="6"/>
  <c r="J23" i="6"/>
  <c r="J20" i="6"/>
  <c r="J17" i="6"/>
  <c r="J14" i="6"/>
  <c r="J37" i="6"/>
  <c r="J34" i="6"/>
  <c r="J31" i="6"/>
  <c r="J28" i="6"/>
  <c r="J25" i="6"/>
  <c r="J22" i="6"/>
  <c r="J19" i="6"/>
  <c r="J16" i="6"/>
  <c r="J13" i="6"/>
  <c r="J36" i="6"/>
  <c r="J33" i="6"/>
  <c r="J30" i="6"/>
  <c r="J27" i="6"/>
  <c r="J24" i="6"/>
  <c r="J21" i="6"/>
  <c r="J18" i="6"/>
  <c r="J15" i="6"/>
  <c r="J11" i="6"/>
  <c r="I16" i="4"/>
  <c r="I34" i="4"/>
  <c r="I31" i="4"/>
  <c r="I28" i="4"/>
  <c r="I25" i="4"/>
  <c r="I22" i="4"/>
  <c r="I19" i="4"/>
  <c r="I12" i="4"/>
  <c r="I15" i="4"/>
  <c r="I33" i="4"/>
  <c r="I30" i="4"/>
  <c r="I27" i="4"/>
  <c r="I24" i="4"/>
  <c r="I21" i="4"/>
  <c r="I18" i="4"/>
  <c r="I11" i="4"/>
  <c r="I14" i="4"/>
  <c r="I13" i="4"/>
  <c r="I32" i="4"/>
  <c r="I29" i="4"/>
  <c r="I26" i="4"/>
  <c r="I23" i="4"/>
  <c r="I20" i="4"/>
  <c r="I17" i="4"/>
  <c r="H22" i="9"/>
  <c r="H19" i="9"/>
  <c r="H16" i="9"/>
  <c r="H13" i="9"/>
  <c r="H24" i="9"/>
  <c r="H21" i="9"/>
  <c r="H18" i="9"/>
  <c r="H15" i="9"/>
  <c r="H12" i="9"/>
  <c r="H23" i="9"/>
  <c r="H20" i="9"/>
  <c r="H17" i="9"/>
  <c r="H14" i="9"/>
  <c r="H11" i="9"/>
  <c r="H12" i="1"/>
  <c r="H27" i="1"/>
  <c r="H24" i="1"/>
  <c r="H21" i="1"/>
  <c r="H18" i="1"/>
  <c r="H11" i="1"/>
  <c r="H15" i="1"/>
  <c r="H29" i="1"/>
  <c r="H26" i="1"/>
  <c r="H23" i="1"/>
  <c r="H20" i="1"/>
  <c r="H17" i="1"/>
  <c r="H14" i="1"/>
  <c r="H28" i="1"/>
  <c r="H25" i="1"/>
  <c r="H22" i="1"/>
  <c r="H19" i="1"/>
  <c r="H16" i="1"/>
  <c r="H13" i="1"/>
  <c r="J16" i="4"/>
  <c r="J34" i="4"/>
  <c r="J31" i="4"/>
  <c r="J28" i="4"/>
  <c r="J25" i="4"/>
  <c r="J22" i="4"/>
  <c r="J19" i="4"/>
  <c r="J12" i="4"/>
  <c r="J33" i="4"/>
  <c r="J30" i="4"/>
  <c r="J27" i="4"/>
  <c r="J24" i="4"/>
  <c r="J21" i="4"/>
  <c r="J18" i="4"/>
  <c r="J11" i="4"/>
  <c r="J14" i="4"/>
  <c r="J15" i="4"/>
  <c r="J32" i="4"/>
  <c r="J29" i="4"/>
  <c r="J26" i="4"/>
  <c r="J23" i="4"/>
  <c r="J20" i="4"/>
  <c r="J17" i="4"/>
  <c r="J13" i="4"/>
  <c r="I22" i="9"/>
  <c r="I19" i="9"/>
  <c r="I16" i="9"/>
  <c r="I13" i="9"/>
  <c r="I24" i="9"/>
  <c r="I21" i="9"/>
  <c r="I18" i="9"/>
  <c r="I15" i="9"/>
  <c r="I12" i="9"/>
  <c r="I23" i="9"/>
  <c r="I20" i="9"/>
  <c r="I17" i="9"/>
  <c r="I14" i="9"/>
  <c r="I11" i="9"/>
  <c r="H16" i="7"/>
  <c r="H13" i="7"/>
  <c r="H15" i="7"/>
  <c r="H12" i="7"/>
  <c r="H14" i="7"/>
  <c r="H11" i="7"/>
  <c r="I12" i="1"/>
  <c r="I27" i="1"/>
  <c r="I24" i="1"/>
  <c r="I21" i="1"/>
  <c r="I18" i="1"/>
  <c r="I15" i="1"/>
  <c r="I11" i="1"/>
  <c r="I29" i="1"/>
  <c r="I26" i="1"/>
  <c r="I23" i="1"/>
  <c r="I20" i="1"/>
  <c r="I17" i="1"/>
  <c r="I14" i="1"/>
  <c r="I28" i="1"/>
  <c r="I25" i="1"/>
  <c r="I22" i="1"/>
  <c r="I19" i="1"/>
  <c r="I16" i="1"/>
  <c r="I13" i="1"/>
  <c r="J22" i="9"/>
  <c r="J19" i="9"/>
  <c r="J16" i="9"/>
  <c r="J13" i="9"/>
  <c r="J24" i="9"/>
  <c r="J21" i="9"/>
  <c r="J18" i="9"/>
  <c r="J15" i="9"/>
  <c r="J12" i="9"/>
  <c r="J23" i="9"/>
  <c r="J20" i="9"/>
  <c r="J17" i="9"/>
  <c r="J14" i="9"/>
  <c r="J11" i="9"/>
  <c r="J12" i="1"/>
  <c r="J27" i="1"/>
  <c r="J24" i="1"/>
  <c r="J21" i="1"/>
  <c r="J18" i="1"/>
  <c r="J15" i="1"/>
  <c r="J11" i="1"/>
  <c r="J29" i="1"/>
  <c r="J26" i="1"/>
  <c r="J23" i="1"/>
  <c r="J20" i="1"/>
  <c r="J17" i="1"/>
  <c r="J14" i="1"/>
  <c r="J28" i="1"/>
  <c r="J25" i="1"/>
  <c r="J22" i="1"/>
  <c r="J19" i="1"/>
  <c r="J16" i="1"/>
  <c r="J13" i="1"/>
  <c r="I16" i="7"/>
  <c r="I13" i="7"/>
  <c r="I15" i="7"/>
  <c r="I12" i="7"/>
  <c r="I14" i="7"/>
  <c r="I11" i="7"/>
  <c r="H15" i="5"/>
  <c r="H12" i="5"/>
  <c r="H14" i="5"/>
  <c r="H11" i="5"/>
  <c r="H13" i="5"/>
  <c r="J16" i="7"/>
  <c r="J13" i="7"/>
  <c r="J15" i="7"/>
  <c r="J12" i="7"/>
  <c r="J14" i="7"/>
  <c r="J11" i="7"/>
</calcChain>
</file>

<file path=xl/sharedStrings.xml><?xml version="1.0" encoding="utf-8"?>
<sst xmlns="http://schemas.openxmlformats.org/spreadsheetml/2006/main" count="3550" uniqueCount="1348">
  <si>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</si>
  <si>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</si>
  <si>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</si>
  <si>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</si>
  <si>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Nombre del área: Departamento de Comunicaciones</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</si>
  <si>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</si>
  <si>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Eje Estratégico del PEI: 2. Organización interna y aumento de la capacidad institucional.</t>
  </si>
  <si>
    <t>RESULTADOS ESPERADOS</t>
  </si>
  <si>
    <t>PRODUCTO</t>
  </si>
  <si>
    <t>ACTIVIDAD</t>
  </si>
  <si>
    <t>PRESUPUESTO</t>
  </si>
  <si>
    <t>ÁREA RESPONSABLE</t>
  </si>
  <si>
    <t>ÁREA DE APOYO</t>
  </si>
  <si>
    <t>MEDIO VERIFICACIÓN</t>
  </si>
  <si>
    <t>OBSERVACIONES</t>
  </si>
  <si>
    <t>DESCRIPCIÓN</t>
  </si>
  <si>
    <t>INDICADOR
PRODUCCIÓN</t>
  </si>
  <si>
    <t>TIPO DE INDICADOR</t>
  </si>
  <si>
    <t>PRIORIDAD</t>
  </si>
  <si>
    <t>Enero</t>
  </si>
  <si>
    <t>Febrero</t>
  </si>
  <si>
    <t>Marzo</t>
  </si>
  <si>
    <t>Abril</t>
  </si>
  <si>
    <t>Mayo</t>
  </si>
  <si>
    <t>Junio</t>
  </si>
  <si>
    <t>Julio</t>
  </si>
  <si>
    <t>Agosto</t>
  </si>
  <si>
    <t>Septiembre</t>
  </si>
  <si>
    <t>Octubre</t>
  </si>
  <si>
    <t>Noviembre</t>
  </si>
  <si>
    <t>Diciembre</t>
  </si>
  <si>
    <t>Recopilar y analizar información, elaborar contenido de calidad y difundir en medios internos y externos.</t>
  </si>
  <si>
    <t>Cobertura de Actividades.</t>
  </si>
  <si>
    <t>No. de coberturas de actividades.</t>
  </si>
  <si>
    <t>Unidad</t>
  </si>
  <si>
    <t>A</t>
  </si>
  <si>
    <t xml:space="preserve">1 - Agendar actividad.
2 - Realizar fotos, videos y notas de prensa del evento.
3 - Llevar a cabo la edición y corrección del material.
4 - Enviar a los grupos de chat del Departamento de Comunicaciones.
5 - Publicar en medios internos y externos. </t>
  </si>
  <si>
    <t>Departamento de Comunicaciones.</t>
  </si>
  <si>
    <t>Departamento Administrativo.</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</si>
  <si>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</si>
  <si>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 xml:space="preserve">Difundir informaciones institucionales y mantener un buen posicionamiento de la imagen de la Institución. </t>
  </si>
  <si>
    <t>Actualización del Portal Institucional.</t>
  </si>
  <si>
    <t>No. de publicaciones en el portal institucional.</t>
  </si>
  <si>
    <t>1 - Crear y seleccionar contenido.
2 - Publicar notas, fotos, videos u otros documentos.
3 - Monitorear el Portal.</t>
  </si>
  <si>
    <t>Departamento de Tecnologías de la Información y Comunicación.</t>
  </si>
  <si>
    <t>1,2,3 - Enlaces del Portal Institucional.</t>
  </si>
  <si>
    <t>Publicaciones en Redes Sociales.</t>
  </si>
  <si>
    <t>No. de publicaciones en redes sociales.</t>
  </si>
  <si>
    <t xml:space="preserve">1 - Recopilar Información.
2 - Crear contenido.
3 - Publicar el contenido.
4 - Monitorear impacto. </t>
  </si>
  <si>
    <t xml:space="preserve">Sección de Prensa. </t>
  </si>
  <si>
    <t>-</t>
  </si>
  <si>
    <t xml:space="preserve">1 - Material necesario para la creación del contenido.
2,3 - Publicación del contenido en redes sociales.
4 - Revisión de los indicadores de las redes sociales. </t>
  </si>
  <si>
    <t>Elaboración de la Revista Institucional.</t>
  </si>
  <si>
    <t>No. de revistas elaboradas.</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</si>
  <si>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</si>
  <si>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Dirección Ejecutiva.
- Asesora en Comunicación y Mercado.</t>
  </si>
  <si>
    <t xml:space="preserve">1 - Información recolectada para la revista.
2,3,4,5 - Contenido editado para fines de diagramación.
6 - Revista Institucional en PDF difundida en diferentes medios.
7 - Versión impresa de la Revista Institucional. </t>
  </si>
  <si>
    <t>Elaboración de Cápsula Informativa.</t>
  </si>
  <si>
    <t>No. de cápsulas informativas.</t>
  </si>
  <si>
    <t>B</t>
  </si>
  <si>
    <t xml:space="preserve">1 - Selección de información.
2 - Preparación del contenido a publicar.
3 - Edición del video de la cápsula.
4 - Revisión final de la cápsula.
5 - Publicación de la cápsula. </t>
  </si>
  <si>
    <t xml:space="preserve">1 - Contenido recolectado para la cápsula.
2,3,4 - Cápsula informativa editada y revisada.
5 - Enlace de la cápsula informativa publicada en el canal de YouTube. </t>
  </si>
  <si>
    <t>Difusión de Informaciones Institucionales a Medios de Comunicación.</t>
  </si>
  <si>
    <t>No. de informaciones institucionales enviadas a medios de comunicación.</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</si>
  <si>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</si>
  <si>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Sección de Relaciones Públicas.</t>
  </si>
  <si>
    <t>Dirección Ejecutiva.</t>
  </si>
  <si>
    <t xml:space="preserve">1 - Información recolectada.
2 - Nota de prensa redactada.
3 - Fotos y videos a publicar.
4,5,6 - Enlace de publicaciones en medios externos.
7 - Archivo de publicaciones. </t>
  </si>
  <si>
    <t>Colocación de Publicidad Institucional.</t>
  </si>
  <si>
    <t>No. de contratos de publicidad realizados.</t>
  </si>
  <si>
    <t xml:space="preserve">1 - Selección del medio.
2 - Elaboración de publicidad.
3 - Aprobación.
4 - Definición del tiempo de colocación.
5 - Elaboración de un contrato.
6 - Colocación de publicidad. 
7 - Supervisión del servicio.  </t>
  </si>
  <si>
    <t>- Dirección Ejecutiva.
- Asesora en Comunicación y Mercado.
- Dirección Administrativa Financiera.</t>
  </si>
  <si>
    <t xml:space="preserve">1,2,3,4 - Publicidad aprobada y lista para fines de publicación.
5 - Copia de contratos.
6 - Fotos de publicidad colocada en medios impresos o digitales.
7 - Informe de Supervisión de Servicios. </t>
  </si>
  <si>
    <t>Creación y difusión de Campañas Especiales.</t>
  </si>
  <si>
    <t>No. de campañas especiales.</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</si>
  <si>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</si>
  <si>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1,2,3 - Artes de las campañas.
4,5 - Material audiovisual de la campaña editado y aprobado.
6,7 - Publicación de la campaña en redes sociales, murales y página institucional.
8 - Publicación de la campaña en otros medios.</t>
  </si>
  <si>
    <t xml:space="preserve">Realización de Maestría de Ceremonias </t>
  </si>
  <si>
    <t xml:space="preserve">No. de maestrías realizadas </t>
  </si>
  <si>
    <t>1 - Identificar la importancia de la actividad.
2 - Elaborar un guion de la actividad.
3 - Identificar las autoridades que asistirán.
4 - Ser moderador, siguiendo el guion ya elaborado</t>
  </si>
  <si>
    <t>1 - Videos.
2 - Fotos.
3 - Nota de prensa de la actividad.</t>
  </si>
  <si>
    <t>Coordinación de visitas del Director Ejecutivo a medios de comunicación.</t>
  </si>
  <si>
    <t>No. de visitas del Director Ejecutivo a medios de comunicación.</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</si>
  <si>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</si>
  <si>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1 - Fotos o videos realizados para coordinar los encuentros.
2,3,4,5,6,7 - Enlace de la entrevista..</t>
  </si>
  <si>
    <t>Difundir informaciones institucionales a nuestro público interno y externo.</t>
  </si>
  <si>
    <t>Actualización del Mural Institucional.</t>
  </si>
  <si>
    <t>No. de actualizaciones del mural institucional.</t>
  </si>
  <si>
    <t xml:space="preserve">1 - Seleccionar contenido.
2 - Realizar lista del contenido.
3 - Publicar el contenido en el mural.
4 - Verificar el contenido en el mural.  </t>
  </si>
  <si>
    <t>1,2 - Lista de publicaciones del contenido.
3,4 - Publicación en el mural.</t>
  </si>
  <si>
    <t>Informar a nuestros directores y encargados de las noticias del sector Agropecuario Nacional y otras de interés.</t>
  </si>
  <si>
    <t>Realización de Síntesis Diaria de Información.</t>
  </si>
  <si>
    <t>No. de síntesis diarias de información.</t>
  </si>
  <si>
    <t xml:space="preserve">1 - Recolección de informaciones de medios de comunicación digitales e impresos.
2 - Copiar títulos y enlaces.
3 - Recortar noticias de periódicos físicos.
4 - Elaboración de síntesis.
5. Envío de manera física y digital.  </t>
  </si>
  <si>
    <t>Sección de Prensa.</t>
  </si>
  <si>
    <t>1,2,3,4,5 - Copia física y digital de la síntesis diaria de información.</t>
  </si>
  <si>
    <t xml:space="preserve">Promocionar los programas institucionales, puntos de ventas, productos disponibles, precios y  ofertas. </t>
  </si>
  <si>
    <t>Promoción de Programas Institucionales.</t>
  </si>
  <si>
    <t>No. de promociones creadas.</t>
  </si>
  <si>
    <t>1 - Búsqueda de información o programación diaria de programas institucionales.
2 - Elaboración del diseño.
3 - Publicación en medios internos o externos.
4 - Verificación del impacto.</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</si>
  <si>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</si>
  <si>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Medir los resultados obtenidos a través de la difusión de la información.</t>
  </si>
  <si>
    <t>Monitoreo de las Publicaciones.</t>
  </si>
  <si>
    <t>No. de monitoreos de publicaciones.</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</si>
  <si>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</si>
  <si>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 xml:space="preserve">1,2,3,4,5 - Informe de Monitoreo ejecutado y entregado al Director Ejecutivo.
</t>
  </si>
  <si>
    <t>Medir el posicionamiento de la marca del INESPRE.</t>
  </si>
  <si>
    <t>Encuesta de
posicionamiento de la
marca INESPRE.</t>
  </si>
  <si>
    <t>% de aceptación de
la ciudadanía.</t>
  </si>
  <si>
    <t>Porcentaje</t>
  </si>
  <si>
    <t>1 - Definir los temas a encuestar.
2 - Elaborar las preguntas de las encuestas.
3 - Definir el público objetivo.
4 - Establecer las vías y herramientas a través de las cuales se realizará la misma.
5 - Procesar la información.
6 - Realizar un informe final.</t>
  </si>
  <si>
    <t>- Departamento de Planificación y Desarrollo. 
- Dirección de Comercialización.
- Asesora en Comunicación y Mercado.
-Dirección Administrativa Financiera.</t>
  </si>
  <si>
    <t>1,2,3 - Copia del modelo de la encuesta.
4,5 - Resultados de la encuesta.
6 - Informe final.</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</si>
  <si>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</si>
  <si>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</si>
  <si>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 de solicitudes que han sido respondidas.</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</si>
  <si>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</si>
  <si>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</si>
  <si>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</si>
  <si>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</si>
  <si>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Organización de eventos institucionales.</t>
  </si>
  <si>
    <t>No. de eventos</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</si>
  <si>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</si>
  <si>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</si>
  <si>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Solicitud de contratación de servicios para montaje de eventos institucionales</t>
  </si>
  <si>
    <t>No. de contrataciones.</t>
  </si>
  <si>
    <t xml:space="preserve">1 - Identificar suplidores.
2 - Solicitar, evaluar y aprobar cotizaciones.
3 - Contratación del servicio.
4 - Supervisión del servicio. </t>
  </si>
  <si>
    <t xml:space="preserve">1 - Solicitud de servicios.
2 - Cotizaciones.
3 - Documento de recibido del servicio. </t>
  </si>
  <si>
    <t xml:space="preserve">Asistencia protocolar a invitados especiales de la institución y de las Máximas Autoridades. </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</si>
  <si>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</si>
  <si>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</si>
  <si>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Solicitud de servicio.
2 - Foto del invitado.</t>
  </si>
  <si>
    <t>Código Indicador</t>
  </si>
  <si>
    <t>Área</t>
  </si>
  <si>
    <t>Código Área</t>
  </si>
  <si>
    <t>Objetivo</t>
  </si>
  <si>
    <t>Código Objetivo</t>
  </si>
  <si>
    <t>Producto</t>
  </si>
  <si>
    <t>Código Producto</t>
  </si>
  <si>
    <t>Indicador</t>
  </si>
  <si>
    <t>Tipo de Indicador</t>
  </si>
  <si>
    <t>Tipo de Cálculo</t>
  </si>
  <si>
    <t>COMU-O1-P1-I1</t>
  </si>
  <si>
    <t>Departamento de Comunicaciones</t>
  </si>
  <si>
    <t>COMU</t>
  </si>
  <si>
    <t>COMU-O1</t>
  </si>
  <si>
    <t>COMU-O1-P1</t>
  </si>
  <si>
    <t>Suma</t>
  </si>
  <si>
    <t>COMU-O2-P1-I1</t>
  </si>
  <si>
    <t>Difundir informaciones institucionales y mantener un buen posicionamiento de la imagen de la Institución.</t>
  </si>
  <si>
    <t>COMU-O2</t>
  </si>
  <si>
    <t>COMU-O2-P1</t>
  </si>
  <si>
    <t>COMU-O2-P2-I1</t>
  </si>
  <si>
    <t>COMU-O2-P2</t>
  </si>
  <si>
    <t>COMU-O2-P3-I1</t>
  </si>
  <si>
    <t>COMU-O2-P3</t>
  </si>
  <si>
    <t>COMU-O2-P4-I1</t>
  </si>
  <si>
    <t>COMU-O2-P4</t>
  </si>
  <si>
    <t>COMU-O2-P5-I1</t>
  </si>
  <si>
    <t>COMU-O2-P5</t>
  </si>
  <si>
    <t>COMU-O2-P6-I1</t>
  </si>
  <si>
    <t>COMU-O2-P6</t>
  </si>
  <si>
    <t>COMU-O2-P7-I1</t>
  </si>
  <si>
    <t>COMU-O2-P7</t>
  </si>
  <si>
    <t>COMU-O2-P8-I1</t>
  </si>
  <si>
    <t>Realización de Maestría de Ceremonias</t>
  </si>
  <si>
    <t>COMU-O2-P8</t>
  </si>
  <si>
    <t>No. de maestrías realizadas</t>
  </si>
  <si>
    <t>COMU-O2-P9-I1</t>
  </si>
  <si>
    <t>COMU-O2-P9</t>
  </si>
  <si>
    <t>COMU-O3-P1-I1</t>
  </si>
  <si>
    <t>COMU-O3</t>
  </si>
  <si>
    <t>COMU-O3-P1</t>
  </si>
  <si>
    <t>COMU-O4-P1-I1</t>
  </si>
  <si>
    <t>COMU-O4</t>
  </si>
  <si>
    <t>COMU-O4-P1</t>
  </si>
  <si>
    <t>COMU-O5-P1-I1</t>
  </si>
  <si>
    <t>Promocionar los programas institucionales, puntos de ventas, productos disponibles, precios y ofertas.</t>
  </si>
  <si>
    <t>COMU-O5</t>
  </si>
  <si>
    <t>COMU-O5-P1</t>
  </si>
  <si>
    <t>COMU-O6-P1-I1</t>
  </si>
  <si>
    <t>COMU-O6</t>
  </si>
  <si>
    <t>COMU-O6-P1</t>
  </si>
  <si>
    <t>COMU-O7-P1-I1</t>
  </si>
  <si>
    <t>COMU-O7</t>
  </si>
  <si>
    <t>COMU-O7-P1</t>
  </si>
  <si>
    <t>COMU-O8-P1-I1</t>
  </si>
  <si>
    <t>Asegurar que las actividades se lleven a cabo de manera organizada, con buena presencia y garantizando un servicio eficiente, cumpliendo con todos los requisitos de las Máximas Autoridades.</t>
  </si>
  <si>
    <t>COMU-O8</t>
  </si>
  <si>
    <t>COMU-O8-P1</t>
  </si>
  <si>
    <t>Promedio</t>
  </si>
  <si>
    <t>COMU-O8-P2-I1</t>
  </si>
  <si>
    <t>COMU-O8-P2</t>
  </si>
  <si>
    <t>COMU-O8-P3-I1</t>
  </si>
  <si>
    <t>COMU-O8-P3</t>
  </si>
  <si>
    <t>COMU-O8-P4-I1</t>
  </si>
  <si>
    <t>Asistencia protocolar a invitados especiales de la institución y de las Máximas Autoridades.</t>
  </si>
  <si>
    <t>COMU-O8-P4</t>
  </si>
  <si>
    <t>NSSS-O1-P1-I1</t>
  </si>
  <si>
    <t>Departamento de Normas, Sistemas, Supervisión y Seguimiento</t>
  </si>
  <si>
    <t>NSSS</t>
  </si>
  <si>
    <t>Lograr el mejor funcionamiento de las actividades realizadas en las áreas.</t>
  </si>
  <si>
    <t>NSSS-O1</t>
  </si>
  <si>
    <t>Evaluaciones de Seguimiento, Medidas Correctivas y Optimización.</t>
  </si>
  <si>
    <t>NSSS-O1-P1</t>
  </si>
  <si>
    <t>No. de Informes de evaluación.</t>
  </si>
  <si>
    <t>NSSS-O1-P2-I1</t>
  </si>
  <si>
    <t>Evaluación de procedimientos institucionales.</t>
  </si>
  <si>
    <t>NSSS-O1-P2</t>
  </si>
  <si>
    <t>No. de Informes sobre incidencias encontradas.</t>
  </si>
  <si>
    <t>NSSS-O2-P1-I1</t>
  </si>
  <si>
    <t>Garantizar la mejora continua de los procesos.</t>
  </si>
  <si>
    <t>NSSS-O2</t>
  </si>
  <si>
    <t>Resumen Ejecutivo de la Implementación de los Controles Internos de la MAE.</t>
  </si>
  <si>
    <t>NSSS-O2-P1</t>
  </si>
  <si>
    <t>No. de Informes sobre los procesos y las mejoras continuas.</t>
  </si>
  <si>
    <t>NSSS-O3-P1-I1</t>
  </si>
  <si>
    <t>Vigilar por el cumplimiento de las normas y seguimientos a los procesos de controles de gastos</t>
  </si>
  <si>
    <t>NSSS-O3</t>
  </si>
  <si>
    <t>Informe de Validación y Cumplimiento Normativo.</t>
  </si>
  <si>
    <t>NSSS-O3-P1</t>
  </si>
  <si>
    <t>No. de Informes sobre la ejecución de los controles del gasto</t>
  </si>
  <si>
    <t>NSSS-O4-P1-I1</t>
  </si>
  <si>
    <t>Registrar los expedientes de pago para fines de análisis, revisión y validación de los procesos de la Institución</t>
  </si>
  <si>
    <t>NSSS-O4</t>
  </si>
  <si>
    <t>Validación, evaluación y control de documentos de ejecución, administración y de operaciones.</t>
  </si>
  <si>
    <t>NSSS-O4-P1</t>
  </si>
  <si>
    <t>No. de Informes revisión de expedientes y sus validaciones</t>
  </si>
  <si>
    <t>NSSS-O4-P2-I1</t>
  </si>
  <si>
    <t>Revisión de contratos.</t>
  </si>
  <si>
    <t>NSSS-O4-P2</t>
  </si>
  <si>
    <t>No. de Informes</t>
  </si>
  <si>
    <t>NSSS-O4-P3-I1</t>
  </si>
  <si>
    <t>Análisis y revisión de nómina.</t>
  </si>
  <si>
    <t>NSSS-O4-P3</t>
  </si>
  <si>
    <t>No. de Informes sobre el análisis de las nóminas, sus montos y hallazgos.</t>
  </si>
  <si>
    <t>NSSS-O4-P4-I1</t>
  </si>
  <si>
    <t>Revisión de expedientes administrativos financieros.</t>
  </si>
  <si>
    <t>NSSS-O4-P4</t>
  </si>
  <si>
    <t>No. de Informes.</t>
  </si>
  <si>
    <t>NSSS-O5-P1-I1</t>
  </si>
  <si>
    <t>Fiscalizar las operaciones institucionales y velar por el cumplimiento de las normas y controles en dichos procesos.</t>
  </si>
  <si>
    <t>NSSS-O5</t>
  </si>
  <si>
    <t>Informe Fiscalización de operaciones institucionales.</t>
  </si>
  <si>
    <t>NSSS-O5-P1</t>
  </si>
  <si>
    <t>NSSS-O5-P2-I1</t>
  </si>
  <si>
    <t>Arqueo de Fondos Operacionales.</t>
  </si>
  <si>
    <t>NSSS-O5-P2</t>
  </si>
  <si>
    <t>No. de Informes de resultados de los Arqueos de Fondos Operacionales.</t>
  </si>
  <si>
    <t>NSSS-O5-P3-I1</t>
  </si>
  <si>
    <t>Auditoría a realizar.</t>
  </si>
  <si>
    <t>NSSS-O5-P3</t>
  </si>
  <si>
    <t>No. de auditorías realizadas.</t>
  </si>
  <si>
    <t>NSSS-O5-P4-I1</t>
  </si>
  <si>
    <t>Cheques revisados.</t>
  </si>
  <si>
    <t>NSSS-O5-P4</t>
  </si>
  <si>
    <t>No. de Informes de cheques revisados.</t>
  </si>
  <si>
    <t>NSSS-O5-P5-I1</t>
  </si>
  <si>
    <t>Fiscalización y Val. de las. Operaciones Financieras en Bodegas Móviles.</t>
  </si>
  <si>
    <t>NSSS-O5-P5</t>
  </si>
  <si>
    <t>No. de Informes sobre las fiscalizaciones de las bodegas móviles.</t>
  </si>
  <si>
    <t>NSSS-O5-P6-I1</t>
  </si>
  <si>
    <t>Fiscalización y Val. Operaciones O/Fin. En Mercados de Productores.</t>
  </si>
  <si>
    <t>NSSS-O5-P6</t>
  </si>
  <si>
    <t>No. de Informes sobre las fiscalizaciones de los mercados</t>
  </si>
  <si>
    <t>NSSS-O5-P7-I1</t>
  </si>
  <si>
    <t>Fiscalización y Validación de Inventario de Materiales y Suministros.</t>
  </si>
  <si>
    <t>NSSS-O5-P7</t>
  </si>
  <si>
    <t>No. de Inventarios a Suministros.</t>
  </si>
  <si>
    <t>NSSS-O5-P8-I1</t>
  </si>
  <si>
    <t>Fiscalización y Validación de Inventario de Productos.</t>
  </si>
  <si>
    <t>NSSS-O5-P8</t>
  </si>
  <si>
    <t>No. de Inventarios a Productos.</t>
  </si>
  <si>
    <t>NSSS-O5-P9-I1</t>
  </si>
  <si>
    <t>Informe de Ingresos Mensuales de la Institución.</t>
  </si>
  <si>
    <t>NSSS-O5-P9</t>
  </si>
  <si>
    <t>No. de Informes de Ingresos.</t>
  </si>
  <si>
    <t>NSSS-O5-P10-I1</t>
  </si>
  <si>
    <t>Informe de Pagos Electrónicos a Empleados.</t>
  </si>
  <si>
    <t>NSSS-O5-P10</t>
  </si>
  <si>
    <t>No. de Informes de Pagos Electrónicos.</t>
  </si>
  <si>
    <t>NSSS-O5-P11-I1</t>
  </si>
  <si>
    <t>Fiscalización de Transferencias Electrónicas (varias).</t>
  </si>
  <si>
    <t>NSSS-O5-P11</t>
  </si>
  <si>
    <t>No. de Informes de pagos por transferencia.</t>
  </si>
  <si>
    <t>NSSS-O5-P12-I1</t>
  </si>
  <si>
    <t>Fiscalización de Expedientes para Fines de Pagos.</t>
  </si>
  <si>
    <t>NSSS-O5-P12</t>
  </si>
  <si>
    <t>No. de Informes de expedientes revisados.</t>
  </si>
  <si>
    <t>NSSS-O5-P13-I1</t>
  </si>
  <si>
    <t>Fiscalización de Nómina Electrónica.</t>
  </si>
  <si>
    <t>NSSS-O5-P13</t>
  </si>
  <si>
    <t>No. de Informes de expedientes de nómina revisados.</t>
  </si>
  <si>
    <t>NSSS-O5-P14-I1</t>
  </si>
  <si>
    <t>Verificación y Validación de Activos Fijos.</t>
  </si>
  <si>
    <t>NSSS-O5-P14</t>
  </si>
  <si>
    <t>No. de Verificaciones de Inventario de Activos Fijos.</t>
  </si>
  <si>
    <t>P&amp;D-O1-P1-I1</t>
  </si>
  <si>
    <t>Dirección de Planificación y Desarrollo</t>
  </si>
  <si>
    <t>P&amp;D</t>
  </si>
  <si>
    <t>Eficientizar la planificación estratégica de la institución.</t>
  </si>
  <si>
    <t>P&amp;D-O1</t>
  </si>
  <si>
    <t>Fase final Formulación del Plan Estratégico Institucional (PEI) 2025-2028</t>
  </si>
  <si>
    <t>P&amp;D-O1-P1</t>
  </si>
  <si>
    <t>% de avance de la fase final de Formulación del Plan Estratégico Institucional (PEI) 2025-2028</t>
  </si>
  <si>
    <t>P&amp;D-O1-P2-I1</t>
  </si>
  <si>
    <t>Formulación del Plan Anual de Compras y Contrataciones 2026</t>
  </si>
  <si>
    <t>P&amp;D-O1-P2</t>
  </si>
  <si>
    <t>% de avance de la formulación del Plan Anual de Compras y Contrataciones.</t>
  </si>
  <si>
    <t>P&amp;D-O1-P3-I1</t>
  </si>
  <si>
    <t>Formulación del Plan Operativo Anual 2026</t>
  </si>
  <si>
    <t>P&amp;D-O1-P3</t>
  </si>
  <si>
    <t>% de avance de la formulación del Plan Operativo Anual.</t>
  </si>
  <si>
    <t>P&amp;D-O1-P4-I1</t>
  </si>
  <si>
    <t>Formulación del Plan de Protección al Medio Ambiente 2026</t>
  </si>
  <si>
    <t>P&amp;D-O1-P4</t>
  </si>
  <si>
    <t>% de avance de la formulación de los Planes de Gestión Institucional 2026.</t>
  </si>
  <si>
    <t>P&amp;D-O1-P5-I1</t>
  </si>
  <si>
    <t>Formulación del Proyecto de Presupuesto 2026</t>
  </si>
  <si>
    <t>P&amp;D-O1-P5</t>
  </si>
  <si>
    <t>% de avance de la formulación del presupuesto.</t>
  </si>
  <si>
    <t>P&amp;D-O2-P1-I1</t>
  </si>
  <si>
    <t>Monitorear y hacer un seguimiento continuo a las metas establecida en base a las programadas y realizar los ajustes necesarios.</t>
  </si>
  <si>
    <t>P&amp;D-O2</t>
  </si>
  <si>
    <t>Informes trimestrales de seguimiento a la ejecución de los Planes de Gestión Institucional.</t>
  </si>
  <si>
    <t>P&amp;D-O2-P1</t>
  </si>
  <si>
    <t>No. de informes trimestrales de seguimiento.</t>
  </si>
  <si>
    <t>P&amp;D-O2-P2-I1</t>
  </si>
  <si>
    <t>Informe anual de resultados por cumplimiento a la ejecución de los Planes de Gestión Institucional.</t>
  </si>
  <si>
    <t>P&amp;D-O2-P2</t>
  </si>
  <si>
    <t>P&amp;D-O2-P3-I1</t>
  </si>
  <si>
    <t>Informes de ejecución del POA.</t>
  </si>
  <si>
    <t>P&amp;D-O2-P3</t>
  </si>
  <si>
    <t>P&amp;D-O2-P4-I1</t>
  </si>
  <si>
    <t>Informes de las metas físicas – financiera.</t>
  </si>
  <si>
    <t>P&amp;D-O2-P4</t>
  </si>
  <si>
    <t>No. de informes realizados.</t>
  </si>
  <si>
    <t>P&amp;D-O2-P5-I1</t>
  </si>
  <si>
    <t>Informe anual de la ejecución del Plan Estratégico Institucional (PEI) 2021-2024.</t>
  </si>
  <si>
    <t>P&amp;D-O2-P5</t>
  </si>
  <si>
    <t>Informe anual de la ejecución y avance del (PEI) 2021-2024 entregado.</t>
  </si>
  <si>
    <t>P&amp;D-O2-P6-I1</t>
  </si>
  <si>
    <t>Informes de Memoria Institucional</t>
  </si>
  <si>
    <t>P&amp;D-O2-P6</t>
  </si>
  <si>
    <t>No. de Informes de Memoria Institucional entregados.</t>
  </si>
  <si>
    <t>P&amp;D-O2-P7-I1</t>
  </si>
  <si>
    <t>Informe de Vigencia de la Gravedad de los Riesgos</t>
  </si>
  <si>
    <t>P&amp;D-O2-P7</t>
  </si>
  <si>
    <t>No. de Informes de Vigencia de la Gravedad de los Riesgos entregados.</t>
  </si>
  <si>
    <t>P&amp;D-O2-P8-I1</t>
  </si>
  <si>
    <t>Reportes Estadísticos Trimestrales de los Principales Servicios de la Institución</t>
  </si>
  <si>
    <t>P&amp;D-O2-P8</t>
  </si>
  <si>
    <t>No. de reportes realizados</t>
  </si>
  <si>
    <t>P&amp;D-O2-P9-I1</t>
  </si>
  <si>
    <t>Informe anual de la ejecución del Plan Operativo Anual (POA).</t>
  </si>
  <si>
    <t>P&amp;D-O2-P9</t>
  </si>
  <si>
    <t>Informe anual de la ejecución del (POA) aprobado y entregado.</t>
  </si>
  <si>
    <t>P&amp;D-O3-P1-I1</t>
  </si>
  <si>
    <t>Impulsar la calidad y la mejora continua de los procesos y servicios del INESPRE, a fin de satisfacer los requerimientos y expectativas de los clientes internos y externos</t>
  </si>
  <si>
    <t>P&amp;D-O3</t>
  </si>
  <si>
    <t>Autodiagnóstico CAF 2025</t>
  </si>
  <si>
    <t>P&amp;D-O3-P1</t>
  </si>
  <si>
    <t>Informe Autoevaluación CAF.</t>
  </si>
  <si>
    <t>P&amp;D-O3-P2-I1</t>
  </si>
  <si>
    <t>Plan de Mejora Modelo CAF</t>
  </si>
  <si>
    <t>P&amp;D-O3-P2</t>
  </si>
  <si>
    <t xml:space="preserve">Formulación Plan de Mejora 2026
</t>
  </si>
  <si>
    <t>P&amp;D-O3-P2-I2</t>
  </si>
  <si>
    <t>Informes Plan de Mejora 2024</t>
  </si>
  <si>
    <t>P&amp;D-O3-P3-I1</t>
  </si>
  <si>
    <t>Monitoreo de la Calidad de los servicios públicos</t>
  </si>
  <si>
    <t>P&amp;D-O3-P3</t>
  </si>
  <si>
    <t>Informe Encuesta de Satisfacción de Usuarios</t>
  </si>
  <si>
    <t>P&amp;D-O3-P4-I1</t>
  </si>
  <si>
    <t>Evaluación Carta Compromiso 
2024-2026</t>
  </si>
  <si>
    <t>P&amp;D-O3-P4</t>
  </si>
  <si>
    <t>Informe de evaluación anual de cumplimiento CCC</t>
  </si>
  <si>
    <t>P&amp;D-O4-P1-I1</t>
  </si>
  <si>
    <t>Impulsar el desarrollo y fortalecimiento institucional, garantizando la eficiencia y transparencia.</t>
  </si>
  <si>
    <t>P&amp;D-O4</t>
  </si>
  <si>
    <t>Supervisión y Evaluación de los procesos</t>
  </si>
  <si>
    <t>P&amp;D-O4-P1</t>
  </si>
  <si>
    <t>% de actualización de los procedimientos</t>
  </si>
  <si>
    <t>P&amp;D-O4-P2-I1</t>
  </si>
  <si>
    <t>Auditorias de Control Interno</t>
  </si>
  <si>
    <t>P&amp;D-O4-P2</t>
  </si>
  <si>
    <t>No. de informes</t>
  </si>
  <si>
    <t>P&amp;D-O5-P1-I1</t>
  </si>
  <si>
    <t>Fomentar la igualdad de género en el INESPRE mediante capacitaciones y campañas de sensibilización, en temas de igualdad de oportunidades y prevención de la violencia de género.</t>
  </si>
  <si>
    <t>P&amp;D-O5</t>
  </si>
  <si>
    <t>Coordinación de capacitaciones y campañas de sensibilización dirigidas a los servidores públicos del INESPRE sobre temas de igualdad de género, derechos y prevención de la violencia</t>
  </si>
  <si>
    <t>P&amp;D-O5-P1</t>
  </si>
  <si>
    <t>No. de capacitaciones coordinadas.</t>
  </si>
  <si>
    <t>P&amp;D-O5-P2-I1</t>
  </si>
  <si>
    <t>Conmemoración fechas relevantes.</t>
  </si>
  <si>
    <t>P&amp;D-O5-P2</t>
  </si>
  <si>
    <t>No. de conmemoraciones.</t>
  </si>
  <si>
    <t>P&amp;D-O5-P3-I1</t>
  </si>
  <si>
    <t>Elaboración de informes trimestrales para evaluar el progreso de las actividades relacionadas con igualdad de género</t>
  </si>
  <si>
    <t>P&amp;D-O5-P3</t>
  </si>
  <si>
    <t>SEGU-O1-P1-I1</t>
  </si>
  <si>
    <t>Departamento de Seguridad Militar</t>
  </si>
  <si>
    <t>SEGU</t>
  </si>
  <si>
    <t>Seguir prestando eficientemente la labor de seguridad a las distintas actividades y programas institucionales, así como las diferentes regionales a nivel nacional.</t>
  </si>
  <si>
    <t>SEGU-O1</t>
  </si>
  <si>
    <t>Seguridad Militar a las Plantas Físicas.</t>
  </si>
  <si>
    <t>SEGU-O1-P1</t>
  </si>
  <si>
    <t>No. de Servicios Realizados.</t>
  </si>
  <si>
    <t>SEGU-O1-P2-I1</t>
  </si>
  <si>
    <t>Seguridad Militar a las Bodegas Móviles.</t>
  </si>
  <si>
    <t>SEGU-O1-P2</t>
  </si>
  <si>
    <t>SEGU-O1-P3-I1</t>
  </si>
  <si>
    <t>Seguridad Militar a los Mercados de Productores.</t>
  </si>
  <si>
    <t>SEGU-O1-P3</t>
  </si>
  <si>
    <t>SEGU-O1-P4-I1</t>
  </si>
  <si>
    <t>Seguridad Militar a los Funcionarios.</t>
  </si>
  <si>
    <t>SEGU-O1-P4</t>
  </si>
  <si>
    <t>SEGU-O1-P5-I1</t>
  </si>
  <si>
    <t>Seguridad Militar a Camiones de Abastecimiento.</t>
  </si>
  <si>
    <t>SEGU-O1-P5</t>
  </si>
  <si>
    <t>TIC-O1-P1-I1</t>
  </si>
  <si>
    <t>Departamento de Tecnologías de la Información y Comunicación</t>
  </si>
  <si>
    <t>TIC</t>
  </si>
  <si>
    <t>Proveer soluciones integrales para la gestión de sus operaciones con eficiencia y transparencia.</t>
  </si>
  <si>
    <t>TIC-O1</t>
  </si>
  <si>
    <t>Aplicaciones/Servicios Web.</t>
  </si>
  <si>
    <t>TIC-O1-P1</t>
  </si>
  <si>
    <t>Solicitud Renovación de Plugins de ultimas versiones para la pagina Institucional.</t>
  </si>
  <si>
    <t>TIC-O1-P1-I2</t>
  </si>
  <si>
    <t>Actualización de Plugins de ultimas versiones para la pagina Institucional.</t>
  </si>
  <si>
    <t>TIC-O1-P1-I3</t>
  </si>
  <si>
    <t>Nuevas aplicaciones de desarrollo "In-House"</t>
  </si>
  <si>
    <t>TIC-O1-P1-I4</t>
  </si>
  <si>
    <t>Mantenimiento y Mejoras a aplicaciones existentes</t>
  </si>
  <si>
    <t>TIC-O2-P1-I1</t>
  </si>
  <si>
    <t>Proveer a la institución una solución tecnologica moderna para hacer una mejor gestión de sus operaciones .</t>
  </si>
  <si>
    <t>TIC-O2</t>
  </si>
  <si>
    <t>Solución integral (ERP) moderna para la gestión de sus operaciones con eficiencia y transparencia.</t>
  </si>
  <si>
    <t>TIC-O2-P1</t>
  </si>
  <si>
    <t>Solicitud Compra para Implementación de los módulos de ERP.</t>
  </si>
  <si>
    <t>TIC-O2-P1-I2</t>
  </si>
  <si>
    <t>Implementación de los módulos de la 1ra. Etapa que componen la solución con la correspondiente migración de datos e integración entre los mismos.</t>
  </si>
  <si>
    <t>TIC-O3-P1-I1</t>
  </si>
  <si>
    <t>Seguir con la Mejora Continua Servicios TIC</t>
  </si>
  <si>
    <t>TIC-O3</t>
  </si>
  <si>
    <t>Ampliación Ecosistema Hiperconvergente de cara a la implementacion del nuevo ERP</t>
  </si>
  <si>
    <t>TIC-O3-P1</t>
  </si>
  <si>
    <t>Solicitud nuevo NODO Nutanix</t>
  </si>
  <si>
    <t>TIC-O3-P1-I2</t>
  </si>
  <si>
    <t>Nuevo NODO Nutanix Implementado</t>
  </si>
  <si>
    <t>TIC-O3-P2-I1</t>
  </si>
  <si>
    <t>Upgrade Plan de Hosting (Correo Electronico/Sitio Web inespre.gob.do)</t>
  </si>
  <si>
    <t>TIC-O3-P2</t>
  </si>
  <si>
    <t>Solicitud del Upgrade</t>
  </si>
  <si>
    <t>TIC-O3-P2-I2</t>
  </si>
  <si>
    <t>Upgrade Implementado</t>
  </si>
  <si>
    <t>TIC-O3-P3-I1</t>
  </si>
  <si>
    <t>Renovación (2025-26) Contrato de Mantenimiento Ecosistema Hiperconvergente NUTANIX (Hardware y Software)</t>
  </si>
  <si>
    <t>TIC-O3-P3</t>
  </si>
  <si>
    <t>Solicitud de Renovación</t>
  </si>
  <si>
    <t>TIC-O3-P3-I2</t>
  </si>
  <si>
    <t>Renovacion Aplicada</t>
  </si>
  <si>
    <t>TIC-O4-P1-I1</t>
  </si>
  <si>
    <t>Dar Continuidad de Operaciones y Contingencia TIC</t>
  </si>
  <si>
    <t>TIC-O4</t>
  </si>
  <si>
    <t>Traslado de la Contingencia Off-Site al DataCenter del Estado Dominicano./</t>
  </si>
  <si>
    <t>TIC-O4-P1</t>
  </si>
  <si>
    <t>Gestión técnica y administrativa para el Traslado de la Contingencia Off-Site de la localidad actual en “Los Silos” al DataCenter del Estado Dominicano.</t>
  </si>
  <si>
    <t>TIC-O4-P1-I2</t>
  </si>
  <si>
    <t>Traslado de la Contingencia Off-Site de la localidad actual en “Los Silos” al DataCenter del Estado Dominicano.</t>
  </si>
  <si>
    <t>TIC-O4-P2-I1</t>
  </si>
  <si>
    <t>Aumento de recursos para la Solución de Respaldo (Bacula)</t>
  </si>
  <si>
    <t>TIC-O4-P2</t>
  </si>
  <si>
    <t>Solicitud de Expansión del espacio en disco asignado al servidor de Respaldos (Backup).</t>
  </si>
  <si>
    <t>TIC-O4-P2-I2</t>
  </si>
  <si>
    <t>Implementacion de la expansión del espacio en disco asignado al servidor de Respaldos (Backup).</t>
  </si>
  <si>
    <t>TIC-O5-P1-I1</t>
  </si>
  <si>
    <t>Mejorar la seguridad de los equipos por medio de nuestro sistema de seguridad.</t>
  </si>
  <si>
    <t>TIC-O5</t>
  </si>
  <si>
    <t>Optimización Infraestructura TIC</t>
  </si>
  <si>
    <t>TIC-O5-P1</t>
  </si>
  <si>
    <t>Solicitud de la adquisicion de veinte computadoras para Inespre Herrera.</t>
  </si>
  <si>
    <t>TIC-O5-P1-I2</t>
  </si>
  <si>
    <t>Instalacion de Veinte (20) computadoras modernas en Inespre Herrera.</t>
  </si>
  <si>
    <t>TIC-O5-P1-I3</t>
  </si>
  <si>
    <t>Optimización Redes LAN/WAN (Capa de acceso Sede Principal)</t>
  </si>
  <si>
    <t>TIC-O5-P1-I4</t>
  </si>
  <si>
    <t>Solicitud de actualizacion de conectividad Inespre Principal-Herrera</t>
  </si>
  <si>
    <t>TIC-O5-P1-I5</t>
  </si>
  <si>
    <t>Actualización Conectividad Oficina Principal - Herrera</t>
  </si>
  <si>
    <t>TIC-O5-P1-I6</t>
  </si>
  <si>
    <t>Solicitud de adquisicion de un sistema de redundancia electrica de 25 KVA para Inespre Herrera</t>
  </si>
  <si>
    <t>TIC-O5-P1-I7</t>
  </si>
  <si>
    <t>Adquisicion de un sistema de redundancia electrica de 25 KVA para Inespre Herrera</t>
  </si>
  <si>
    <t>TIC-O5-P2-I1</t>
  </si>
  <si>
    <t>Red Wifi Institucional, Inespre Herrera.</t>
  </si>
  <si>
    <t>TIC-O5-P2</t>
  </si>
  <si>
    <t>Solicitud de una red wifi en Inespre Herrera.</t>
  </si>
  <si>
    <t>TIC-O5-P2-I2</t>
  </si>
  <si>
    <t>Instalacion de una red wifi Institucional donde los empleados puedan acceder a los servicios de la institucion desde sus telefonos y Laptops.</t>
  </si>
  <si>
    <t>TIC-O5-P3-I1</t>
  </si>
  <si>
    <t>Optimización plataforma de antivirus TIC</t>
  </si>
  <si>
    <t>TIC-O5-P3</t>
  </si>
  <si>
    <t>Solicitud de renovacion de licencias EndPoint</t>
  </si>
  <si>
    <t>TIC-O5-P3-I2</t>
  </si>
  <si>
    <t>Actualización Seguridad equipos usuarios finales (EndPoints)</t>
  </si>
  <si>
    <t>JUR-O1-P1-I1</t>
  </si>
  <si>
    <t>Departamento Jurídico</t>
  </si>
  <si>
    <t>JUR</t>
  </si>
  <si>
    <t>Dar cumplimiento a los procesos según la Ley que corresponda.</t>
  </si>
  <si>
    <t>JUR-O1</t>
  </si>
  <si>
    <t>Redacción de Contratos varios.</t>
  </si>
  <si>
    <t>JUR-O1-P1</t>
  </si>
  <si>
    <t>% de Contratos ejecutados.</t>
  </si>
  <si>
    <t>JUR-O1-P2-I1</t>
  </si>
  <si>
    <t>Envío de los contratos aprobados a la Contraloría General de la Republica</t>
  </si>
  <si>
    <t>JUR-O1-P2</t>
  </si>
  <si>
    <t>JUR-O1-P3-I1</t>
  </si>
  <si>
    <t>Defensa legal a demandas varias.</t>
  </si>
  <si>
    <t>JUR-O1-P3</t>
  </si>
  <si>
    <t>% de defensa de demandas.</t>
  </si>
  <si>
    <t>JUR-O1-P4-I1</t>
  </si>
  <si>
    <t>Redacción actas reunión de Directorio.</t>
  </si>
  <si>
    <t>JUR-O1-P4</t>
  </si>
  <si>
    <t>No. de Actas redactadas</t>
  </si>
  <si>
    <t>JUR-O1-P5-I1</t>
  </si>
  <si>
    <t>Redacción de recibos de descargo por beneficios laborales.</t>
  </si>
  <si>
    <t>JUR-O1-P5</t>
  </si>
  <si>
    <t>% de Recibos de descargos realizados.</t>
  </si>
  <si>
    <t>JUR-O2-P1-I1</t>
  </si>
  <si>
    <t>Cumplir con todos los acuerdos pautados.</t>
  </si>
  <si>
    <t>JUR-O2</t>
  </si>
  <si>
    <t>Redacción de Acuerdos de pago por prestaciones laborales.</t>
  </si>
  <si>
    <t>JUR-O2-P1</t>
  </si>
  <si>
    <t>% de Acuerdos de pago ejecutados.</t>
  </si>
  <si>
    <t>DAF-O1-P1-I1</t>
  </si>
  <si>
    <t>Dirección Administrativa Financiera</t>
  </si>
  <si>
    <t>DAF</t>
  </si>
  <si>
    <t>Ejecutar los procesos de adquisición de bienes y servicios, según el Plan de Compras, dando cumplimiento a la Ley 340-06.</t>
  </si>
  <si>
    <t>DAF-O1</t>
  </si>
  <si>
    <t>Clasificación de procesos, de acuerdo a umbrales correspondientes.</t>
  </si>
  <si>
    <t>DAF-O1-P1</t>
  </si>
  <si>
    <t>Reporte trimestral del Portal Transaccional de la DGCP</t>
  </si>
  <si>
    <t>DAF-O2-P1-I1</t>
  </si>
  <si>
    <t>Asegurar el cumplimiento de los plazos y requerimientos del Sistema de Compras y Contrataciones</t>
  </si>
  <si>
    <t>DAF-O2</t>
  </si>
  <si>
    <t>Evaluaciones del SISCOMPRA</t>
  </si>
  <si>
    <t>DAF-O2-P1</t>
  </si>
  <si>
    <t>Calificaciones trimestrales de la Institución</t>
  </si>
  <si>
    <t>DAF-O3-P1-I1</t>
  </si>
  <si>
    <t>Honrar los compromisos financieros de la Institución.</t>
  </si>
  <si>
    <t>DAF-O3</t>
  </si>
  <si>
    <t>Recepción de ingresos producto de las actividades de la Institución.</t>
  </si>
  <si>
    <t>DAF-O3-P1</t>
  </si>
  <si>
    <t>No. de reportes mensuales de ingresos internos.</t>
  </si>
  <si>
    <t>DAF-O3-P2-I1</t>
  </si>
  <si>
    <t>Ejecución de los pagos de sueldos y otros compromisos al personal institucional.</t>
  </si>
  <si>
    <t>DAF-O3-P2</t>
  </si>
  <si>
    <t>No. de relaciones de pagos de nómina.</t>
  </si>
  <si>
    <t>DAF-O3-P3-I1</t>
  </si>
  <si>
    <t>Ejecución de los pagos a suplidores.</t>
  </si>
  <si>
    <t>DAF-O3-P3</t>
  </si>
  <si>
    <t>No. de relaciones de pagos a suplidores.</t>
  </si>
  <si>
    <t>DAF-O4-P1-I1</t>
  </si>
  <si>
    <t>Presentar las operaciones financieras de la Institución ante el Gobierno Central y la población.</t>
  </si>
  <si>
    <t>DAF-O4</t>
  </si>
  <si>
    <t>Estados Financieros Mensuales.</t>
  </si>
  <si>
    <t>DAF-O4-P1</t>
  </si>
  <si>
    <t>No. de publicaciones de Estados Financieros.</t>
  </si>
  <si>
    <t>DAF-O4-P2-I1</t>
  </si>
  <si>
    <t>Reporte de Activos Fijos.</t>
  </si>
  <si>
    <t>DAF-O4-P2</t>
  </si>
  <si>
    <t>No. de publicaciones de Reportes de Activos Fijos.</t>
  </si>
  <si>
    <t>DAF-O5-P1-I1</t>
  </si>
  <si>
    <t>Monitorear y controlar el presupuesto anual aprobado para la Institución.</t>
  </si>
  <si>
    <t>DAF-O5</t>
  </si>
  <si>
    <t>Informes Mensuales de Ejecución Presupuestaria</t>
  </si>
  <si>
    <t>DAF-O5-P1</t>
  </si>
  <si>
    <t>No. de Informes ejecutados.</t>
  </si>
  <si>
    <t>DAF-O6-P1-I1</t>
  </si>
  <si>
    <t>Proporcionar transporte a los colaboradores y áreas operativas del INESPRE.</t>
  </si>
  <si>
    <t>DAF-O6</t>
  </si>
  <si>
    <t>Reporte mensual de uso de camiones.</t>
  </si>
  <si>
    <t>DAF-O6-P1</t>
  </si>
  <si>
    <t>DAF-O7-P1-I1</t>
  </si>
  <si>
    <t>Garantizar la higiene en todas las áreas de la Institución.</t>
  </si>
  <si>
    <t>DAF-O7</t>
  </si>
  <si>
    <t>Limpieza de la Institución.</t>
  </si>
  <si>
    <t>DAF-O7-P1</t>
  </si>
  <si>
    <t>% de limpieza de las áreas de la Institución.</t>
  </si>
  <si>
    <t>DAF-O8-P1-I1</t>
  </si>
  <si>
    <t>Mantener las instalaciones de la Institución en las condiciones apropiadas para el desarrollo de las operaciones, con los recursos disponibles</t>
  </si>
  <si>
    <t>DAF-O8</t>
  </si>
  <si>
    <t>Mantenimiento preventivo en todas las instalaciones de la Institución.</t>
  </si>
  <si>
    <t>DAF-O8-P1</t>
  </si>
  <si>
    <t>% de Mantenimiento preventivo realizado.</t>
  </si>
  <si>
    <t>DAF-O8-P2-I1</t>
  </si>
  <si>
    <t>Reparación en todas las instalaciones de la Institución.</t>
  </si>
  <si>
    <t>DAF-O8-P2</t>
  </si>
  <si>
    <t>% de Reparaciones realizadas.</t>
  </si>
  <si>
    <t>DANTA-O1-P1-I1</t>
  </si>
  <si>
    <t>Dirección Agropecuaria, Normas y Tecnología Alimentaria</t>
  </si>
  <si>
    <t>DANTA</t>
  </si>
  <si>
    <t>Capacitación a pequeños y medianos productores agropecuarios en conocimiento de post cosecha, calidad e inocuidad y comercialización de productos para que estos sean más eficientes en sus labores de comercialización.</t>
  </si>
  <si>
    <t>DANTA-O1</t>
  </si>
  <si>
    <t>Capacitación a cooperativas y/o asociaciones de pequeños y medianos productores agropecuarios en estándares de calidad e Inocuidad.</t>
  </si>
  <si>
    <t>DANTA-O1-P1</t>
  </si>
  <si>
    <t>No. de Talleres realizados.</t>
  </si>
  <si>
    <t>DANTA-O1-P1-I2</t>
  </si>
  <si>
    <t>No. de Productores capacitados.</t>
  </si>
  <si>
    <t>DANTA-O1-P2-I1</t>
  </si>
  <si>
    <t>Capacitación a Asociaciones y/o Cooperativas de Pequeños y Medianos Productores Agropecuarios en Manejo de Post Cosecha.</t>
  </si>
  <si>
    <t>DANTA-O1-P2</t>
  </si>
  <si>
    <t>DANTA-O1-P2-I2</t>
  </si>
  <si>
    <t>DANTA-O1-P3-I1</t>
  </si>
  <si>
    <t>Capacitación a Asociaciones y/o Cooperativas de Pequeños y Medianos Productores en comercialización de productos Agropecuarios</t>
  </si>
  <si>
    <t>DANTA-O1-P3</t>
  </si>
  <si>
    <t>DANTA-O1-P3-I2</t>
  </si>
  <si>
    <t>DANTA-O2-P1-I1</t>
  </si>
  <si>
    <t>Adiestrar a Técnicos Agropecuarios sobre aspectos de control de plagas, recepción de productos, almacenamiento y llenado de boletín (MP1) para que estos sean más eficientes en las actividades que realiza la institución.</t>
  </si>
  <si>
    <t>DANTA-O2</t>
  </si>
  <si>
    <t>Adiestramiento a Técnicos Agropecuarios sobre Aspectos de Control de Plagas, recepción de productos, almacenamiento y llenado de boletín (MP1).</t>
  </si>
  <si>
    <t>DANTA-O2-P1</t>
  </si>
  <si>
    <t>DANTA-O2-P1-I2</t>
  </si>
  <si>
    <t>No. de Técnicos adiestrados.</t>
  </si>
  <si>
    <t>DANTA-O3-P1-I1</t>
  </si>
  <si>
    <t>Adiestrar a manipuladores en Buenas Prácticas de Manipulación (BPM) de Productos Agropecuarios. para que estos sean más eficientes en el manejo de los productos que se comercializan</t>
  </si>
  <si>
    <t>DANTA-O3</t>
  </si>
  <si>
    <t>Adiestramiento a Manipuladores sobre Buenas Prácticas de Manipulación (BPM) de Productos Agropecuarios</t>
  </si>
  <si>
    <t>DANTA-O3-P1</t>
  </si>
  <si>
    <t>DANTA-O3-P1-I2</t>
  </si>
  <si>
    <t>No. de Personal Manipuladores Adiestrados.</t>
  </si>
  <si>
    <t>DANTA-O4-P1-I1</t>
  </si>
  <si>
    <t>Programar la integración de las asociaciones y cooperativas en procura de mejorar la rentabilidad y competitividad para fortalecer los conocimientos de la comercialización de productos agropecuarios.</t>
  </si>
  <si>
    <t>DANTA-O4</t>
  </si>
  <si>
    <t>Encuentro regionales según las necesidades sugeridas por las asociaciones</t>
  </si>
  <si>
    <t>DANTA-O4-P1</t>
  </si>
  <si>
    <t>DANTA-O5-P1-I1</t>
  </si>
  <si>
    <t>Mantener controlada la presencia de plagas en todas las instalaciones de nuestra institución a nivel local y nacional.</t>
  </si>
  <si>
    <t>DANTA-O5</t>
  </si>
  <si>
    <t>Programación de actividades de control de plagas.</t>
  </si>
  <si>
    <t>DANTA-O5-P1</t>
  </si>
  <si>
    <t>No. de actividades de controles de servicios de manejo de plagas</t>
  </si>
  <si>
    <t>DANTA-O6-P1-I1</t>
  </si>
  <si>
    <t>Garantizar que las áreas utilizadas para la comercialización de los productos agrícola cumplen con los estándares de inocuidad.</t>
  </si>
  <si>
    <t>DANTA-O6</t>
  </si>
  <si>
    <t>Verificación y Validación de la Sanidad Ambiental en la Áreas donde se Comercializan los productos Agropecuarios para garantizar la inocuidad.</t>
  </si>
  <si>
    <t>DANTA-O6-P1</t>
  </si>
  <si>
    <t>No. de Validaciones.</t>
  </si>
  <si>
    <t>DANTA-O7-P1-I1</t>
  </si>
  <si>
    <t>Certificar las condiciones óptimas de los Productos Agropecuarios y Agroindustriales.</t>
  </si>
  <si>
    <t>DANTA-O7</t>
  </si>
  <si>
    <t>Certificación de calidad de los productos agropecuarios con que opera el INESPRE (MP-1).</t>
  </si>
  <si>
    <t>DANTA-O7-P1</t>
  </si>
  <si>
    <t>No. de Certificaciones (MP-1) Análisis de Laboratorio de Productos Agropecuarios expedidos.</t>
  </si>
  <si>
    <t>DADL-O1-P1-I1</t>
  </si>
  <si>
    <t>Dirección de Abastecimiento, Distribución y Logística</t>
  </si>
  <si>
    <t>DADL</t>
  </si>
  <si>
    <t>Abastecer los canales de comercialización y almacenes regionales con productos agropecuarios en las comunidades de escasos recursos en el tiempo requerido.</t>
  </si>
  <si>
    <t>DADL-O1</t>
  </si>
  <si>
    <t>Abastecimiento de Bodegas Móviles.</t>
  </si>
  <si>
    <t>DADL-O1-P1</t>
  </si>
  <si>
    <t>DADL-O1-P2-I1</t>
  </si>
  <si>
    <t>Abastecimiento de Mercados de Productores.</t>
  </si>
  <si>
    <t>DADL-O1-P2</t>
  </si>
  <si>
    <t>DADL-O1-P3-I1</t>
  </si>
  <si>
    <t>Abastecimiento de Ferias Agropecuarias.</t>
  </si>
  <si>
    <t>DADL-O1-P3</t>
  </si>
  <si>
    <t>DADL-O1-P4-I1</t>
  </si>
  <si>
    <t>Abastecimiento de Ferias Agropecuarias en las que participa el INESPRE.</t>
  </si>
  <si>
    <t>DADL-O1-P4</t>
  </si>
  <si>
    <t>COME-O1-P1-I1</t>
  </si>
  <si>
    <t>Dirección de Comercialización</t>
  </si>
  <si>
    <t>COME</t>
  </si>
  <si>
    <t>Cumplir con las políticas de requerimientos de compras de los rubros agropecuarios para su venta y distribución en los canales de comercialización de acuerdo con lo establecido en los manuales de procedimientos.</t>
  </si>
  <si>
    <t>COME-O1</t>
  </si>
  <si>
    <t>Requerimientos de Compras de Productos</t>
  </si>
  <si>
    <t>COME-O1-P1</t>
  </si>
  <si>
    <t>No. de Requerimientos de Compras de Productos</t>
  </si>
  <si>
    <t>COME-O2-P1-I1</t>
  </si>
  <si>
    <t>Contribuir con la estabilización de los precios en los rubros agropecuarios comercializados en el mercado nacional.</t>
  </si>
  <si>
    <t>COME-O2</t>
  </si>
  <si>
    <t>Levantamiento de la información para la fijación de Precios.</t>
  </si>
  <si>
    <t>COME-O2-P1</t>
  </si>
  <si>
    <t>No. de reporte de los precios establecidos a cada rubro agropecuario entregados a la Dirección Ejecutiva.</t>
  </si>
  <si>
    <t>COME-O3-P1-I1</t>
  </si>
  <si>
    <t>Facilitar la comercialización directa entre el productor y el consumidor ofertando a la población productos aptos e inocuos a precios asequibles.</t>
  </si>
  <si>
    <t>COME-O3</t>
  </si>
  <si>
    <t>Gestión de Proveedores.</t>
  </si>
  <si>
    <t>COME-O3-P1</t>
  </si>
  <si>
    <t>No. de productores beneficiados en los Mercados de Productores</t>
  </si>
  <si>
    <t>COME-O4-P1-I1</t>
  </si>
  <si>
    <t>Ofertar a las Instituciones del Gobierno productos agropecuarios nutritivos y de alta calidad.</t>
  </si>
  <si>
    <t>COME-O4</t>
  </si>
  <si>
    <t>Programa de venta a instituciones Gubernamentales (Ventas Interinstitucionales).</t>
  </si>
  <si>
    <t>COME-O4-P1</t>
  </si>
  <si>
    <t>Monto en Ventas.</t>
  </si>
  <si>
    <t>Monetario</t>
  </si>
  <si>
    <t>PROG-O1-P1-I1</t>
  </si>
  <si>
    <t>Dirección de Gestión de Programas</t>
  </si>
  <si>
    <t>PROG</t>
  </si>
  <si>
    <t>Llegar a las zonas más vulnerables y a la población de escasos recursos económicos del país con una canasta básica agroalimentaria de calidad a bajos precios, con el propósito de garantizar seguridad alimentaria a estos sectores carenciados.</t>
  </si>
  <si>
    <t>PROG-O1</t>
  </si>
  <si>
    <t>Ejecución de Bodegas Móviles.</t>
  </si>
  <si>
    <t>PROG-O1-P1</t>
  </si>
  <si>
    <t>No. de Bodegas Móviles Programadas.</t>
  </si>
  <si>
    <t>PROG-O1-P1-I2</t>
  </si>
  <si>
    <t>No. de Ciudadanos Beneficiados.</t>
  </si>
  <si>
    <t>PROG-O1-P2-I1</t>
  </si>
  <si>
    <t>Ejecución de Mercados de Productores.</t>
  </si>
  <si>
    <t>PROG-O1-P2</t>
  </si>
  <si>
    <t>No. de Mercados de Productores Programados.</t>
  </si>
  <si>
    <t>PROG-O1-P2-I2</t>
  </si>
  <si>
    <t>PROG-O1-P3-I1</t>
  </si>
  <si>
    <t>Ejecución de Ferias Agropecuarias.</t>
  </si>
  <si>
    <t>PROG-O1-P3</t>
  </si>
  <si>
    <t>No. de Ferias Agropecuarias Programadas.</t>
  </si>
  <si>
    <t>PROG-O1-P3-I2</t>
  </si>
  <si>
    <t>PROG-O1-P4-I1</t>
  </si>
  <si>
    <t>Participación en Ferias Agropecuarias</t>
  </si>
  <si>
    <t>PROG-O1-P4</t>
  </si>
  <si>
    <t>No.de Ferias Agropecuarias en las que se participo.</t>
  </si>
  <si>
    <t>PROG-O1-P4-I2</t>
  </si>
  <si>
    <t>RRHH-O1-P1-I1</t>
  </si>
  <si>
    <t>Dirección de Recursos Humanos</t>
  </si>
  <si>
    <t>RRHH</t>
  </si>
  <si>
    <t>Planificar las necesidades de personal de la entidad a fin de optimizar la distribución de la carga de trabajo y las compensaciones de los servidores públicos en el año 2025.</t>
  </si>
  <si>
    <t>RRHH-O1</t>
  </si>
  <si>
    <t>Evaluación de la distribución de carga de trabajo y las compensaciones realizando las recomendaciones identificadas.</t>
  </si>
  <si>
    <t>RRHH-O1-P1</t>
  </si>
  <si>
    <t>Plantilla planificación RR.HH.</t>
  </si>
  <si>
    <t>RRHH-O2-P1-I1</t>
  </si>
  <si>
    <t>Velar por el cumplimiento de las normativas vigentes relacionadas con la seguridad y salud ocupacional de los servidores público en el 2025.</t>
  </si>
  <si>
    <t>RRHH-O2</t>
  </si>
  <si>
    <t>Registros y descuentos aplicados.</t>
  </si>
  <si>
    <t>RRHH-O2-P1</t>
  </si>
  <si>
    <t>No. de reportes de inclusión y exclusiones al PBS.</t>
  </si>
  <si>
    <t>RRHH-O2-P2-I1</t>
  </si>
  <si>
    <t>Jornadas médicas preventivas.</t>
  </si>
  <si>
    <t>RRHH-O2-P2</t>
  </si>
  <si>
    <t>No. de jornadas médica.</t>
  </si>
  <si>
    <t>RRHH-O2-P3-I1</t>
  </si>
  <si>
    <t>Charlas educativas de salud preventivas y seguridad social.</t>
  </si>
  <si>
    <t>RRHH-O2-P3</t>
  </si>
  <si>
    <t>No. de charlas educativas de salud preventivas y seguridad social ejecutadas.</t>
  </si>
  <si>
    <t>RRHH-O2-P4-I1</t>
  </si>
  <si>
    <t>Informe de gestión de capsulas y charlas educativas.</t>
  </si>
  <si>
    <t>RRHH-O2-P4</t>
  </si>
  <si>
    <t>RRHH-O3-P1-I1</t>
  </si>
  <si>
    <t>Cumplir con la aplicación de las disposiciones de los organismos rectores en materia de Relaciones Laborales y Sociales.</t>
  </si>
  <si>
    <t>RRHH-O3</t>
  </si>
  <si>
    <t>Tramitación de beneficios laborales.</t>
  </si>
  <si>
    <t>RRHH-O3-P1</t>
  </si>
  <si>
    <t>Informe seguimiento de pago prestaciones laborales y derechos adquiridos.</t>
  </si>
  <si>
    <t>RRHH-O3-P2-I1</t>
  </si>
  <si>
    <t>Informe trimestral de prestaciones laborales y derechos adquiridos, pagadas y no pagadas.</t>
  </si>
  <si>
    <t>RRHH-O3-P2</t>
  </si>
  <si>
    <t>Informe resultados de prestaciones laborales y derechos adquiridos.</t>
  </si>
  <si>
    <t>RRHH-O3-P3-I1</t>
  </si>
  <si>
    <t>Solicitudes de pagos de TSS.</t>
  </si>
  <si>
    <t>RRHH-O3-P3</t>
  </si>
  <si>
    <t>No. de solicitudes de pago realizadas a la TSS.</t>
  </si>
  <si>
    <t>RRHH-O3-P4-I1</t>
  </si>
  <si>
    <t>Encuesta de Clima Organizacional.</t>
  </si>
  <si>
    <t>RRHH-O3-P4</t>
  </si>
  <si>
    <t xml:space="preserve">Informe de resultados encuesta Clima Organizacional por el MAP.
</t>
  </si>
  <si>
    <t>RRHH-O4-P1-I1</t>
  </si>
  <si>
    <t>Digitalizar los expedientes del archivo inactivo en el 2025.</t>
  </si>
  <si>
    <t>RRHH-O4</t>
  </si>
  <si>
    <t>Digitalización de los expedientes del personal inactivo.</t>
  </si>
  <si>
    <t>RRHH-O4-P1</t>
  </si>
  <si>
    <t>% cumplimiento.</t>
  </si>
  <si>
    <t>RRHH-O5-P1-I1</t>
  </si>
  <si>
    <t>Actualizar los expedientes del archivo activo en el 2025.</t>
  </si>
  <si>
    <t>RRHH-O5</t>
  </si>
  <si>
    <t>Actualización de los expedientes del personal activo.</t>
  </si>
  <si>
    <t>RRHH-O5-P1</t>
  </si>
  <si>
    <t>RRHH-O6-P1-I1</t>
  </si>
  <si>
    <t>Tramitar los pagos de la nómina tanto a empleados como a beneficiarios de descuentos por el Sistema para la Gestión Financiera del Estado (SIGEF).</t>
  </si>
  <si>
    <t>RRHH-O6</t>
  </si>
  <si>
    <t>Pago de nómina en el Sistema de Información de la Gestión Financiera (SIGEF).</t>
  </si>
  <si>
    <t>RRHH-O6-P1</t>
  </si>
  <si>
    <t>No. de confirmación virtual.</t>
  </si>
  <si>
    <t>RRHH-O7-P1-I1</t>
  </si>
  <si>
    <t>Captar servidores que reúnan las características y requisitos necesarios en el cumplimiento de la planificación de personal 2025.</t>
  </si>
  <si>
    <t>RRHH-O7</t>
  </si>
  <si>
    <t>Planificación, organización y ejecución de los concursos públicos para cargos de carrera administrativa.</t>
  </si>
  <si>
    <t>RRHH-O7-P1</t>
  </si>
  <si>
    <t>Informe cumplimiento concursos públicos.</t>
  </si>
  <si>
    <t>RRHH-O7-P2-I1</t>
  </si>
  <si>
    <t>Gestión de ingresos, promociones y ascensos de personal.</t>
  </si>
  <si>
    <t>RRHH-O7-P2</t>
  </si>
  <si>
    <t>Informe de gestión de ingresos, promociones y ascensos de personal.</t>
  </si>
  <si>
    <t>RRHH-O7-P3-I1</t>
  </si>
  <si>
    <t>Inducción de personal de nuevo ingreso.</t>
  </si>
  <si>
    <t>RRHH-O7-P3</t>
  </si>
  <si>
    <t>No. de inducciones de personal.</t>
  </si>
  <si>
    <t>RRHH-O8-P1-I1</t>
  </si>
  <si>
    <t>Gestionar los acuerdos y evaluación del desempeño acorde a las metas establecidas en cumplimiento de las normativas vigentes del año 2025 para mejorar resultados esperados de los colaboradores.</t>
  </si>
  <si>
    <t>RRHH-O8</t>
  </si>
  <si>
    <t>Formalización acuerdos del desempeño entre colaborador y supervisor.</t>
  </si>
  <si>
    <t>RRHH-O8-P1</t>
  </si>
  <si>
    <t>Plantilla reporte acuerdo del desempeño remitido al MAP.</t>
  </si>
  <si>
    <t>RRHH-O8-P2-I1</t>
  </si>
  <si>
    <t>Evaluación acuerdos del desempeño.</t>
  </si>
  <si>
    <t>RRHH-O8-P2</t>
  </si>
  <si>
    <t xml:space="preserve">Informe técnico evaluación del desempeño.
</t>
  </si>
  <si>
    <t>RRHH-O9-P1-I1</t>
  </si>
  <si>
    <t>Mejorar las competencias de los colaboradores a través de las capacitaciones, acorde a los resultados de la detección de necesidades de formación.</t>
  </si>
  <si>
    <t>RRHH-O9</t>
  </si>
  <si>
    <t>Plan de capacitación 2025.</t>
  </si>
  <si>
    <t>RRHH-O9-P1</t>
  </si>
  <si>
    <t>Plan de capacitación aprobado.</t>
  </si>
  <si>
    <t>RRHH-O9-P2-I1</t>
  </si>
  <si>
    <t>Ejecución del plan de capacitación anual.</t>
  </si>
  <si>
    <t>RRHH-O9-P2</t>
  </si>
  <si>
    <t>% de ejecución del plan de capacitación anual.</t>
  </si>
  <si>
    <t>RRHH-O10-P1-I1</t>
  </si>
  <si>
    <t>Orientar al personal en relación de subsistemas de Recursos Humanos, con el objetivo de realizar una gestión eficiente, oportuna y eficaz .</t>
  </si>
  <si>
    <t>RRHH-O10</t>
  </si>
  <si>
    <t>Asesoría y tramitación en materia de Recursos Humanos al personal.</t>
  </si>
  <si>
    <t>RRHH-O10-P1</t>
  </si>
  <si>
    <t>Informe semestral de gestión.</t>
  </si>
  <si>
    <t>DE-O1-P1-I1</t>
  </si>
  <si>
    <t>Dirección Ejecutiva</t>
  </si>
  <si>
    <t>DE</t>
  </si>
  <si>
    <t>Tomar decisiones de impacto para la Institución y la ciudadanía, estableciendo, creando y aprobando regulaciones, presupuestos, adquisiciones, cambios, entre otros.</t>
  </si>
  <si>
    <t>DE-O1</t>
  </si>
  <si>
    <t>Directorio Ejecutivo</t>
  </si>
  <si>
    <t>DE-O1-P1</t>
  </si>
  <si>
    <t>No. de encuentros programados.</t>
  </si>
  <si>
    <t>DE-O2-P1-I1</t>
  </si>
  <si>
    <t>Dar seguimiento al cumplimiento eficaz de los planes, proyectos, normas y procesos de nuevas regulaciones.</t>
  </si>
  <si>
    <t>DE-O2</t>
  </si>
  <si>
    <t>STAFF Ejecutivo</t>
  </si>
  <si>
    <t>DE-O2-P1</t>
  </si>
  <si>
    <t>No. de reuniones.</t>
  </si>
  <si>
    <t>DE-O3-P1-I1</t>
  </si>
  <si>
    <t>Garantizar un sector agropecuario más productivo y eficiente para asegurar el abastecimiento oportuno de los productos a la población.</t>
  </si>
  <si>
    <t>DE-O3</t>
  </si>
  <si>
    <t>Reuniones con el Ministro de Agricultura</t>
  </si>
  <si>
    <t>DE-O3-P1</t>
  </si>
  <si>
    <t>No. de encuentros con la MAE.</t>
  </si>
  <si>
    <t>DE-O3-P2-I1</t>
  </si>
  <si>
    <t>Encuentros con productores</t>
  </si>
  <si>
    <t>DE-O3-P2</t>
  </si>
  <si>
    <t>OAI-O1-P1-I1</t>
  </si>
  <si>
    <t>Oficina de Libre Acceso a la Información</t>
  </si>
  <si>
    <t>OAI</t>
  </si>
  <si>
    <t>Cumplir con todo lo establecido en la Ley 200-04 de Libre Acceso a la Información Pública .</t>
  </si>
  <si>
    <t>OAI-O1</t>
  </si>
  <si>
    <t>Respuesta a las solicitudes ciudadanos y cumplimiento de las publicaciones.</t>
  </si>
  <si>
    <t>OAI-O1-P1</t>
  </si>
  <si>
    <t>% de respuestas a solicitudes</t>
  </si>
  <si>
    <t>OAI-O1-P1-I2</t>
  </si>
  <si>
    <t>% de publificaciones</t>
  </si>
  <si>
    <t>OAI-O2-P1-I1</t>
  </si>
  <si>
    <t>Garantizar el cumplimiento del Plan de Trabajo de la CIGCN en concordancia con lo establecido por el órgano rector en la materia y el Sistema de Gestión Integrado de la Institución.</t>
  </si>
  <si>
    <t>OAI-O2</t>
  </si>
  <si>
    <t>Cumplimiento de todas las actividades contempladas en el Plan de Trabajo 2024 de la CIGCN.</t>
  </si>
  <si>
    <t>OAI-O2-P1</t>
  </si>
  <si>
    <t>% de ejecución de las actividades del Plan de Trabajo de la CIGCN.</t>
  </si>
  <si>
    <t>Período</t>
  </si>
  <si>
    <t>Anual</t>
  </si>
  <si>
    <t>Nombre del área: Departamento Normas, Sistemas, Supervisión y Seguimiento.</t>
  </si>
  <si>
    <t xml:space="preserve">1 - Solicitud de auditoría
2 - Aprobación de auditoría.
3 – Ejecutar                                                                                                                         </t>
  </si>
  <si>
    <t>-Departamento de Normas, Sistemas, Supervisión y Seguimiento.</t>
  </si>
  <si>
    <t>-Todas las áreas institucionales.</t>
  </si>
  <si>
    <t>1- Auditoria aprobada.
2- Registro de participantes.                  3-Informe Final.                                            4-Plan de Seguimiento.</t>
  </si>
  <si>
    <t>Comunicación formal con el propósito de solicitar la realización de la auditoría.</t>
  </si>
  <si>
    <t>1 - Solicitud de auditoría.
2 - Aprobación de auditoría.
3 - Ejecutar.</t>
  </si>
  <si>
    <t>1-Auditoria aprobada.
2- Registro de participantes.                   3-Informe de auditoria.</t>
  </si>
  <si>
    <t>1 - Recolectar información.
2 - Realizar informe.</t>
  </si>
  <si>
    <t>-Todas las áreas institucionales</t>
  </si>
  <si>
    <t>1-Informes Recibidos de las dependencias de  Fiscalización, Revisión, Normas y Seguimiento.            2- Informe del Seguimiento Normativo a la MAE.</t>
  </si>
  <si>
    <t>Informar a la MAE sobre la situación de las Normas.</t>
  </si>
  <si>
    <t xml:space="preserve">1 - Recolectar información.                            2 - Realizar informe.                                                                                                                   3- Realizar Plan </t>
  </si>
  <si>
    <t>-Sección de Normativas, Seguimiento y Enlace.</t>
  </si>
  <si>
    <t>Todas las áreas institucionales</t>
  </si>
  <si>
    <t>1.Informes de las áreas involucradas.                                                                                                               2.Informe Final.
3. Plan de Seguimiento.</t>
  </si>
  <si>
    <t>Informar a Planificación y Desarrollo sobre los informes ejecutados, para fines de cumplimiento.</t>
  </si>
  <si>
    <t xml:space="preserve">Validación, evaluación y control de documentos de ejecución, administración y de operaciones. </t>
  </si>
  <si>
    <t>1 - Recepción de los documentos de todas las áreas.
2 - Revisión de los documentos.
3 - Corrección de los documentos.
4 - Entrega de los documentos.</t>
  </si>
  <si>
    <t>-Sección de Revisión.</t>
  </si>
  <si>
    <t>1 - Registro en el libro de entrada.
2- Informe de revisión.
4 - Registro en el libro de salida.</t>
  </si>
  <si>
    <t xml:space="preserve">No. de Informes </t>
  </si>
  <si>
    <t>1 - Recepción de los documentos.
2 - Revisión.
3 - Corrección.
4 - Entrega.</t>
  </si>
  <si>
    <t>-Departamento Jurídico.</t>
  </si>
  <si>
    <t>1. Formato de Recepción de contratos.                                                                                                              2 Informe de Revisión.</t>
  </si>
  <si>
    <t>1 - Recepción de la nómina de empleados fijos.
2 - Revisión de  la nómina de empleados fijos. 
3 - Entrega de la nómina revisada.</t>
  </si>
  <si>
    <t>-Departamento de Registro, Control y Nómina.</t>
  </si>
  <si>
    <t>1 - Libro de registro de entrada.
2 - Validación del fiscalizador.
3 - Libro de registro de salida.</t>
  </si>
  <si>
    <t>1 - Recepción de expedientes administrativos financieros.
2 - Revisión de los expedientes.
3 - Entrega de los expedientes revisados.</t>
  </si>
  <si>
    <t>-Dirección Administrativa Financiera.</t>
  </si>
  <si>
    <t>1 - Programar fecha para la fiscalización de las operaciones institucionales.
2 - Planificación de las operaciones.
3 - Ejecución de las operaciones.</t>
  </si>
  <si>
    <t>-División de Fiscalización.</t>
  </si>
  <si>
    <t>1,2 - Programación o cronograma de trabajo.
3 - Informe de fiscalización de las operaciones institucionales.</t>
  </si>
  <si>
    <t>1 - Escoger la fecha para la realización del arqueo.
2 - Realizar el arqueo.</t>
  </si>
  <si>
    <t>-Sección de Operaciones Internas.</t>
  </si>
  <si>
    <t>1 - Programación o cronograma de trabajo.
2 - Informe de arqueo.</t>
  </si>
  <si>
    <t>Realizar de manera aleatoria.</t>
  </si>
  <si>
    <t>1 - Programar fecha para la auditoría.
2 - Planificar auditoría.
3 - Ejecutar la auditoría.</t>
  </si>
  <si>
    <t>1 - Programación o cronograma de trabajo.
3 - Informe de auditoría.</t>
  </si>
  <si>
    <t>1 - Recepción de cheques a revisar.
2 - Revisión de cheques.
3 - Entrega de cheques.</t>
  </si>
  <si>
    <t>-Dirección Administrativa y Financiera.</t>
  </si>
  <si>
    <t>1- Informe de Cheques revisados.</t>
  </si>
  <si>
    <t>Organizar y analizar con precaución.</t>
  </si>
  <si>
    <t>1 - Programar fecha para la fiscalización y validación de operaciones financieras en Bodegas Móviles.
2 - Planificación de las operaciones. 
3 - Ejecución de las operaciones.</t>
  </si>
  <si>
    <t>-Sección de Operaciones Externas.</t>
  </si>
  <si>
    <t>-Dirección Administrativa y Financiera, Dirección de Gestión de Programas</t>
  </si>
  <si>
    <t>1 - Programación o cronograma de trabajo.
2- Informe de fiscalización de las operaciones de Bodegas Móviles.</t>
  </si>
  <si>
    <t>1 - Programar fecha para la fiscalización y validación de operaciones financieras en Mercados de Productores.
2 - Planificación de las operaciones. 
3 - Ejecución de las operaciones.</t>
  </si>
  <si>
    <t>-Dirección Administrativa Financiera, Dirección de Gestión de Programas.</t>
  </si>
  <si>
    <t>1 - Programación o cronograma de trabajo.
2 - Informe de fiscalización de las operaciones de Mercados de Productores.</t>
  </si>
  <si>
    <t xml:space="preserve">Supervisar las Operaciones de los Mercados de Productores y Bodegas Móviles. </t>
  </si>
  <si>
    <t>1 - Programar fecha para la fiscalización y validación del inventario de materiales de suministro.
2 - Planificar el inventario de materiales de suministro.
3 - Ejecución del inventario.</t>
  </si>
  <si>
    <t>Departamento Administrativo. Área de suministros.</t>
  </si>
  <si>
    <t>1- Programación o cronograma de trabajo                                                2 - Informe de fiscalización de la validación de inventario de materiales y suministro.</t>
  </si>
  <si>
    <t>Comunicación formal con el propósito de solicitar la realización del Inventario.</t>
  </si>
  <si>
    <t>1 - Programar fecha para la fiscalización y validación de inventario de producto.
2 - Planificación del inventario de producto.
3 - Ejecución del inventario de producto.</t>
  </si>
  <si>
    <t>Dirección Administrativa Financiera. Dirección Abastecimiento, Logística y Distribución. Dirección Normas Técnicas</t>
  </si>
  <si>
    <t>1,2 - Programación de trabajo.
3 - Informe de fiscalización de la validación del inventario de producto.</t>
  </si>
  <si>
    <t>1 - Recolectar información sobre los ingresos mensuales.
2 - Realizar informe mensual final.</t>
  </si>
  <si>
    <t>Departamento Administrativo Financiero</t>
  </si>
  <si>
    <t>1,2 - Informe de ingreso mensual.</t>
  </si>
  <si>
    <t>Solicitar información.</t>
  </si>
  <si>
    <t>1 - Recolectar información sobre los pagos electrónicos a empleados. 
2 - Realizar informe mensual final.</t>
  </si>
  <si>
    <t xml:space="preserve">-Sección de Operaciones Internas. </t>
  </si>
  <si>
    <t>1,2 - Informe de pagos electrónicos a empleados.</t>
  </si>
  <si>
    <t>Revisar pagos electrónicos a empleados.</t>
  </si>
  <si>
    <t>Fiscalización de Transferencias  Electrónicas (varias).</t>
  </si>
  <si>
    <t>1 - Recolectar información sobre las transferencias.
2 - Realizar informe mensual final.</t>
  </si>
  <si>
    <t>1,2 - Reporte de transferencias electrónicas.</t>
  </si>
  <si>
    <t>Revisar pagos de Transferencias Electrónicas.</t>
  </si>
  <si>
    <t>1 - Recepción de expedientes para fines de pago.
2 - Revisión de los expedientes.
3 - Entrega de los expedientes revisados.</t>
  </si>
  <si>
    <t>Recibir de Revisión los Expedientes.</t>
  </si>
  <si>
    <t>1 - Recepción.
2 - Revisión.
3 - Entrega.</t>
  </si>
  <si>
    <t>1. Recepción de la Nómina.                                                                                                                                               2. Informe de Revisión.</t>
  </si>
  <si>
    <t>1 - Programar fecha para la validación de los inventarios de Activos Fijos.
2 - Planificación del inventario de Activos Fijos.
3 - Ejecución del inventario.</t>
  </si>
  <si>
    <t>Departamento Administrativo. Departamento de Activos Fijos</t>
  </si>
  <si>
    <t>1 - Programación o cronograma de trabajo.
2 - Formato de verificación y validación de inventario de Activos Fijos.</t>
  </si>
  <si>
    <t>Verificar los Activos Fijos, Aleatorios.</t>
  </si>
  <si>
    <t>Nombre del área: Dirección de Planificación y Desarrollo</t>
  </si>
  <si>
    <t xml:space="preserve">Eje Estratégico del PEI: 2. Organización interna y aumento de la capacidad institucional. </t>
  </si>
  <si>
    <t>1. Completar las matrices de herramientas proporcionadas por el MEPyD.
2. Remitir las matrices completas al MEPyD para revisión y retroalimentación.
3. Redactar el documento preliminar del Plan Estratégico Institucional (PEI) 2025-2028.
4. Realizar revisión final del documento con los actores clave. 
5. Enviar el documento final del PEI para su validación y publicación oficial.</t>
  </si>
  <si>
    <t>Departamento de Formulación, Monitoreo y Evaluación de Planes, Programas y Proyectos.</t>
  </si>
  <si>
    <t>Todas las áreas institucionales.</t>
  </si>
  <si>
    <t xml:space="preserve">% de avance de la formulación del Plan Anual de Compras y Contrataciones. </t>
  </si>
  <si>
    <t>1. Solicitar requerimientos de insumos a las áreas.
2 .Formular Plan de Compras preliminar.
3 - Revisión del plan con los departamentos de la institución.
4 - Ajustes y reformulación del Plan de Compras.</t>
  </si>
  <si>
    <t>1 - Copia de solicitudes recibidas y firmadas por las áreas.  
2 - Oficio de convocatoria a reuniones con las áreas sustantivas y la División de Compras y Contrataciones, formulario de asistencia de los participantes a reuniones. 
3 - Plan de Compras preliminar,  remisión del Plan de Compras.
4 - Documento terminado y aprobado por la Dirección Ejecutiva.</t>
  </si>
  <si>
    <t>1. Diseñar planilla de la matriz del POA.
2. Revisión y aprobación de la planilla.
3. Socializar la planilla con todas las áreas institucionales. 
4. Solicitar matriz del POA de cada área con fecha límite de entrega.
5. Recepción de las planillas y formulación de la matriz final.
6. Enviar la versión final de la matriz del POA.</t>
  </si>
  <si>
    <t>1. Planilla de la matriz del POA lista y aprobada.
2. Lista de asistencia de la socialización.
3. Correos electrónicos enviados a las áreas con sus respectivas planillas del POA.
4. Correos electrónicos recibidos de las áreas con sus matrices del POA adjuntas. Documento del POA en proceso de formulación.
5. Matriz del POA formulada y enviada al Portal de Transparencia.</t>
  </si>
  <si>
    <t xml:space="preserve">% de avance de la formulación de los Planes de Gestión Institucional 2026. </t>
  </si>
  <si>
    <t xml:space="preserve">1. Verificación de estructura de planilla del plan con el Departamento de Calidad en la gestión.
2. Revisión y aprobación de la planilla.
3. Socializar la planilla con las áreas involucradas. 
4. Envío de planilla vacía a las áreas involucradas y responsables con fecha límite de entrega.
5. Recepción de la planilla, correcciones y socialización con las áreas responsables.
6. Adecuación de planilla final y envío a las áreas responsables de versión final del documento. 
7. Aprobación de áreas responsables y Director Ejecutivo. </t>
  </si>
  <si>
    <t>- Dirección Administrativa Financiera.
- Dirección de Recursos Humanos.
- Departamento de Tecnologías de la Información y Comunicación. 
- Departamento de Comunicaciones.</t>
  </si>
  <si>
    <t xml:space="preserve">1. Planilla del Plan de Protección al Medio Ambiente aprobada. 
2. Lista de asistencia de la socialización.
3. Correos electrónicos enviados a las áreas con la planilla.
4. Correo de socialización planilla definitiva a todas las áreas de la institución. </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</si>
  <si>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</si>
  <si>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Dirección de Comercialización.
- Dirección de Gestión de Programas.
- Dirección Agropecuaria, Normas y Tecnología Alimentaria.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</si>
  <si>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</si>
  <si>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 xml:space="preserve">Informes trimestrales de seguimiento a la ejecución de los Planes de Gestión Institucional. </t>
  </si>
  <si>
    <t xml:space="preserve">No. de informes trimestrales de seguimiento. </t>
  </si>
  <si>
    <t xml:space="preserve">1 - Solicitud de reportes de cumplimiento.
2 - Preparar tablas de ejecución.
3 -  Elaboración de informe.
4- Presentación al director de Planificación y Desarrollo.
5- Socialización con los directores y encargados departamentales involucrados. </t>
  </si>
  <si>
    <t>1 - Correos enviados a las áreas.
2 -  Reporte de tablas.
3,4 - Informes realizados y revisados por el director de Planificación y Desarrollo.
5 -  Correo enviado con el resultado a las áreas y/o listado de participantes en caso de reuniones físicas.</t>
  </si>
  <si>
    <t xml:space="preserve">Informe anual de resultados por cumplimiento a la ejecución de los Planes de Gestión Institucional. </t>
  </si>
  <si>
    <t xml:space="preserve">1. Análisis de los informes trimestrales de los Planes de Gestión Institucional.
2. Preparar tablas de ejecución.
3. Elaboración de informe.                                      
4. Presentación de informe al  director de Planificación y Desarrollo.
5. Socializar con los directores y encargados departamentales involucrados. </t>
  </si>
  <si>
    <t>1 - Informes realizados por trimestre.
2 - Reporte de tablas.
3,4 - Informe realizado y revisado por el director de Planificación y Desarrollo.
5 - Correo enviado con el resultado a las áreas y/o listado de participantes en caso de reuniones físicas.</t>
  </si>
  <si>
    <t xml:space="preserve">Informes de ejecución del POA. </t>
  </si>
  <si>
    <t xml:space="preserve">1 - Solicitud de reportes de ejecución mensual y limitaciones y/o gestiones extraordinarias encontradas. 
2 - Análisis de los reportes y justificaciones enviadas.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</si>
  <si>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Correos enviados a las áreas y recepción de matrices mensuales de ejecución. 
3,4 - Informes realizados y revisados por el  director de Planificación y Desarrollo.
5 - Correo enviado con el resultado a las áreas y/o listado de participantes en caso de reuniones físicas.
6 - Informes aprobados y enviados al Portal de Transparencia.</t>
  </si>
  <si>
    <t>1. Gestionar los informes trimestrales y anual del seguimiento del POA y  el informe de ejecución presupuestarias trimestrales y anual  del presupuesto.
2. Realizar el informe.</t>
  </si>
  <si>
    <t>1. Los informes de POA y presupuesto solicitados.
2. Los informes físicos-financieros realizados.</t>
  </si>
  <si>
    <t xml:space="preserve">Informe anual de la ejecución y avance del (PEI) 2021-2024 entregado. </t>
  </si>
  <si>
    <t xml:space="preserve">1. Solicitud de reporte de ejecución a las áreas. 
2. Análisis de las ejecuciones.
3.  Elaboración de informe.
4. Presentación  al director de Planificación y Desarrollo.
5. Socialización con las áreas (directores, encargados y gestores). 
6 -  Envío de informe a la Oficina de Libre Acceso a la Información para publicación en el portal institucional. </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</si>
  <si>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</si>
  <si>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 xml:space="preserve">Informes de Memoria Institucional </t>
  </si>
  <si>
    <t xml:space="preserve">No. de Informes de Memoria Institucional entregados. </t>
  </si>
  <si>
    <t xml:space="preserve">1. Solicitud de logros institucionales del primer semestre de la gestión a las áreas.
2. Analizar y compilar los temas relevantes de acuerdo a las instrucciones gubernamentales.
3. Revisión de la guía suministrada por la Presidencia y actualizaciones al año.
4. Elaboración de Informe de Memoria Institucional Semestral. 
5. Cargar Informe de Memoria Institucional Semestral al Portal de Memorias de la Presidencia. 
6. Solicitar los logros institucionales restantes correspondientes al segundo semestre de la gestión a las áreas. 
7. Analizar y compilar los temas relevantes según directrices. 
8. Unificar datos del primer semestre y segundo semestre. 
9. Socialización previa al envío con el Director Ejecutivo. 
10. Cargar Resumen Ejecutivo al Portal de Memorias de la Presidencia.
11 -  Cargar Memoria Anual al Portal de Memorias de la Presidencia. 
12- Enviar Memoria Anual a la Oficina de Libre Acceso a la Información para cargar en el portal institucional. </t>
  </si>
  <si>
    <t xml:space="preserve">1 - Correos electrónicos a las áreas solicitando información.
2,3 ,4 - Memoria semestral  realizada y revisada.
5 - Memoria semestral enviada al Portal de Memorias de la Presidencia. 
6 - Correos electrónicos a las áreas solicitando información restante del año (segundo semestre).
7.8,9 - Memoria Anual realizada y revisada.
10,11,12 - Resumen Ejecutivo y Memoria Anual enviada al Portal de Memorias de la Presidencia y cargados al Portal de Transparencia. </t>
  </si>
  <si>
    <t xml:space="preserve">Informe de Vigencia de la Gravedad de los Riesgos </t>
  </si>
  <si>
    <t xml:space="preserve">1- Solicitud de matriz de monitoreo de riesgos trimestral y plan de mitigación de riesgos. 
2- Análisis y comparación de resultados de los riesgos vs resultados del POA según el trimestre.
3- Compilación de datos de cada área y compilación trimestral (para elaboración de informe semestral). 
4- Redacción de informe de resultados sobre la vigencia de la gravedad de los riesgos. 
5- Revisión del director de Planificación y Desarrollo.
6- Socialización con las áreas. 
7- Carga de informe para fines de control interno. </t>
  </si>
  <si>
    <t>1- Matriz de monitoreo de riesgos y plan de mitigación trimestral de cada área.
2,3- Matrices y PMR  compilados. 
4,5- Informe semestral sobre la vigencia de la gravedad de los riesgos. 
6- Correos de socialización. 
7- Resultados  positivos en el indicador de Control Interno.</t>
  </si>
  <si>
    <t>1. Solicitud de estadísticas a las áreas correspondientes.
2. Recepción de las estadísticas solicitadas.
3. Revisión de las estadísticas recibidas.
4. Llenado de las bases de datos con las estadísticas revisadas.
5. Realización del reporte estadístico.</t>
  </si>
  <si>
    <t>1,2,3,4,5 - Reportes estadísticos realizados.</t>
  </si>
  <si>
    <t xml:space="preserve">Informe anual de la ejecución del (POA) aprobado y entregado. </t>
  </si>
  <si>
    <t xml:space="preserve">1 - Análisis de las ejecuciones e informes trimestrales.
2 - Analizar, compilar y ordenar la información de las ejecuciones del año. 
3 - Elaboración de informe.
4 - Presentación al director de Planificación y Desarrollo.
5 - Socialización con las áreas (directores, encargados y gestores).
6 - Envío de informe a la Oficina de Libre Acceso a la Información para publicación en el portal institucional. </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</si>
  <si>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</si>
  <si>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</si>
  <si>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 xml:space="preserve"> Informe Autoevaluación CAF.</t>
  </si>
  <si>
    <t>1. Realizar reuniones con el Comité de Calidad.
2. Agotar mesas de trabajo con los involucrados.
3. Completar la matriz con los insumos correspondientes.
4. Enviar  Matriz de Autodiagnóstico, tabla de puntuación e Informe de Autoevaluación CAF 2024 al MAP para cargar a la plataforma.</t>
  </si>
  <si>
    <t>Departamento de Calidad en la Gestión</t>
  </si>
  <si>
    <t>Comité de Calidad</t>
  </si>
  <si>
    <t>1 - Minutas de reuniones, correos y coordinaciones del proceso.
2 - Registro de participantes.
3 - Autodiagnóstico CAF 2024
4 -  Comunicación con los miembros del Comité de Calidad..</t>
  </si>
  <si>
    <t xml:space="preserve">Plan de Mejora Modelo CAF </t>
  </si>
  <si>
    <t>1. Coordinar las reuniones con el Comité de Calidad.
2. Realizar mesas de trabajos con los involucrados.
3. Enviar informe al MAP para cargar a la plataforma.</t>
  </si>
  <si>
    <t>1 - Minutas de reuniones, correos y coordinaciones del proceso.
2 - Registro de participantes.
3 - Documento del Plan de Mejora, comunicación con los miembros del Comité de Calidad.</t>
  </si>
  <si>
    <t>1. Coordinar las reuniones con el Comité de Calidad.
2. Realizar mesas de trabajos con los involucrados.
3. Elaborar 1er. informe de avances PM
4. Elaborar Informe Final PM
5.Enviar informes al MAP para ser cargados a la Plataforma</t>
  </si>
  <si>
    <t>1 - Minutas de reuniones, correos y coordinaciones del proceso.
2 - Registro de participantes.
3 - Informes remitidos.</t>
  </si>
  <si>
    <t>1. Determinar la muestra.
2. Calendarizar el período a evaluar.
3. Aplicar las encuestas.
4. Tabulación de los datos.
5. Realizar el informe de resultados.
6. Determinación del plan de acción.</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</si>
  <si>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</si>
  <si>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1 - Recopilar la documentación correspondiente para la primera evaluación de la CCC 2024-2026.
2 - Plan de acción post-auditoría, si aplica.
3 - Comunicar los resultados obtenidos.</t>
  </si>
  <si>
    <t>- Direcciones misionales 
- Oficina de Libre Acceso a la Información
- Departamento de Tecnologías de la Información y Comunicación
- Departamento de Comunicaciones</t>
  </si>
  <si>
    <t xml:space="preserve">1 - Solicitud de aprobación enviada al MAP. 
2 - Brochure aprobado y cargado a la página del INESPRE.
</t>
  </si>
  <si>
    <t xml:space="preserve">% de actualización de los procedimientos   </t>
  </si>
  <si>
    <t>1. Elaboración del cronograma de trabajo.
2. Levantamiento de información con las áreas. 
3 - Realizar modificaciones a los documentos.
4 - Gestionar aprobación de los procedimientos.
5 - Socializar los cambios con las áreas.</t>
  </si>
  <si>
    <t>Departamento de Desarrollo Institucional</t>
  </si>
  <si>
    <t>- Dirección de Recursos Humanos
- Dirección de Planificación y Desarrollo</t>
  </si>
  <si>
    <t>1 - Actas de reuniones, formularios de levantamiento de información. 
2 - Información validada
3 - Solicitud de aprobación enviada al MAP</t>
  </si>
  <si>
    <t>1 - Realizar auditorías.
2 - Completar formularios de acuerdos a los procedimientos a evaluar. 
3 - Elaborar plan de acción.
4 - Seguimiento al Plan de Acción.</t>
  </si>
  <si>
    <t>N/A</t>
  </si>
  <si>
    <t xml:space="preserve">1- Informe de Auditoría
2-Formularios completados
3- Plan de acción  elaborado
4- Seguimiento de las acciones </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</si>
  <si>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</si>
  <si>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Unidad de Igualdad de Género.</t>
  </si>
  <si>
    <t>- Dirección Ejecutiva.
- Departamento de Evaluación del Desempeño y Capacitación.   
- Sección de Protocolo.</t>
  </si>
  <si>
    <t>1 - Comunicaciones de solicitud a los ministerios y entidades.
2 - Comunicaciones al Departamento de Evaluación del Desempeño y Capacitación. 
3 - Comunicaciones a la Dirección Ejecutiva y Sección de Protocolo.
4 - Convocatorias, fotos, notas de prensa y videos.</t>
  </si>
  <si>
    <t xml:space="preserve">1 - Enviar cápsulas educativas vía correos masivos y difundirlas en las redes sociales, página web, murales digitales e intranet del INESPRE.               </t>
  </si>
  <si>
    <t>- Departamento de Tecnología de la Información y Comunicación.
- Departamento de Comunicaciones.</t>
  </si>
  <si>
    <t xml:space="preserve">1 - Correos masivos a empleados.
2 - Fotos, videos y notas de prensa.
3- Publicación  en la intranet </t>
  </si>
  <si>
    <t xml:space="preserve"> Elaboración de informes trimestrales para evaluar el progreso de las actividades relacionadas con igualdad de género</t>
  </si>
  <si>
    <t>1 - Realizar levantamiento de actividades realizadas.
2 - Elaborar informe.</t>
  </si>
  <si>
    <t>- Departamento de Formulación, Monitoreo y Evaluación de Planes Programas y Proyectos.</t>
  </si>
  <si>
    <t xml:space="preserve">1 - Oficio firmado, sellado y recibido por los organismo gubernamental.  </t>
  </si>
  <si>
    <t>Nombre del área: Departamento de Seguridad Militar</t>
  </si>
  <si>
    <t>1 - Planificar la seguridad que se brindará a las plantas.         
2 - Organizar los militares que llevarán a cabo los servicios.
3 - Ejecutar los servicios programados.</t>
  </si>
  <si>
    <t>-Departamento de Seguridad Militar.</t>
  </si>
  <si>
    <t>Todas áreas</t>
  </si>
  <si>
    <t>1 - Hoja de análisis de los militares en servicios. Informe de supervisión (hojas timbradas y análisis de los militares en servicio).                   
2 - Listado de personal militar asignado a cada planta.
3 - Militares asignados a cada planta.</t>
  </si>
  <si>
    <t>1 - Planificar la seguridad que se brindará a las Bodegas Móviles.
2 - Organizar los militares que llevarán a cabo los servicios.
3 - Ejecutar los servicios programados.</t>
  </si>
  <si>
    <t>Dirección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</si>
  <si>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</si>
  <si>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Planificar la seguridad que se brindará a los Mercados de Productores.
2 - Organizar los militares que llevarán a cabo los servicios.
3 - Ejecutar los servicios programados.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</si>
  <si>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</si>
  <si>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Planificar la seguridad que se brindará a los funcionarios.         
2 - Organizar los militares que llevarán a cabo los servicios.
3 - Ejecutar los servicios programados.</t>
  </si>
  <si>
    <t>1 - Hoja de análisis de los militares en servicios. Documento de distribución de fuerza (hojas timbradas).              
2 - Listado de personal militar asignado a cada funcionario.
3 - Militares asignados a cada funcionario.</t>
  </si>
  <si>
    <t>1 - Planificar la seguridad que se brindará a los camiones de abastecimiento.         
2 - Organizar los militares que llevarán a cabo los servicios.
3 - Ejecutar los servicios programados.</t>
  </si>
  <si>
    <t xml:space="preserve">Dirección de Abastecimiento, Distribución y Logística </t>
  </si>
  <si>
    <t>1 - Hoja de análisis de los militares en servicios. Documento de distribución de fuerza (hojas timbradas).                   
2 - Listado de personal militar asignado a cada camión de abastecimiento.
3 - Militares asignados a cada camión de abastecimiento.</t>
  </si>
  <si>
    <t>Nombre del área: Departamento de Tecnologías de la Información y Comunicación</t>
  </si>
  <si>
    <t>1. Identificación de los componentes (Plugins) de próximo a vencer.
2. Solicitar la compra la contratación.</t>
  </si>
  <si>
    <t>Departamento de Tecnología de la Información y Comunicación</t>
  </si>
  <si>
    <t>•  Compras</t>
  </si>
  <si>
    <t>Aviso de Renovación.</t>
  </si>
  <si>
    <t>Instalación de los componentes en nuestra pagina web/ Incluido los gratuitos renovados</t>
  </si>
  <si>
    <t xml:space="preserve"> Entregables:  * Evidencia de la renovación de licencias de los plugins. Evidencia de la implementación de los mismos en nuestro sitio Web(Inespre.gob.do).</t>
  </si>
  <si>
    <t>1. Levantamiento de las Informaciones del Aplicativo.  
2. Definir lenguaje de Desarrollo y Diseño de la base de datos del Aplicativo.
3. Reelección de documentación de apoyo y reporte para el diseño del nuevo aplicativo
4. Permisos y Definición de los Usuario del Modulo en desarrollo que cumpla con los objetivos para Producción.
5. Presentaciones del sistema de Control de Asistencias en el servidor de desarrollo.
6. Permisos y Definición de los Usuario del Sistema en el ambiente de Producción y migración de componentes y tablas.
7. Entrenamiento de uso de la Aplicación a los usuario con Permisos y en sentido general a los que trabajan o tienen que ver con el modulo y la Gerencia.
8. Implementación y puesta en producción del sistema de Control de Asistencias con sus usuarios definido en el ambiente de Producción.</t>
  </si>
  <si>
    <t>Evidencia de los aplicativos Instalados y listado de usuarios asignados a los mismos.</t>
  </si>
  <si>
    <t>1. Mantenimiento a la aplicación LDCI.
2. Mover  aplicación LDCI del servidor 249 al 183.
3. Permisos y Definición de los Usuario de la aplicación para el nuevo Servidor 183.
4. Revisiones y actualización de las demás aplicaciones.</t>
  </si>
  <si>
    <t>En la carpeta de Evidencia esta contenido (Arc.1. Intranet Actualización Dependencias)</t>
  </si>
  <si>
    <t>1. Definir los módulos a implementar.
2. Definir los requerimientos de cada módulo.
3. Solicitar la compra al departo de compras.</t>
  </si>
  <si>
    <t>Copias de Solicitudes, orden de compra del Aplicativo</t>
  </si>
  <si>
    <t>1. Define y evalúa los objetivos de la empresa en base al Producto necesario.
2. Establecer la mejor presupuesta.
3. Diseñar la forma de Implementación y definir responsabilidades.
4. Hacer Implementación de prueba y ajuste de la aplicación.
5. Definir y  facilitar las Integraciones y escalabilidad.
6. Definir Capacitación y formación del personal Técnico.
7. Definir los Mantenimientos y actualizaciones.
8. Definir el proceso de la implementación.
9. Definir Capacitación y formación de los usuarios finales y permisologia.</t>
  </si>
  <si>
    <t>Evidencia de los aplicativos Instaladas</t>
  </si>
  <si>
    <t>1. Definir capacidad del nuevo nodo.
2. Solicitud al depatamento de compras.</t>
  </si>
  <si>
    <t xml:space="preserve"> Entregables: * Solución implementada. Evidencia de las necesidades de aumento de la capacidad del ecosistema - datos ANTES de la situacion actual.</t>
  </si>
  <si>
    <t>1. Diseñar la distribución de almacenamiento, memoria, procesador del nodo.
2. Instalación física del Equipo.
3. Instalacion de software y actualizaciones.
4. Configuración del cluster.
5. Documentación.</t>
  </si>
  <si>
    <t xml:space="preserve"> Entregables: * Solución implementada. Evidencia de la nueva capacidad del ecosistema - comparativa de datos ANTES y DESPUES de la implementación de la solución.</t>
  </si>
  <si>
    <t>Aumento de nuestra capacidad de implementar nuevos servidores en la infraestructura hiperconvergente.</t>
  </si>
  <si>
    <t>1. Solicitud de upgrade a Nutanix.
2. Solicitud al departamento de compras para la contratación.</t>
  </si>
  <si>
    <t xml:space="preserve"> Entregables: * Evidencias de la necesidad del upgrade, ponderación del plan mas costo-efectivo para resolver  situacion . Datos que reflejan la situacion actual del servicio.</t>
  </si>
  <si>
    <t>1. Definir plan de trabajo para instalación de upgrade.
2. Hacer copias de serguridad del equipo.
3. Aplicar el upgrade al equipo Nutanix.
4. Realizar las pruebas post upgrate.
5. Documentación.</t>
  </si>
  <si>
    <t xml:space="preserve"> Entregables: * Solución implementada. Evidencia del nuevo plan de contratado - datos ANTES y DESPUES del upgrade al nuevo plan.</t>
  </si>
  <si>
    <t>1. Solicitar al suplidor los costos de renovación.
2. Solicitar al departamento de compras la contratación del servicio.</t>
  </si>
  <si>
    <t xml:space="preserve"> Entregables:  * Evidencia del vencimiento del contrato de manetenimiento. Presentacion de las estimaciones de la renovacion para el nuevo periodo.</t>
  </si>
  <si>
    <t>Documentar nuevo contrato de mantenimiento</t>
  </si>
  <si>
    <t xml:space="preserve"> Entregables:  * Evidencia de la compra del servicio. Evidencia de renovacion implementada en nuestra infraestructura.</t>
  </si>
  <si>
    <t xml:space="preserve">Gestión técnica y administrativa para el Traslado de la Contingencia Off-Site de la localidad actual en “Los Silos” al DataCenter del Estado Dominicano. </t>
  </si>
  <si>
    <t>1. Definir junto a la OGTIC los teminos de la colocacion del Equipo.
2. Solicitar la autorización para la contratacion del servicio.</t>
  </si>
  <si>
    <t xml:space="preserve"> Entregables: * Informes sobre beneficios del traslado de nuestra contingencia al DED. Plan de Contingencia de los servicios beneficiarios de esta actividad.</t>
  </si>
  <si>
    <t xml:space="preserve">Traslado de la Contingencia Off-Site de la localidad actual en “Los Silos” al DataCenter del Estado Dominicano. </t>
  </si>
  <si>
    <t xml:space="preserve">1. Definir plan de accion para el traslado del equipo.
2. Preparar el servidor para el traslado al DataCenter.
3. Instalacion física del servidor en el DataCenter.
4. Configurar equipo y conectividad el DataCenter.
5. Documentación
</t>
  </si>
  <si>
    <t xml:space="preserve"> Entregables: * Solución implementada. Constancias de Traslado (Entrada/Salida de los equipos) del departamento y de Activos Fijos, Imagenes de los servidores instalados en el datacenter del estado Dominicana, Evidencia de la puesta en operacion de la solución.</t>
  </si>
  <si>
    <t>Implementación de la solucion en las facilidades del Datacenter del Estado Dominicano.</t>
  </si>
  <si>
    <t>1. Definir distribución de espacio en disco.
2. Solicitud de expanción del espacio.</t>
  </si>
  <si>
    <t xml:space="preserve"> Entregables: * Evidencia de las limitaciones de capacidad del actual ecosistema - datos de la solución actual.</t>
  </si>
  <si>
    <t>1. Aplicar nunevo espacio al servidor.
2. Documentación.</t>
  </si>
  <si>
    <t xml:space="preserve"> Entregables: * Solución implementada. Evidencia de la nueva capacidad del ecosistema - datos ANTES y DESPUES de la implementación de la solución.</t>
  </si>
  <si>
    <t>1-Realizacion de levantamiento donde se definiran donde quedara instalado cada a computadora.
2-Realiazacion de solicitud de compra para que el departamento de compra publique los articulos a adquirir.
3-Publicacion en el portal de compras para adquirir todos los articulos requeridos para realizar el proyecto.</t>
  </si>
  <si>
    <t>* Relación de equipos a sustituir 
* soporte de de adquisiciones (Cotizaciones, OC)
* Conduce de recepción de equipos desde el proveedor
* Documento de entrega al usuario final con el debido registro de Activo fijo.</t>
  </si>
  <si>
    <t xml:space="preserve">1-Recepcion de  las veinte computadoras adquiridas.
2-Configuracion de todos los equipos e instalacion de todos los programas utilizados en la institucion.
3-Despliegue o asignacion de los equipos ya configurados.
</t>
  </si>
  <si>
    <t>Ver el Plan Operativo para esta actividad.</t>
  </si>
  <si>
    <t>Entregables: Conduce de Entrada de los equipos, Constancia de despacho de almacen, Constancia de registro de Activo Fijo.</t>
  </si>
  <si>
    <t>Switch Capa 3 PoE de 48 Puertos Ethernet 10/100/1000</t>
  </si>
  <si>
    <t>1-Realizacion de levantamiento de la situacion de comunicaciones de redes en la localidad de Inespre Herrera via radio enlance.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</si>
  <si>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  Compras •  Ingeniería (Planta Física)</t>
  </si>
  <si>
    <t>Entregables: Conduce de Entrada de los componentes y  equipos , Constancia de despacho de almacen, Constancia de registro de Activo Fijo, imagenes del proyecto.</t>
  </si>
  <si>
    <t>Conectividad de alta velocidad via antenas de radiofrecuencia. Implica elevación de ambas torres de conectividad y nuevos radios de telecomunicación.</t>
  </si>
  <si>
    <t>1-Recepcion de equipos para actualizacion de la conectividad via radio enlace entre inespre principal y Herrera.
2-Configuracion de todos los equipos  para la conexión via radio enlance.
3-Despliegue o asignacion de los equipos ya configurados.</t>
  </si>
  <si>
    <t>1. Realizacion de levantamiento de la situacion de comunicaciones de la electricidad en las edificaciones de Inespre Herrera.
2.Cotizar los materiales necesarios para la ejecucion del proyecto.
3-Realiazacion de solicitud de compra para que el departamento de compra publique los articulos a adquirir.
4-Publicacion en el portal de compras para adquirir todos los articulos requeridos para realizar el proyecto.</t>
  </si>
  <si>
    <t>Departamento de Tecnología de la Información y Comunicación y Ingenieria</t>
  </si>
  <si>
    <t>Este sistema va a apoyar a los empleados de la localidad de herrera ya que hoy dia cada vez que la luz falla en esta localidad los usuarios se ven afectados en sus funciones ya que no pueden grabar los avances en sus labores. Con un sistema de UPS podran tener tiempos para guardar sus trabajos en caso de que la luz falle por un largo tiempo.</t>
  </si>
  <si>
    <t>1-Recepcion de equipos para instalacion de sistema de redundancia electrica
2-Configuracion del UPS y instalacion de las Lineas de UPS.
3-Puesta en produccion de la redundancia electrica o corriente de UPS.</t>
  </si>
  <si>
    <t xml:space="preserve">1-Realizacion de levantamiento o Site Survey donde se definiran donde quedara instalado cada access Point y la cantidad que se llevara a cabo.
2-Realizacion de cotizacion de materiales de red y access point
3-Realiazacion de solicitud de compra para que el departamento de compra publique los articulos a adquirir.
4-Publicacion en el portal de compras para adquirir todos los articulos requeridos para realizar el proyecto.
</t>
  </si>
  <si>
    <t>- Departamento de Tecnología de la Información y Comunicación.
- Operaciones TIC.
- Servicios TIC.</t>
  </si>
  <si>
    <t>a) Plano de Cobertura WIFI Institucional para el área indicada en el alcance, que tambien indicará la cantidad y
especificaciones tecnicas de los Access Points a implementar.
b) Certificación de Disponibilidad WIFI Institucional en el area de cobertura definida en el punto a.
c) Portal cautivo para el acceso a la red WIFI de nuestra institución.</t>
  </si>
  <si>
    <t xml:space="preserve">1-Recepcion de equipos para la implementacion de una red WIFI en INESPRE HERRERA.
2-Asignacion o instalacion de cableado de red en cada punto donde se instalaran los access point.
3-Despliegue de todos los access point en las areas definidas y posterior instalacion de los mismos
</t>
  </si>
  <si>
    <t xml:space="preserve">Solicitud de renovacion de licencias EndPoint </t>
  </si>
  <si>
    <t>1. Definir cantidad de licencia necesarias a revovar.
2. Solicitar el departmento de compras la contratación.</t>
  </si>
  <si>
    <t>Insumos: Inventario de Activos TIC (Equipos y Servidores)  Entregables: Inventario de Activos TIC (Equipos y Servidores)</t>
  </si>
  <si>
    <t xml:space="preserve">Actualización Seguridad equipos usuarios finales (EndPoints) </t>
  </si>
  <si>
    <t>1. Definir plan de actualización de equipos.
2. Aplicar kit de nueva licencia a equipos.</t>
  </si>
  <si>
    <t>Nombre del área: Departamento Jurídico.</t>
  </si>
  <si>
    <t>1 - Se recibe la solicitud del contrato.
2 - se verifica que cumpla con los requisitos legales.
3 - Redacción y envío a la Contraloría para fines de aprobación.</t>
  </si>
  <si>
    <t>Unidad Legal de Contratos</t>
  </si>
  <si>
    <t>- Departamento de Comunicaciones.
- Departamento de Compras y Contrataciones.</t>
  </si>
  <si>
    <t>Contratos</t>
  </si>
  <si>
    <t>1- Se completa el expediente con la documentación requerida.
2-Se crea el tramite en el sistema TRE-Contrato de la Contraloría General de la Republica y envío.</t>
  </si>
  <si>
    <t xml:space="preserve">
- Dirección Ejecutiva- Dirección Administrativa Financiera.</t>
  </si>
  <si>
    <t>Defensa legal a demandas  varias.</t>
  </si>
  <si>
    <t>%  de defensa de demandas.</t>
  </si>
  <si>
    <t>1 - Se recibe el acto.
2 - Se asigna un abogado y se establece la estrategia legal
3 - Representación, seguimiento y asistencia  a audiencia.</t>
  </si>
  <si>
    <t>Unidad de Litigios</t>
  </si>
  <si>
    <t>- Dirección de Recursos Humanos.
- Dirección Administrativa Financiera.</t>
  </si>
  <si>
    <t>Expedientes concluidos</t>
  </si>
  <si>
    <t xml:space="preserve">No. de Actas redactadas </t>
  </si>
  <si>
    <t xml:space="preserve">1 - Verificación del cumplimiento de las normas.
2 - Redacción de documentos legales  </t>
  </si>
  <si>
    <t>Actas de Directorio</t>
  </si>
  <si>
    <t xml:space="preserve">Redacción de recibos de descargo por beneficios laborales. </t>
  </si>
  <si>
    <t xml:space="preserve">1 - Se recibe copia del cheque.
2 - Se redacta y se procede a anexar al expediente correspondiente </t>
  </si>
  <si>
    <t>Departamento Financiero</t>
  </si>
  <si>
    <t>Recibos de Descargo</t>
  </si>
  <si>
    <t>1 - Se recibe la solicitud del acuerdo de pago.
2 - Se procede a redactar el documento.
3 - Obtención de firmas y legalización.
4 - Remisión a financiera para pago.</t>
  </si>
  <si>
    <t>Acuerdos de Pago</t>
  </si>
  <si>
    <t>Nombre del área: Dirección Administrativa Financiera.</t>
  </si>
  <si>
    <t xml:space="preserve">1 - Recibir requerimientos de insumos de las áreas.
2-  Clasificar el proceso de acuerdo al umbral.
3- Solicitud y elaboración de la documentación correspondiente. 
4- Ejecución de los procesos de compras.
</t>
  </si>
  <si>
    <t>- Departamento Administrativo.
- División de Compras y Contrataciones.</t>
  </si>
  <si>
    <t>Todas las áreas</t>
  </si>
  <si>
    <t>1 - Formularios de requerimientos de insumos a las áreas.
2 - Plan de Compras al presupuesto aprobado.
3 - Expedientes de requerimientos por área.
4 - Plataforma Dirección General de Compras y Contrataciones.
5 - Informe de Ejecución del Plan de Compras.</t>
  </si>
  <si>
    <t xml:space="preserve">Asegurar el cumplimiento de los plazos y requerimientos del Sistema de Compras y Contrataciones </t>
  </si>
  <si>
    <t>1- Publicar los procesos con la documentación requerida en el Sistema Electrónico de Contrataciones Públicas (SECP).
2- Cumplir con el cronograma de acuerdo a los tiempos establecidos.
3- Cerrar los procesos con la documentación de cierre, cumpliendo con los plazos establecidos.</t>
  </si>
  <si>
    <t>1- Calificaciones trimestrales recibidas de la DGCP.</t>
  </si>
  <si>
    <t>1 - Recepción en caja de ingresos producto de las actividades de la Institución.
2 - Ingresar el efectivo.
3 - Elaborar reporte de ingresos.</t>
  </si>
  <si>
    <t>Departamento Financiero.</t>
  </si>
  <si>
    <t>División de Tesorería.</t>
  </si>
  <si>
    <t>1 - Conduce de ingresos producto de las actividades de la Institución.
2 - Reporte firmado sobre el conteo del efectivo.
3 - Documento reporte de ingresos.</t>
  </si>
  <si>
    <t xml:space="preserve">1 - Recepción de las instrucciones de pago de nómina de parte del Departamento de Registro, Control y Nómina.
2 - Ejecución de los pagos electrónicos. </t>
  </si>
  <si>
    <t>Departamento de Registro, Control y Nómina.</t>
  </si>
  <si>
    <t xml:space="preserve">1 - Archivo Excel de las instrucciones de pago de nómina de parte del Departamento de Registro, Control y Nómina.
2 - Reporte de transferencias electrónicas. </t>
  </si>
  <si>
    <t xml:space="preserve">1 - Recepción de facturas de suplidores.
2 - Ejecución de los pagos. </t>
  </si>
  <si>
    <t>Departamento de Normas, Sistemas, Supervisión y Seguimiento.</t>
  </si>
  <si>
    <t xml:space="preserve">1 - Facturas de suplidores.
2 - Cheques. </t>
  </si>
  <si>
    <t>1 - Registrar transacciones. 
2 - Contabilizar transacciones en el libro mayor. 
3 - Preparar las entradas de ajuste al final del período. 
4 - Preparar un balance de comprobación ajustado. 
5 - Realizar inventario de activos fijos.</t>
  </si>
  <si>
    <t>- Departamento Financiero.
- División de Activos Fijos.
- Sección de Almacén y Suministros.</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</si>
  <si>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</si>
  <si>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</si>
  <si>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</si>
  <si>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División de Activos Fijos.</t>
  </si>
  <si>
    <t>División de Contabilidad.</t>
  </si>
  <si>
    <t>1 - Conduce de recepción de activos fijos.
2 - Etiquetas de identificación.
3 - Registro firmado por el encargado de contabilidad. 
4 - Expedientes de compras de activos fijos.
5 - Revisión física de estos activos.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</si>
  <si>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</si>
  <si>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División de Presupuesto.</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</si>
  <si>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</si>
  <si>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Solicitud de servicio de transporte por actividad.
2 - Recibir solicitud de servicio de transporte por parte de la Dirección, Departamento, División, Sección o Unidad correspondiente.
3 - Cierre del servicio.</t>
  </si>
  <si>
    <t>División de Transportación.</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</si>
  <si>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</si>
  <si>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</si>
  <si>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División de Servicios Generales.</t>
  </si>
  <si>
    <t>1 - Controles de limpieza.
2 - Experiencia de los usuarios de nuestras instalaciones.
3 - Formularios de controles de limpieza debidamente archivados.</t>
  </si>
  <si>
    <t xml:space="preserve">1 - Mantenimiento Preventivo de Instalaciones Eléctricas.
2 - Mantenimiento Preventivo de Plomería.
3 - Mantenimiento Preventivo de Edificaciones.
4 - Mantenimiento Preventivo de Refrigeración.                                              </t>
  </si>
  <si>
    <t>Departamento de Ingeniería</t>
  </si>
  <si>
    <t>Dirección Administrativa Financiera.</t>
  </si>
  <si>
    <t>Solicitudes de Requerimientos</t>
  </si>
  <si>
    <t xml:space="preserve">1 - Reparación de Instalaciones Eléctricas.
2 - Reparación de Plomería.
3 - Reparación de Edificaciones.
4 - Reparación de Refrigeración.                                              </t>
  </si>
  <si>
    <t>Nombre del área: Dirección Agropecuaria, Normas y Tecnología Alimentaria</t>
  </si>
  <si>
    <t>Eje Estratégico del PEI: 1. Establecimiento de esquemas de comercialización eficiente de productos agropecuarios.</t>
  </si>
  <si>
    <t>Capacitación  a pequeños y medianos productores agropecuarios en conocimiento de post cosecha,  calidad e inocuidad y comercialización de productos para que estos sean más eficientes en sus labores de comercialización.</t>
  </si>
  <si>
    <t>-Elaborar el plan de capacitación.                                                                               -Cumplir a tiempo con la convocatoria de las actividades a las cooperativas y asociaciones.                                                                                 -Evaluar la efectividad del plan de capacitación en estándares de calidad, inocuidad y comercialización.                                                                                                     -Cumplir con la participación de genero. (mujeres, hombres y jóvenes en las capacitaciones).                                               -Concientizar a los productores sobre los beneficios al cumplir con las normas de comercialización.</t>
  </si>
  <si>
    <t xml:space="preserve"> - Departamento de Normas y Estándares de Calidad.                                                                              - Departamento de  Inocuidad                                                             -Departamento de Formación en Comercialización Agropecuaria.                                                                         </t>
  </si>
  <si>
    <t xml:space="preserve"> -Dirección Agropecuaria, Normas y Tecnología Alimentaria.                                                                         -Dirección Administrativa Financiera.                                     -Departamento de Servicios Agropecuarios</t>
  </si>
  <si>
    <t>- Registro de participantes por actividades programadas.                                                            - Fotografías por actividad realizada.                                                                   - Comunicación de invitación.                                                                  -Informes.                                                                   - Encuestas a productores beneficiados del programas de estándares de calidad y comercialización.</t>
  </si>
  <si>
    <t>1 - Solicitud de capacitación.
2 - Aprobación de capacitación.
3 - Notificación a productores.
4 - Realizar la capacitación.</t>
  </si>
  <si>
    <t xml:space="preserve">- Departamento de Inocuidad.
- Departamento de Formación en Comercialización Agropecuaria.                                                      </t>
  </si>
  <si>
    <t>- Dirección Agropecuaria, Normas y Tecnología Alimentaria.                                            - Departamento Administrativo.
Financiero.                                      -Departamento de Servicios Agropecuarios</t>
  </si>
  <si>
    <t>1 - Programar las capacitaciones.
2 - Calendario de actividades.
3 - Solicitud de capacitación de las asociaciones y/o cooperativas de productores.
4 - Informe, listado de participantes y fotos.</t>
  </si>
  <si>
    <t>Los talleres serán impartidos a nivel regional.</t>
  </si>
  <si>
    <t xml:space="preserve">Capacitación a Asociaciones y/o Cooperativas de Pequeños y Medianos Productores en comercialización de productos  Agropecuarios </t>
  </si>
  <si>
    <t>1 - Solicitud de capacitación.
2 - Aprobación de capacitación.
3 - Notificación a productores.
4 - Llevar a cabo la capacitación.</t>
  </si>
  <si>
    <t xml:space="preserve">
- Departamento de Formación en Comercialización Agropecuaria.
</t>
  </si>
  <si>
    <t xml:space="preserve">- Dirección Agropecuaria, Normas y Tecnología Alimentaria.                                   -Departamento de Servicios Agropecuarios.                                         - Dirección de Abastecimiento, Distribución y Logística.
- Dirección de Comercialización. </t>
  </si>
  <si>
    <t>1 - Programar las capacitaciones.
2 - Calendario de actividades.
3 - Comunicación formal.
4 - Informe, listado de participantes y fotos.</t>
  </si>
  <si>
    <t>Adiestrar a Técnicos Agropecuarios sobre aspectos de control de plagas, recepción de productos, almacenamiento y llenado de boletín (MP1)  para que estos sean más eficientes en las actividades que realiza la institución.</t>
  </si>
  <si>
    <t xml:space="preserve">Adiestramiento a Técnicos Agropecuarios sobre Aspectos de Control de Plagas, recepción de productos, almacenamiento y llenado de boletín (MP1). </t>
  </si>
  <si>
    <t>1 - Solicitud de capacitación.
2 - Aprobación de capacitación.
3 - Notificación a técnicos.
4 - Realizar la capacitación.</t>
  </si>
  <si>
    <t>-Departamento de Operaciones.
-Departamento de Normas Técnicas y Estándares de Calidad.</t>
  </si>
  <si>
    <t xml:space="preserve">Adiestrar a manipuladores  en Buenas Prácticas de Manipulación (BPM) de Productos Agropecuarios. para que estos sean más eficientes en el manejo de los productos que se comercializan </t>
  </si>
  <si>
    <t xml:space="preserve">Adiestramiento a Manipuladores sobre Buenas Prácticas de Manipulación (BPM) de Productos Agropecuarios </t>
  </si>
  <si>
    <t>1 - Solicitud de capacitación.
2 - Aprobación de capacitación.
3 - Notificación a técnicos.
4 - Llevar a cabo la capacitación.</t>
  </si>
  <si>
    <t xml:space="preserve">
-Departamento de Normas Técnicas y Estándares de Calidad.                                                                 - Departamento de Inocuidad 
</t>
  </si>
  <si>
    <t xml:space="preserve">Programar la integración de las  asociaciones y  cooperativas en procura de  mejorar  la rentabilidad y competitividad para  fortalecer los conocimientos de la comercialización de productos agropecuarios.  </t>
  </si>
  <si>
    <t>Encuentro regionales según las necesidades  sugeridas por las asociaciones</t>
  </si>
  <si>
    <t xml:space="preserve">  -Departamento Servicios Agropecuarios  </t>
  </si>
  <si>
    <t xml:space="preserve">-Dirección Agropecuaria, Norma y Tecnología Alimentaria.         
-Departamento de Formación en Comercialización
- Departamento Administrativo     </t>
  </si>
  <si>
    <t xml:space="preserve">- Registro de participantes por actividades programadas.                                                            - Fotografías por actividad realizada.                                                                            - Informes.                                            </t>
  </si>
  <si>
    <t>1 - Inspección de productos almacenados.
2 - Coordinar con todas las instancias y dependencias las actividades de control de plagas.
3 - Validación de la actividad.</t>
  </si>
  <si>
    <t xml:space="preserve"> - Departamento de Operación </t>
  </si>
  <si>
    <t xml:space="preserve">-Dirección Agropecuaria, Norma y Tecnología Alimentaria.         
-Departamento de Compras y Contrataciones  </t>
  </si>
  <si>
    <t xml:space="preserve">- Fotografías por actividad realizada.                                                                            - Informes.                                                                     -Calendario de actividades                                   </t>
  </si>
  <si>
    <t xml:space="preserve"> Verificación y  Validación de la Sanidad Ambiental en la  Áreas donde se  Comercializan los productos Agropecuarios para garantizar la inocuidad.</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</si>
  <si>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</si>
  <si>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 xml:space="preserve"> - Departamento de Inocuidad </t>
  </si>
  <si>
    <t xml:space="preserve">-Dirección Agropecuaria, Norma y Tecnología Alimentaria.           </t>
  </si>
  <si>
    <t xml:space="preserve">No. de Certificaciones (MP-1) Análisis de Laboratorio de Productos Agropecuarios expedidos.                          </t>
  </si>
  <si>
    <t xml:space="preserve">
- Departamento de Normas Técnicas y Estándares de Calidad.</t>
  </si>
  <si>
    <t>- Dirección Agropecuaria, Normas y Tecnología Alimentaria.                                     - Departamento de Inocuidad Agroalimentaria.
- Departamento de Servicios Agropecuarios.
- Departamento de Operaciones.</t>
  </si>
  <si>
    <t>1,2,3 - Formulario MP-1 para la certificación del producto.</t>
  </si>
  <si>
    <t xml:space="preserve">Según cronograma de requisición de productos de la Dirección de Comercialización y la Dirección de Programas </t>
  </si>
  <si>
    <t>Nombre del área: Dirección de Abastecimiento, Distribución y Logística.</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</si>
  <si>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</si>
  <si>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Dirección de Abastecimiento, Distribución y Logística.</t>
  </si>
  <si>
    <t>- Dirección de Comercialización.
- Dirección de Gestión de Programas.
- Dirección Agropecuaria, Normas y Tecnología Alimentaria.
- Dirección Administrativa Financiera.</t>
  </si>
  <si>
    <t>1,3 - Programa semanal de abastecimiento y distribución.
2,4 - Reporte diario de abastecimiento y distribución. Documento de Carga/Descarga Diaria.</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</si>
  <si>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</si>
  <si>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</si>
  <si>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</si>
  <si>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1 - Programación de abastecimiento y distribución.
2 - Reporte diario de abastecimiento y distribución.
3 - Reporte diario de abastecimiento y distribución.
4 - Documento interno MP5 y MP12.
5 - Documento de carga/descarga</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</si>
  <si>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</si>
  <si>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Nombre del área: Dirección de Comercialización</t>
  </si>
  <si>
    <t xml:space="preserve">No. de Requerimientos de Compras de Productos </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</si>
  <si>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</si>
  <si>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1. Plan de Compras. -                                     
2. Documento de requerimientos de compras de productos e informes realizados.-
3. Plantillas de levantamiento de precios e informes.-</t>
  </si>
  <si>
    <t xml:space="preserve"> Levantamiento de la  información para la fijación de Precios.</t>
  </si>
  <si>
    <t>1 - Recopilar y analizar los precios de ventas de los principales rubros agropecuarios en los mercados populares, supermercados, colmados y almacenes.                                                                  
2 - Fijar los precios de ventas de los productos a comercializar.</t>
  </si>
  <si>
    <t>- Dirección Agropecuaria, Normas y Tecnología Alimentaria.</t>
  </si>
  <si>
    <t>1 - Plantillas de levantamiento de precios e informes.
2 - Plantilla de Fijación de Precios, correo electrónico e informes.</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</si>
  <si>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</si>
  <si>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 xml:space="preserve">`-Dirección de Abastecimiento, -Distribución y Logística.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</si>
  <si>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</si>
  <si>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Una gran parte de los productores que participan en los mercados dentro de un mes tiende a volver a hacerlo en meses posteriores. Por ende, para calcular de manera correcta la cantidad de productores que se benefician en periodos mayores que un mes, se hace por medio de un promedio de los meses que abarcan dicho periodo, evitando asi que se cuenten productores que ya habian participado anteriormente en otros mercados.</t>
  </si>
  <si>
    <t>Programa de venta a instituciones Gubernamentales            (Ventas Interinstitucionales).</t>
  </si>
  <si>
    <t xml:space="preserve"> 1 - Acoger la solicitud de compra de productos alimenticios de las Instituciones Gubernamentales.
2 - Revisar la solicitud de compra de productos y contactar a la parte interesada para proceder a la elaboración del acuerdo interinstitucional.
3 - Aprobar la orden de compra de productos de la Institución y proceder a elaborar la autorización de despacho de productos.                           4- Realizar la factura de la venta interinstitucional. 5- Remitir la factura a la Dirección Financiera. </t>
  </si>
  <si>
    <t xml:space="preserve"> - Dirección Ejecutiva.                                                                                                                                                                                                                                                              -Dirección Financiera.
- Consultoría Jurídica.
- Instituciones Gubernamentales.             -Dirección de Abastecimiento, Distribución y Logística.
- Dirección Agropecuaria, Normas y Tecnología Alimentaría.
</t>
  </si>
  <si>
    <t>1 - Facturas de venta con comprobante.</t>
  </si>
  <si>
    <r>
      <t xml:space="preserve">VALORES:
</t>
    </r>
    <r>
      <rPr>
        <b/>
        <i/>
        <sz val="16"/>
        <color rgb="FF000000"/>
        <rFont val="Calibri"/>
        <family val="2"/>
      </rPr>
      <t xml:space="preserve">●Transparencia
●Innovación
●Conocimiento
●Calidad e Inocuidad
●Apego al Servicio
</t>
    </r>
    <r>
      <rPr>
        <b/>
        <sz val="20"/>
        <color rgb="FF000000"/>
        <rFont val="Calibri"/>
        <family val="2"/>
      </rPr>
      <t xml:space="preserve">
</t>
    </r>
  </si>
  <si>
    <r>
      <t xml:space="preserve">VALORES:
</t>
    </r>
    <r>
      <rPr>
        <b/>
        <i/>
        <sz val="16"/>
        <color rgb="FF000000"/>
        <rFont val="Calibri"/>
        <family val="2"/>
      </rPr>
      <t>●Transparencia
●Innovación
●Conocimiento
●Calidad e Inocuidad
●Apego al Servicio</t>
    </r>
  </si>
  <si>
    <r>
      <t xml:space="preserve">MISIÓN:
</t>
    </r>
    <r>
      <rPr>
        <b/>
        <i/>
        <sz val="16"/>
        <color rgb="FF000000"/>
        <rFont val="Calibri"/>
        <family val="2"/>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</si>
  <si>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r>
      <t xml:space="preserve">MISIÓN:
</t>
    </r>
    <r>
      <rPr>
        <b/>
        <i/>
        <sz val="16"/>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</si>
  <si>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</si>
  <si>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rFont val="Calibri"/>
        <family val="2"/>
      </rPr>
      <t>●Transparencia
●Innovación
●Conocimiento
●Calidad e Inocuidad
●Apego al Servicio</t>
    </r>
  </si>
  <si>
    <t>1. Matrices completadas.
2. Correo electrónico de envío con acuse de recibo del MEPyD.
3. Borrador del documento PEI 2025-2028 en formato digital.
4. Versión revisada del PEI con los aportes incorporados.
5. Correo electrónico de envío del documento final.</t>
  </si>
  <si>
    <r>
      <t>Proporcionar transporte a los colaboradores</t>
    </r>
    <r>
      <rPr>
        <sz val="12"/>
        <color rgb="FFFF0000"/>
        <rFont val="Calibri"/>
        <family val="2"/>
        <scheme val="minor"/>
      </rPr>
      <t xml:space="preserve"> </t>
    </r>
    <r>
      <rPr>
        <sz val="12"/>
        <rFont val="Calibri"/>
        <family val="2"/>
        <scheme val="minor"/>
      </rPr>
      <t>y áreas operativas del INESPRE.</t>
    </r>
  </si>
  <si>
    <t>- Dirección Agropecuaria, Normas y Tecnología Alimentaria.
- Departamento de Formación en Comercialización Agropecuaria.
- Departamento Administrativo.</t>
  </si>
  <si>
    <t>- Dirección Agropecuaria, Normas y Tecnología Alimentaria.                                   
- Departamento Administrativo                                       -Sección de Protocolo.</t>
  </si>
  <si>
    <t xml:space="preserve"> - División de Compras y Contrataciones.                                                                                                                                                                                                                                                              -Departamento de Planificación y Desarrollo.
- Dirección de Abastecimiento, Distribución y Logística.
- Dirección Agropecuaria, Normas y Tecnología Alimentaria.
- Dirección de Gestión de Programas.</t>
  </si>
  <si>
    <t>Nombre del área: Dirección de Gestión de Programas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</si>
  <si>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</si>
  <si>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</si>
  <si>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 Dirección de Comercialización.
- Dirección de Abastecimiento, Distribución y Logística.
- Dirección Agropecuaria, Normas y Tecnología Alimentaria.
- Dirección Administrativa Financiera.</t>
  </si>
  <si>
    <t>1 - Reuniones de la Directivas.
2 - Agenda Semanal, programación y supervisión diaria.
3 - Expedientes de las transferencias de solicitudes de presupuestos y viáticos.
4 - Análisis y verificación de las ejecuciones de las programaciones.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</si>
  <si>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</si>
  <si>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participación del INESPRE en las Ferias Agropecuarias a la que fue invitado.</t>
  </si>
  <si>
    <t>Nombre del área: Dirección de Recursos Humanos</t>
  </si>
  <si>
    <t>1. Solicitud levantamiento de necesidades de personal.
2. Evaluar y tramitar los requerimientos.
3. Completar la matriz y remitir al MAP.
4. Realizar informe impacto financiero a las áreas correspondientes.</t>
  </si>
  <si>
    <t>Depto. Organización del Trabajo y Compensación.</t>
  </si>
  <si>
    <t>Todas las áreas.</t>
  </si>
  <si>
    <t>Informe de validación y evidencia cargada al SISMAP.</t>
  </si>
  <si>
    <t>1. Registro en la ARS.
2.  Remisión novedad de nómina a la División de Nómina, para aplicación del descuento.
3. Seguimiento inclusión descuento en la División de Nómina.</t>
  </si>
  <si>
    <t>División de Seguridad y Salud Ocupacional.</t>
  </si>
  <si>
    <t>Depto. de Relaciones Laborales y Sociales, División de Salud Ocupacional, Sección de Servicios Médicos y Depto. Registro, Control y Nómina.</t>
  </si>
  <si>
    <t>Confirmación por correo electrónico de las novedades de nómina aplicada.</t>
  </si>
  <si>
    <t xml:space="preserve"> Jornadas médicas preventivas.</t>
  </si>
  <si>
    <t>1. Evaluar y tramitar los requerimientos médicos necesarios.
2. Realizar logística operativo jornada médica.
3. Informe definitivo gestión salud ocupacional.</t>
  </si>
  <si>
    <t>Sección de Servicios Médicos.</t>
  </si>
  <si>
    <t>Dirección de Recursos Humanos, Depto. de Relaciones Laborales y Sociales y División de Salud Ocupacional.</t>
  </si>
  <si>
    <t>Informe definitivo gestión salud ocupacional.</t>
  </si>
  <si>
    <t>1. Identificación de las necesidades de las charlas educativas y de seguridad social con los colaboradores.
2. Evaluar y tramitar los requerimientos necesarios.
3. Realizar logística de las charlas.
4. Formalizar listado de asistencia del personal.
5. Informe definitivo gestión salud ocupacional.</t>
  </si>
  <si>
    <t>Dirección de Recursos Humanos, División de Relaciones Laborales y Sociales.</t>
  </si>
  <si>
    <t>1. Identificación de las necesidades los temas de salud mental  con los Directores y encargados de área por medio a encuestas.
2. Evaluar y tramitar los requerimientos realizados.
3. Realizar logística de las capsulas y charlas educativas.
4. Formalizar listado de asistencia del personal.
5. Realizar informe de cumplimiento trimestral  al Encargado de área y la Dirección de RR.HH.</t>
  </si>
  <si>
    <t>Dirección de Recursos Humanos, División de Relaciones Laborales y Sociales, Depto. Organización del Trabajo y Compensación.</t>
  </si>
  <si>
    <t xml:space="preserve">Informe seguimiento de pago prestaciones laborales y derechos adquiridos. </t>
  </si>
  <si>
    <t>1 - Recepción acción de personal con complementos.
2 - Procesamiento del RECLASOFT (beneficios y prestaciones).
3. Tramitación a la DAF de solicitud pago.
4. Remisión informe de seguimiento de prestaciones laborales</t>
  </si>
  <si>
    <t>Departamento de Relaciones Laborales y Sociales.</t>
  </si>
  <si>
    <t>- Dirección de Recursos Humanos.
- Departamento de Registro, Control y Nómina.
- Dirección Administrativa Financiera.
- MAP.</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</si>
  <si>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</si>
  <si>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facturas mensuales.
4 - Solicitud pago de la factura a la DAF.</t>
  </si>
  <si>
    <t>- Dirección de Recursos Humanos.
- Departamento de Registro, Control y Nómina.
- Dirección Administrativa Financiera.
- TSS.</t>
  </si>
  <si>
    <t>Solicitud pago de TSS realizado.</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</si>
  <si>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del plan de acción del CO. </t>
  </si>
  <si>
    <t>- Dirección de Recursos Humanos.
- Departamento de Tecnologías de la Información y Comunicación.
- MAP.</t>
  </si>
  <si>
    <t>Informe de resultados encuesta Clima Organizacional por el MAP y plan de acción de mejora elaborado.</t>
  </si>
  <si>
    <t>1. Solicitar equipos tecnológicos y material gastable requerido.
2. Realizar la digitalización de los expedientes.
3. Elaborar indicador trimestral y remitir a la Dirección de RR. HH.</t>
  </si>
  <si>
    <t>Depto. Registro, Control y Nómina.</t>
  </si>
  <si>
    <t>Dirección de RR. HH., Depto. Tecnología de la Información y Comunicación, DAF.</t>
  </si>
  <si>
    <t>Expedientes digitados</t>
  </si>
  <si>
    <t>Expedientes actualizados</t>
  </si>
  <si>
    <t>Pago de nómina en el  Sistema de Información de la Gestión Financiera (SIGEF).</t>
  </si>
  <si>
    <t>1. Recibir novedades de nómina desde Recursos Humanos el día primero de cada mes.
2. Registro y procesamiento novedades de nómina en el sistema CAMINFORMATICA.
3. Tramitación a la DAF por el SIGEF.
4. Generación reportes a las áreas involucradas.</t>
  </si>
  <si>
    <t xml:space="preserve">Depto. Registro, Control y Nómina.
</t>
  </si>
  <si>
    <t>Dirección Recursos Humanos, DAF, UAI-CGR y NSSS.</t>
  </si>
  <si>
    <t>Nómina firmada, procesada y pagada.</t>
  </si>
  <si>
    <t>1. Requisición de personal.
2. Solicitud de aprobación de concursos al MAP.
3. Ejecución del proceso de concurso público.  
4. Realizar la debida diligencia a los colaboradores de nuevo ingreso que ocupan cargos críticos.
5. Solicitud nombramiento provisional.
6. Solicitud estatus de carrera administrativa definitivo.</t>
  </si>
  <si>
    <t>Depto. De Reclutamiento y Selección de Personal.</t>
  </si>
  <si>
    <t>MAE, Depto. Organización del Trabajo y Compensación y MAP.</t>
  </si>
  <si>
    <t>1. Gestionar necesidades de personal.
2. Tramitar los requerimientos de las áreas.
3. Realizar la debida diligencia a los colaboradores de nuevo ingreso que ocupan cargos críticos.
4. Enviar al MAP las solicitudes de No-Objeción.
5. Ejecutar las novedades de acuerdo con aprobación del MAP.
6. Procesar oficio de aprobación a la MAE.
7. Realizar acciones de personal.
8. Remisión a Registro, Control y Nómina las novedades de personal.                                             9. Remisión de novedades a la Sección de Revisión Interna.
10. Apoyar en la elaboración de informe estadística de Recursos Humanos.</t>
  </si>
  <si>
    <t>MAE, Depto. Registro, Control y Nómina, Depto. Planificación y Desarrollo y MAP.</t>
  </si>
  <si>
    <t>No.  de inducciones de personal.</t>
  </si>
  <si>
    <t>1. Convocar personal de nuevo ingreso.
2. Realizar inducción de personal.
3. Formalizar listado de asistencia, la entrega del manual y formulario de inducción.
4. Remitir al Depto. De Registro, Control y Nómina para su inclusión en el expediente.</t>
  </si>
  <si>
    <t>Dirección de RR.HH. y Área requiriente.</t>
  </si>
  <si>
    <t>Listado de asistencia debidamente firmado y el formulario de inducción.</t>
  </si>
  <si>
    <t>1. Remisión comunicación a los supervisores y encargados.
2. Generar acuerdos del desempeño.
3. Formalizar compromiso de acuerdo del desempeño mediante firma del supervisor y colaborador.
4. Seguimiento monitoreo trimestral entre el supervisor y colaborador.</t>
  </si>
  <si>
    <t>Depto. Evaluación del Desempeño y Capacitación</t>
  </si>
  <si>
    <t>Plantilla reporte acuerdo del desempeño remitido de la Dirección de Recursos Humanos al MAP.</t>
  </si>
  <si>
    <t>1. Reunión supervisores para recepción de evaluación de sus colaboradores.
2. Completar plantilla de puntuaciones obtenidas.
3. Remisión al MAP de la plantilla e informe técnico y el monitoreo del segundo trimestre.</t>
  </si>
  <si>
    <t>Depto. Evaluación del Desempeño y Capacitación.</t>
  </si>
  <si>
    <t>Plantilla e informe técnico evaluación del desempeño remitido de Dirección de Recursos Humanos al MAP.</t>
  </si>
  <si>
    <t>Mejorar las competencias  de los colaboradores a través de las capacitaciones, acorde a los resultados de la detección de necesidades de formación.</t>
  </si>
  <si>
    <t>1. Remitir comunicación a los titulares de área solicitando sus necesidades de capacitación.
2. Recibir y evaluar las prioridades de las necesidades de capacitación acorde con la capacidad presupuestaria para atender los requerimientos. 
3. Elaborar el plan de capacitación anual.</t>
  </si>
  <si>
    <t>Dirección de Recursos Humanos, DAF, INFOTEP, INDOCAL, UNIBE, INAP y otros.</t>
  </si>
  <si>
    <t>Plan de capacitación 2025 elaborado.</t>
  </si>
  <si>
    <t>%  de ejecución del plan de capacitación anual.</t>
  </si>
  <si>
    <t>1. Elaboración informe de ejecución del plan de capacitación.
2. Remisión del informe de ejecución del plan de capacitación de las instituciones correspondientes con evidencia listado de asistencia.</t>
  </si>
  <si>
    <t>Dirección de Recursos Humanos, con instituciones que tenga convenios y proveedores designados.</t>
  </si>
  <si>
    <t>1. Informe trimestral de la ejecución del plan de capacitación.
2. Indicador plan de capacitación elaborado versus plan de capacitación ejecutado.</t>
  </si>
  <si>
    <t>1. Recibir, tramitar y evaluar los requerimientos de gestión de necesidades relacionados con los subsistemas de personal.
2. Remitir informe de resultados semestral a la Dirección de Recursos Humanos.</t>
  </si>
  <si>
    <t>Coordinaciones de la Dirección de RR.HH.</t>
  </si>
  <si>
    <t>Dirección de Recursos Humanos.</t>
  </si>
  <si>
    <r>
      <t xml:space="preserve">Dirección de Recursos Humanos, </t>
    </r>
    <r>
      <rPr>
        <sz val="12"/>
        <rFont val="Calibri"/>
        <family val="2"/>
      </rPr>
      <t xml:space="preserve">Todas las Áreas </t>
    </r>
    <r>
      <rPr>
        <sz val="12"/>
        <color rgb="FF000000"/>
        <rFont val="Calibri"/>
        <family val="2"/>
      </rPr>
      <t>y el MAP.</t>
    </r>
  </si>
  <si>
    <r>
      <t xml:space="preserve">Dirección de Recursos Humanos, </t>
    </r>
    <r>
      <rPr>
        <sz val="12"/>
        <rFont val="Calibri"/>
        <family val="2"/>
      </rPr>
      <t xml:space="preserve">Todas las Áreas </t>
    </r>
    <r>
      <rPr>
        <sz val="12"/>
        <color rgb="FF000000"/>
        <rFont val="Calibri"/>
        <family val="2"/>
      </rPr>
      <t xml:space="preserve"> y el MAP.</t>
    </r>
  </si>
  <si>
    <t>Informe técnico evaluación del desempeño.</t>
  </si>
  <si>
    <t>Informe de resultados encuesta Clima Organizacional por el MAP.</t>
  </si>
  <si>
    <t>Nombre del área: Dirección Ejecutiva</t>
  </si>
  <si>
    <t>1 - Coordinar fecha, hora y lugar donde se va a llevar a cabo el encuentro.
2 - Convocar miembros al Consejo Directorio Ejecutivo.
3 - Efectuar el encuentro.</t>
  </si>
  <si>
    <t>-División de Protocolo.</t>
  </si>
  <si>
    <t>-Acuse de recibo de invitaciones físicas.</t>
  </si>
  <si>
    <t>Las fechas de las celebraciones de los consejos no son previamente establecidas.</t>
  </si>
  <si>
    <t>Dar seguimiento al cumplimiento  eficaz de los planes, proyectos, normas y procesos de nuevas regulaciones.</t>
  </si>
  <si>
    <t>1 - Planificar la fecha, hora y lugar del encuentro.
2 - Convocatoria a los líderes de las direcciones y departamentos.
3 - Preparar agenda.
4 - Hacer minutas por puntos relevantes, responsables y fechas acordadas.</t>
  </si>
  <si>
    <t>1 - Convocatoria  vía chat grupal.
2 - Registro de participantes e Informe /  Minuta del encuentro.</t>
  </si>
  <si>
    <t>Fechas no establecidas.</t>
  </si>
  <si>
    <t>1 - Coordinar reunión con el Ministro.
2 - Presentar resultados y nuevos proyectos/programas de la Institución.
3 - Presentar estado y ejecución de los programas actuales.</t>
  </si>
  <si>
    <t>-Dirección de Gestión de Programas.                                                     -Departamento de Planificación
-Dirección de Comercialización.
-Dirección de Abastecimiento, Distribución y Logística.
-Dirección Agropecuaria, Normas y Tecnología Alimentaria.</t>
  </si>
  <si>
    <t>1 - Registro de  mensajes convocando.
2 - Registro de participantes / Minuta de reunión.</t>
  </si>
  <si>
    <t xml:space="preserve">Se realizan generalmente cada lunes. </t>
  </si>
  <si>
    <t>Encuentros con  productores</t>
  </si>
  <si>
    <t>1 - Planificar los encuentros.</t>
  </si>
  <si>
    <t>-Gerencias regionales.                             -Dirección de Comercialización.</t>
  </si>
  <si>
    <t>1 - Agenda del Director.
 2 - Convocatoria.
 3 - Minutas / fotografías de las visitas e Informes.</t>
  </si>
  <si>
    <t>Nombre del área: Oficina Libre Acceso a la Información</t>
  </si>
  <si>
    <t>Eje Estratégico del PEI:2. Organización interna y aumento de la capacidad institucional.</t>
  </si>
  <si>
    <t xml:space="preserve">Cumplir con todo lo establecido en la Ley 200-04 de Libre Acceso a la Información Pública .                       </t>
  </si>
  <si>
    <t>1. Recepción de la solicitud                        
2. Solicitud de la respuesta al área correspondiente.                                                     
3. Recepción de la respuesta del área correspondiente.                                                            
4. Remisión de la respuesta  al solicitante.</t>
  </si>
  <si>
    <t>Todos los departamentos</t>
  </si>
  <si>
    <t xml:space="preserve">1. Estadísticas  trimestrales OAI.                   
2. Comunicaciones a los departamentos internos .                         
3. Respuesta al solicitante. 
4. Datos abiertos </t>
  </si>
  <si>
    <t xml:space="preserve">% de publificaciones </t>
  </si>
  <si>
    <t xml:space="preserve">1. Portal de transparencia 
2. Evaluación mensual </t>
  </si>
  <si>
    <t>1. Planificación del cronograma de las actividades.                                                                                2. Convocatoria y desarrollo de la actividad.                                                                         3. Realización de las tareas correspondientes a las evidencias.</t>
  </si>
  <si>
    <t>CIGCN</t>
  </si>
  <si>
    <t>1. Comunicaciones 
2. Capturas
3. Correos
4. Listados de asistencia</t>
  </si>
  <si>
    <t>1. Correos de recordatorio a las áreas correspondiente.                                        
2. Recepción de las informaciones.                                                              
3. Revisión de las informaciones. 
4. Carga en el portal de transparencia.</t>
  </si>
  <si>
    <t>% de solicitudes respondidas para abastecimiento</t>
  </si>
  <si>
    <t>Octubre-Diciembre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</si>
</sst>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General"/>
    <numFmt numFmtId="165" formatCode=";;"/>
    <numFmt numFmtId="166" formatCode="&quot;RD&quot;&quot;$&quot;#,##0.00"/>
    <numFmt numFmtId="167" formatCode="&quot;RD$&quot;#,##0.00"/>
    <numFmt numFmtId="168" formatCode="[$-409]0.00%"/>
    <numFmt numFmtId="169" formatCode="_-* #,##0.00_-;\-* #,##0.00_-;_-* &quot;-&quot;??_-;_-@_-"/>
    <numFmt numFmtId="170" formatCode="0\ %"/>
    <numFmt numFmtId="171" formatCode="&quot; &quot;* #,##0.00&quot; &quot;;&quot; &quot;* &quot;(&quot;#,##0.00&quot;)&quot;;&quot; &quot;* &quot;-&quot;#&quot; &quot;;&quot; &quot;@&quot; &quot;"/>
  </numFmts>
  <fonts count="46">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font>
    <font>
      <sz val="12"/>
      <color rgb="FF000000"/>
      <name val="Calibri"/>
      <family val="2"/>
    </font>
    <font>
      <sz val="11"/>
      <color rgb="FF000000"/>
      <name val="Arial"/>
      <family val="2"/>
    </font>
    <font>
      <b/>
      <sz val="20"/>
      <color rgb="FFFFFFFF"/>
      <name val="Calibri"/>
      <family val="2"/>
    </font>
    <font>
      <sz val="20"/>
      <color rgb="FF000000"/>
      <name val="Calibri"/>
      <family val="2"/>
    </font>
    <font>
      <b/>
      <sz val="20"/>
      <color rgb="FF000000"/>
      <name val="Calibri"/>
      <family val="2"/>
    </font>
    <font>
      <b/>
      <i/>
      <sz val="16"/>
      <color rgb="FF000000"/>
      <name val="Calibri"/>
      <family val="2"/>
    </font>
    <font>
      <b/>
      <i/>
      <sz val="14"/>
      <color rgb="FF000000"/>
      <name val="Calibri"/>
      <family val="2"/>
    </font>
    <font>
      <sz val="10"/>
      <color rgb="FF000000"/>
      <name val="Verdana"/>
      <family val="2"/>
    </font>
    <font>
      <b/>
      <sz val="12"/>
      <color rgb="FF000000"/>
      <name val="Calibri"/>
      <family val="2"/>
    </font>
    <font>
      <b/>
      <sz val="12"/>
      <color rgb="FFFFFFFF"/>
      <name val="Calibri"/>
      <family val="2"/>
    </font>
    <font>
      <sz val="10"/>
      <name val="Verdana"/>
      <family val="2"/>
    </font>
    <font>
      <sz val="10"/>
      <name val="Calibri"/>
      <family val="2"/>
    </font>
    <font>
      <sz val="11"/>
      <color rgb="FF000000"/>
      <name val="Calibri"/>
      <family val="2"/>
      <charset val="1"/>
    </font>
    <font>
      <b/>
      <sz val="12"/>
      <color rgb="FF000000"/>
      <name val="Calibri"/>
      <family val="2"/>
      <charset val="1"/>
    </font>
    <font>
      <sz val="10"/>
      <color rgb="FF000000"/>
      <name val="Verdana"/>
      <family val="2"/>
      <charset val="1"/>
    </font>
    <font>
      <sz val="10"/>
      <color rgb="FF000000"/>
      <name val="Calibri"/>
      <family val="2"/>
    </font>
    <font>
      <sz val="10"/>
      <color rgb="FF000000"/>
      <name val="Arial"/>
      <family val="2"/>
    </font>
    <font>
      <b/>
      <sz val="12"/>
      <color rgb="FF000000"/>
      <name val="Arial"/>
      <family val="2"/>
    </font>
    <font>
      <sz val="11"/>
      <color rgb="FF000000"/>
      <name val="Calibri"/>
      <family val="2"/>
      <scheme val="minor"/>
    </font>
    <font>
      <b/>
      <sz val="12"/>
      <color theme="1"/>
      <name val="Calibri"/>
      <family val="2"/>
    </font>
    <font>
      <sz val="9"/>
      <color rgb="FF000000"/>
      <name val="Calibri"/>
      <family val="2"/>
      <charset val="1"/>
    </font>
    <font>
      <sz val="11"/>
      <color rgb="FF000000"/>
      <name val="Arial"/>
      <family val="2"/>
      <charset val="1"/>
    </font>
    <font>
      <sz val="9"/>
      <color rgb="FF000000"/>
      <name val="Arial"/>
      <family val="2"/>
      <charset val="1"/>
    </font>
    <font>
      <b/>
      <sz val="20"/>
      <color rgb="FFFFFFFF"/>
      <name val="Calibri"/>
      <family val="2"/>
      <charset val="1"/>
    </font>
    <font>
      <b/>
      <sz val="20"/>
      <color rgb="FF000000"/>
      <name val="Calibri"/>
      <family val="2"/>
      <charset val="1"/>
    </font>
    <font>
      <sz val="12"/>
      <name val="Calibri"/>
      <family val="2"/>
    </font>
    <font>
      <sz val="12"/>
      <color theme="1"/>
      <name val="Calibri"/>
      <family val="2"/>
      <scheme val="minor"/>
    </font>
    <font>
      <b/>
      <sz val="11"/>
      <color rgb="FF000000"/>
      <name val="Calibri"/>
      <family val="2"/>
    </font>
    <font>
      <sz val="12"/>
      <name val="Calibri"/>
      <family val="2"/>
      <scheme val="minor"/>
    </font>
    <font>
      <b/>
      <sz val="12"/>
      <color rgb="FF000000"/>
      <name val="Calibri"/>
      <family val="2"/>
      <scheme val="minor"/>
    </font>
    <font>
      <sz val="10"/>
      <color theme="1"/>
      <name val="Calibri"/>
      <family val="2"/>
      <scheme val="minor"/>
    </font>
    <font>
      <b/>
      <sz val="10"/>
      <color rgb="FF000000"/>
      <name val="Calibri"/>
      <family val="2"/>
      <scheme val="minor"/>
    </font>
    <font>
      <sz val="10"/>
      <color rgb="FF000000"/>
      <name val="Liberation Sans"/>
      <family val="2"/>
    </font>
    <font>
      <b/>
      <i/>
      <sz val="16"/>
      <name val="Calibri"/>
      <family val="2"/>
    </font>
    <font>
      <sz val="12"/>
      <color rgb="FF000000"/>
      <name val="Calibri"/>
      <family val="2"/>
      <scheme val="minor"/>
    </font>
    <font>
      <sz val="12"/>
      <name val="Calibri"/>
      <family val="2"/>
      <charset val="1"/>
    </font>
    <font>
      <sz val="12"/>
      <color rgb="FFFF0000"/>
      <name val="Calibri"/>
      <family val="2"/>
      <scheme val="minor"/>
    </font>
    <font>
      <sz val="12"/>
      <color rgb="FF000000"/>
      <name val="Liberation Sans"/>
      <family val="2"/>
    </font>
    <font>
      <b/>
      <sz val="12"/>
      <name val="Calibri"/>
      <family val="2"/>
    </font>
    <font>
      <sz val="12"/>
      <color theme="1"/>
      <name val="Calibri"/>
      <family val="2"/>
    </font>
    <font>
      <sz val="8"/>
      <name val="Calibri"/>
      <family val="2"/>
      <scheme val="minor"/>
    </font>
  </fonts>
  <fills count="17">
    <fill>
      <patternFill patternType="none"/>
    </fill>
    <fill>
      <patternFill patternType="gray125"/>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rgb="FF00B050"/>
        <bgColor rgb="FF385724"/>
      </patternFill>
    </fill>
    <fill>
      <patternFill patternType="solid">
        <fgColor rgb="FF00B050"/>
        <bgColor rgb="FFE2F0D9"/>
      </patternFill>
    </fill>
    <fill>
      <patternFill patternType="solid">
        <fgColor theme="0" tint="-0.14999847407452621"/>
        <bgColor indexed="64"/>
      </patternFill>
    </fill>
    <fill>
      <patternFill patternType="solid">
        <fgColor rgb="FF385723"/>
        <bgColor rgb="FF333300"/>
      </patternFill>
    </fill>
    <fill>
      <patternFill patternType="solid">
        <fgColor rgb="FFFFF3CB"/>
        <bgColor rgb="FFFFFF99"/>
      </patternFill>
    </fill>
    <fill>
      <patternFill patternType="solid">
        <fgColor rgb="FFFFFFFF"/>
        <bgColor rgb="FFFFF3CB"/>
      </patternFill>
    </fill>
    <fill>
      <patternFill patternType="solid">
        <fgColor theme="0"/>
        <bgColor indexed="64"/>
      </patternFill>
    </fill>
    <fill>
      <patternFill patternType="solid">
        <fgColor theme="0"/>
        <bgColor rgb="FFE2F0D9"/>
      </patternFill>
    </fill>
    <fill>
      <patternFill patternType="solid">
        <fgColor theme="0"/>
        <bgColor rgb="FFFFF3CB"/>
      </patternFill>
    </fill>
    <fill>
      <patternFill patternType="solid">
        <fgColor rgb="FF385723"/>
        <bgColor rgb="FF385723"/>
      </patternFill>
    </fill>
    <fill>
      <patternFill patternType="solid">
        <fgColor rgb="FFFFF3CB"/>
        <bgColor rgb="FFFFF3CB"/>
      </patternFill>
    </fill>
  </fills>
  <borders count="5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rgb="FF000000"/>
      </left>
      <right style="medium">
        <color rgb="FF000000"/>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medium">
        <color auto="1"/>
      </left>
      <right style="medium">
        <color rgb="FF000000"/>
      </right>
      <top style="medium">
        <color auto="1"/>
      </top>
      <bottom/>
      <diagonal/>
    </border>
    <border>
      <left style="medium">
        <color auto="1"/>
      </left>
      <right style="medium">
        <color rgb="FF000000"/>
      </right>
      <top/>
      <bottom/>
      <diagonal/>
    </border>
    <border>
      <left style="medium">
        <color auto="1"/>
      </left>
      <right style="medium">
        <color rgb="FF000000"/>
      </right>
      <top/>
      <bottom style="medium">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medium">
        <color auto="1"/>
      </left>
      <right style="medium">
        <color rgb="FF000000"/>
      </right>
      <top style="medium">
        <color auto="1"/>
      </top>
      <bottom style="medium">
        <color auto="1"/>
      </bottom>
      <diagonal/>
    </border>
    <border>
      <left style="medium">
        <color rgb="FF000000"/>
      </left>
      <right style="medium">
        <color auto="1"/>
      </right>
      <top style="medium">
        <color auto="1"/>
      </top>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right style="medium">
        <color rgb="FF000000"/>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auto="1"/>
      </left>
      <right style="medium">
        <color rgb="FF000000"/>
      </right>
      <top/>
      <bottom style="medium">
        <color rgb="FF000000"/>
      </bottom>
      <diagonal/>
    </border>
    <border>
      <left style="medium">
        <color rgb="FF000000"/>
      </left>
      <right style="medium">
        <color rgb="FF000000"/>
      </right>
      <top/>
      <bottom style="medium">
        <color auto="1"/>
      </bottom>
      <diagonal/>
    </border>
  </borders>
  <cellStyleXfs count="27">
    <xf numFmtId="0" fontId="0" fillId="0" borderId="0"/>
    <xf numFmtId="164" fontId="4" fillId="0" borderId="0" applyBorder="0" applyProtection="0"/>
    <xf numFmtId="0" fontId="6" fillId="0" borderId="0"/>
    <xf numFmtId="164" fontId="12" fillId="0" borderId="0" applyBorder="0" applyProtection="0"/>
    <xf numFmtId="0" fontId="15" fillId="0" borderId="0"/>
    <xf numFmtId="9" fontId="1" fillId="0" borderId="0" applyFont="0" applyFill="0" applyBorder="0" applyAlignment="0" applyProtection="0"/>
    <xf numFmtId="9" fontId="1" fillId="0" borderId="0" applyFont="0" applyFill="0" applyBorder="0" applyAlignment="0" applyProtection="0"/>
    <xf numFmtId="164" fontId="17" fillId="0" borderId="0" applyBorder="0" applyProtection="0"/>
    <xf numFmtId="164" fontId="19" fillId="0" borderId="0" applyBorder="0" applyProtection="0"/>
    <xf numFmtId="164" fontId="21" fillId="0" borderId="0" applyBorder="0" applyProtection="0"/>
    <xf numFmtId="0" fontId="26" fillId="0" borderId="0"/>
    <xf numFmtId="9" fontId="26" fillId="0" borderId="0" applyBorder="0" applyProtection="0"/>
    <xf numFmtId="9" fontId="1" fillId="0" borderId="0" applyFont="0" applyFill="0" applyBorder="0" applyAlignment="0" applyProtection="0"/>
    <xf numFmtId="9" fontId="6" fillId="0" borderId="0" applyFont="0" applyFill="0" applyBorder="0" applyAlignment="0" applyProtection="0"/>
    <xf numFmtId="169" fontId="6" fillId="0" borderId="0" applyFont="0" applyFill="0" applyBorder="0" applyAlignment="0" applyProtection="0"/>
    <xf numFmtId="164" fontId="4" fillId="0" borderId="0" applyBorder="0" applyProtection="0"/>
    <xf numFmtId="0" fontId="6" fillId="0" borderId="0"/>
    <xf numFmtId="164" fontId="12" fillId="0" borderId="0" applyBorder="0" applyProtection="0"/>
    <xf numFmtId="44" fontId="1" fillId="0" borderId="0" applyFont="0" applyFill="0" applyBorder="0" applyAlignment="0" applyProtection="0"/>
    <xf numFmtId="0" fontId="21" fillId="0" borderId="0"/>
    <xf numFmtId="170" fontId="26" fillId="0" borderId="0" applyBorder="0" applyProtection="0"/>
    <xf numFmtId="0" fontId="1" fillId="0" borderId="0"/>
    <xf numFmtId="0" fontId="37" fillId="0" borderId="0"/>
    <xf numFmtId="9" fontId="37" fillId="0" borderId="0" applyFont="0" applyBorder="0" applyProtection="0"/>
    <xf numFmtId="171" fontId="37" fillId="0" borderId="0" applyFont="0" applyBorder="0" applyProtection="0"/>
    <xf numFmtId="9" fontId="1" fillId="0" borderId="0" applyFont="0" applyFill="0" applyBorder="0" applyAlignment="0" applyProtection="0"/>
    <xf numFmtId="9" fontId="1" fillId="0" borderId="0" applyFont="0" applyFill="0" applyBorder="0" applyAlignment="0" applyProtection="0"/>
  </cellStyleXfs>
  <cellXfs count="524">
    <xf numFmtId="0" fontId="0" fillId="0" borderId="0" xfId="0"/>
    <xf numFmtId="164" fontId="5" fillId="0" borderId="0" xfId="1" applyFont="1" applyAlignment="1" applyProtection="1">
      <alignment vertical="center"/>
    </xf>
    <xf numFmtId="0" fontId="6" fillId="0" borderId="0" xfId="2"/>
    <xf numFmtId="164" fontId="4" fillId="0" borderId="0" xfId="1" applyAlignment="1" applyProtection="1">
      <alignment vertical="center"/>
    </xf>
    <xf numFmtId="164" fontId="8" fillId="0" borderId="0" xfId="1" applyFont="1" applyAlignment="1" applyProtection="1">
      <alignment vertical="center"/>
    </xf>
    <xf numFmtId="164" fontId="4" fillId="4" borderId="0" xfId="1" applyFill="1" applyAlignment="1" applyProtection="1">
      <alignment vertical="center"/>
    </xf>
    <xf numFmtId="164" fontId="13" fillId="5" borderId="4" xfId="3" applyFont="1" applyFill="1" applyBorder="1" applyAlignment="1" applyProtection="1">
      <alignment horizontal="center" vertical="center" wrapText="1"/>
    </xf>
    <xf numFmtId="164" fontId="5" fillId="4" borderId="0" xfId="1" applyFont="1" applyFill="1" applyAlignment="1" applyProtection="1">
      <alignment vertical="center"/>
    </xf>
    <xf numFmtId="164" fontId="5" fillId="0" borderId="4" xfId="3" applyFont="1" applyBorder="1" applyAlignment="1" applyProtection="1">
      <alignment horizontal="center" vertical="center" wrapText="1"/>
    </xf>
    <xf numFmtId="164" fontId="13" fillId="0" borderId="4" xfId="3" applyFont="1" applyBorder="1" applyAlignment="1" applyProtection="1">
      <alignment horizontal="center" vertical="center" wrapText="1"/>
    </xf>
    <xf numFmtId="164" fontId="5" fillId="0" borderId="4" xfId="3" quotePrefix="1" applyFont="1" applyBorder="1" applyAlignment="1" applyProtection="1">
      <alignment horizontal="left" vertical="center" wrapText="1"/>
    </xf>
    <xf numFmtId="0" fontId="18" fillId="0" borderId="20" xfId="4" applyFont="1" applyBorder="1" applyAlignment="1">
      <alignment horizontal="center" vertical="center" wrapText="1"/>
    </xf>
    <xf numFmtId="165" fontId="4" fillId="0" borderId="0" xfId="1" applyNumberFormat="1" applyAlignment="1" applyProtection="1">
      <alignment vertical="center"/>
    </xf>
    <xf numFmtId="3" fontId="13" fillId="8" borderId="4" xfId="5" applyNumberFormat="1" applyFont="1" applyFill="1" applyBorder="1" applyAlignment="1" applyProtection="1">
      <alignment horizontal="center" vertical="center" wrapText="1"/>
    </xf>
    <xf numFmtId="10" fontId="13" fillId="8" borderId="4" xfId="5" applyNumberFormat="1" applyFont="1" applyFill="1" applyBorder="1" applyAlignment="1" applyProtection="1">
      <alignment horizontal="center" vertical="center" wrapText="1"/>
    </xf>
    <xf numFmtId="10" fontId="13" fillId="8" borderId="20" xfId="6" applyNumberFormat="1" applyFont="1" applyFill="1" applyBorder="1" applyAlignment="1" applyProtection="1">
      <alignment horizontal="center" vertical="center"/>
    </xf>
    <xf numFmtId="0" fontId="2" fillId="0" borderId="0" xfId="0" applyFont="1" applyAlignment="1">
      <alignment horizontal="center" vertical="center"/>
    </xf>
    <xf numFmtId="0" fontId="2" fillId="0" borderId="0" xfId="2" applyFont="1" applyAlignment="1">
      <alignment horizontal="center" vertical="center"/>
    </xf>
    <xf numFmtId="0" fontId="4" fillId="0" borderId="0" xfId="0" applyFont="1" applyAlignment="1">
      <alignment vertical="center"/>
    </xf>
    <xf numFmtId="0" fontId="23" fillId="0" borderId="0" xfId="2" applyFont="1" applyAlignment="1">
      <alignment horizontal="left" vertical="center"/>
    </xf>
    <xf numFmtId="0" fontId="23" fillId="0" borderId="0" xfId="2" applyFont="1" applyAlignment="1">
      <alignment horizontal="center" vertical="center"/>
    </xf>
    <xf numFmtId="0" fontId="23" fillId="0" borderId="0" xfId="0" applyFont="1" applyAlignment="1">
      <alignment vertical="center" wrapText="1"/>
    </xf>
    <xf numFmtId="0" fontId="23"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3" fontId="4" fillId="0" borderId="0" xfId="0" applyNumberFormat="1" applyFont="1" applyAlignment="1" applyProtection="1">
      <alignment horizontal="center" vertical="center"/>
      <protection locked="0"/>
    </xf>
    <xf numFmtId="0" fontId="23" fillId="0" borderId="0" xfId="0" applyFont="1" applyAlignment="1">
      <alignment horizontal="left" vertical="center"/>
    </xf>
    <xf numFmtId="0" fontId="23" fillId="0" borderId="0" xfId="0" applyFont="1" applyAlignment="1">
      <alignment horizontal="center" vertical="center"/>
    </xf>
    <xf numFmtId="10" fontId="4" fillId="0" borderId="0" xfId="0" applyNumberFormat="1" applyFont="1" applyAlignment="1" applyProtection="1">
      <alignment horizontal="center" vertical="center"/>
      <protection locked="0"/>
    </xf>
    <xf numFmtId="166" fontId="4" fillId="0" borderId="0" xfId="0" applyNumberFormat="1" applyFont="1" applyAlignment="1" applyProtection="1">
      <alignment horizontal="center" vertical="center"/>
      <protection locked="0"/>
    </xf>
    <xf numFmtId="0" fontId="3" fillId="0" borderId="0" xfId="0" applyFont="1"/>
    <xf numFmtId="165" fontId="13" fillId="7" borderId="18" xfId="3" applyNumberFormat="1" applyFont="1" applyFill="1" applyBorder="1" applyAlignment="1" applyProtection="1">
      <alignment horizontal="center" vertical="center" wrapText="1"/>
    </xf>
    <xf numFmtId="0" fontId="25" fillId="0" borderId="0" xfId="7" applyNumberFormat="1" applyFont="1" applyBorder="1" applyAlignment="1" applyProtection="1">
      <alignment vertical="center"/>
    </xf>
    <xf numFmtId="0" fontId="27" fillId="0" borderId="0" xfId="10" applyFont="1"/>
    <xf numFmtId="0" fontId="25" fillId="11" borderId="0" xfId="7" applyNumberFormat="1" applyFont="1" applyFill="1" applyBorder="1" applyAlignment="1" applyProtection="1">
      <alignment vertical="center"/>
    </xf>
    <xf numFmtId="167" fontId="13" fillId="0" borderId="20" xfId="10" applyNumberFormat="1" applyFont="1" applyBorder="1" applyAlignment="1">
      <alignment horizontal="right" vertical="center" wrapText="1"/>
    </xf>
    <xf numFmtId="164" fontId="13" fillId="5" borderId="19" xfId="3" applyFont="1" applyFill="1" applyBorder="1" applyAlignment="1" applyProtection="1">
      <alignment horizontal="center" vertical="center" wrapText="1"/>
    </xf>
    <xf numFmtId="164" fontId="30" fillId="12" borderId="4" xfId="3" applyFont="1" applyFill="1" applyBorder="1" applyAlignment="1" applyProtection="1">
      <alignment horizontal="left" vertical="center" wrapText="1"/>
    </xf>
    <xf numFmtId="164" fontId="5" fillId="12" borderId="4" xfId="3" applyFont="1" applyFill="1" applyBorder="1" applyAlignment="1" applyProtection="1">
      <alignment horizontal="left"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left" vertical="center" wrapText="1"/>
    </xf>
    <xf numFmtId="164" fontId="5" fillId="0" borderId="20" xfId="3" quotePrefix="1" applyFont="1" applyBorder="1" applyAlignment="1" applyProtection="1">
      <alignment horizontal="left" vertical="center" wrapText="1"/>
    </xf>
    <xf numFmtId="164" fontId="5" fillId="0" borderId="3" xfId="3" applyFont="1" applyBorder="1" applyAlignment="1" applyProtection="1">
      <alignment horizontal="left" vertical="center" wrapText="1"/>
    </xf>
    <xf numFmtId="164" fontId="5" fillId="0" borderId="3" xfId="3" applyFont="1" applyBorder="1" applyAlignment="1" applyProtection="1">
      <alignment horizontal="center" vertical="center" wrapText="1"/>
    </xf>
    <xf numFmtId="164" fontId="5" fillId="0" borderId="20" xfId="3" applyFont="1" applyBorder="1" applyAlignment="1" applyProtection="1">
      <alignment horizontal="center" vertical="center" wrapText="1"/>
    </xf>
    <xf numFmtId="164" fontId="13"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0" borderId="20" xfId="3" applyFont="1" applyBorder="1" applyAlignment="1" applyProtection="1">
      <alignment horizontal="left" vertical="center" wrapText="1"/>
    </xf>
    <xf numFmtId="164" fontId="5" fillId="0" borderId="33" xfId="3" applyFont="1" applyBorder="1" applyAlignment="1" applyProtection="1">
      <alignment horizontal="center" vertical="center" wrapText="1"/>
    </xf>
    <xf numFmtId="164" fontId="5" fillId="0" borderId="34" xfId="3" applyFont="1" applyBorder="1" applyAlignment="1" applyProtection="1">
      <alignment horizontal="center" vertical="center" wrapText="1"/>
    </xf>
    <xf numFmtId="164" fontId="13" fillId="0" borderId="34" xfId="3" applyFont="1" applyBorder="1" applyAlignment="1" applyProtection="1">
      <alignment horizontal="center" vertical="center" wrapText="1"/>
    </xf>
    <xf numFmtId="164" fontId="30" fillId="0" borderId="34" xfId="3" applyFont="1" applyBorder="1" applyAlignment="1" applyProtection="1">
      <alignment horizontal="left" vertical="center" wrapText="1"/>
    </xf>
    <xf numFmtId="164" fontId="5" fillId="0" borderId="34" xfId="3" applyFont="1" applyBorder="1" applyAlignment="1" applyProtection="1">
      <alignment horizontal="left" vertical="center" wrapText="1"/>
    </xf>
    <xf numFmtId="164" fontId="5" fillId="0" borderId="34" xfId="3" quotePrefix="1" applyFont="1" applyBorder="1" applyAlignment="1" applyProtection="1">
      <alignment horizontal="left" vertical="center" wrapText="1"/>
    </xf>
    <xf numFmtId="164" fontId="5" fillId="0" borderId="12" xfId="3" applyFont="1" applyBorder="1" applyAlignment="1" applyProtection="1">
      <alignment horizontal="center" vertical="center" wrapText="1"/>
    </xf>
    <xf numFmtId="164" fontId="5" fillId="0" borderId="4" xfId="3" quotePrefix="1" applyFont="1" applyBorder="1" applyAlignment="1" applyProtection="1">
      <alignment horizontal="center" vertical="center" wrapText="1"/>
    </xf>
    <xf numFmtId="164" fontId="5" fillId="0" borderId="17" xfId="3" applyFont="1" applyBorder="1" applyAlignment="1" applyProtection="1">
      <alignment horizontal="center" vertical="center" wrapText="1"/>
    </xf>
    <xf numFmtId="164" fontId="5" fillId="0" borderId="18" xfId="3" applyFont="1" applyBorder="1" applyAlignment="1" applyProtection="1">
      <alignment horizontal="center" vertical="center" wrapText="1"/>
    </xf>
    <xf numFmtId="0" fontId="31" fillId="0" borderId="4" xfId="2" applyFont="1" applyBorder="1" applyAlignment="1">
      <alignment horizontal="center" vertical="center" wrapText="1"/>
    </xf>
    <xf numFmtId="0" fontId="31" fillId="0" borderId="4" xfId="2" applyFont="1" applyBorder="1" applyAlignment="1">
      <alignment horizontal="left" vertical="center" wrapText="1"/>
    </xf>
    <xf numFmtId="10" fontId="13" fillId="8" borderId="1" xfId="5" applyNumberFormat="1" applyFont="1" applyFill="1" applyBorder="1" applyAlignment="1" applyProtection="1">
      <alignment horizontal="center" vertical="center" wrapText="1"/>
    </xf>
    <xf numFmtId="10" fontId="13" fillId="8" borderId="4" xfId="13" applyNumberFormat="1" applyFont="1" applyFill="1" applyBorder="1" applyAlignment="1" applyProtection="1">
      <alignment horizontal="center" vertical="center" wrapText="1"/>
    </xf>
    <xf numFmtId="3" fontId="13" fillId="8" borderId="4" xfId="12" applyNumberFormat="1" applyFont="1" applyFill="1" applyBorder="1" applyAlignment="1" applyProtection="1">
      <alignment horizontal="center" vertical="center" wrapText="1"/>
    </xf>
    <xf numFmtId="3" fontId="13" fillId="8" borderId="1" xfId="12" applyNumberFormat="1" applyFont="1" applyFill="1" applyBorder="1" applyAlignment="1" applyProtection="1">
      <alignment horizontal="center" vertical="center" wrapText="1"/>
    </xf>
    <xf numFmtId="3" fontId="0" fillId="0" borderId="0" xfId="0" applyNumberFormat="1"/>
    <xf numFmtId="164" fontId="5" fillId="0" borderId="32" xfId="3" applyFont="1" applyBorder="1" applyAlignment="1" applyProtection="1">
      <alignment horizontal="center" vertical="center" wrapText="1"/>
    </xf>
    <xf numFmtId="0" fontId="31" fillId="0" borderId="3" xfId="2" applyFont="1" applyBorder="1" applyAlignment="1">
      <alignment horizontal="center" vertical="center" wrapText="1"/>
    </xf>
    <xf numFmtId="164" fontId="30" fillId="0" borderId="4" xfId="3" applyFont="1" applyBorder="1" applyAlignment="1" applyProtection="1">
      <alignment horizontal="center" vertical="center" wrapText="1"/>
    </xf>
    <xf numFmtId="164" fontId="5" fillId="0" borderId="4" xfId="4" applyNumberFormat="1" applyFont="1" applyBorder="1" applyAlignment="1">
      <alignment horizontal="center" vertical="center" wrapText="1"/>
    </xf>
    <xf numFmtId="164" fontId="13" fillId="0" borderId="3" xfId="3" applyFont="1" applyBorder="1" applyAlignment="1" applyProtection="1">
      <alignment horizontal="center" vertical="center" wrapText="1"/>
    </xf>
    <xf numFmtId="3" fontId="30" fillId="0" borderId="4" xfId="4" applyNumberFormat="1" applyFont="1" applyBorder="1" applyAlignment="1">
      <alignment horizontal="left" vertical="center" wrapText="1"/>
    </xf>
    <xf numFmtId="3" fontId="5" fillId="0" borderId="4" xfId="3" quotePrefix="1" applyNumberFormat="1" applyFont="1" applyBorder="1" applyAlignment="1" applyProtection="1">
      <alignment horizontal="center" vertical="center" wrapText="1"/>
    </xf>
    <xf numFmtId="3" fontId="30" fillId="0" borderId="19" xfId="3" quotePrefix="1" applyNumberFormat="1" applyFont="1" applyBorder="1" applyAlignment="1" applyProtection="1">
      <alignment horizontal="left" vertical="center" wrapText="1"/>
    </xf>
    <xf numFmtId="3" fontId="30" fillId="0" borderId="4" xfId="3" applyNumberFormat="1" applyFont="1" applyBorder="1" applyAlignment="1" applyProtection="1">
      <alignment vertical="center" wrapText="1"/>
    </xf>
    <xf numFmtId="3" fontId="30" fillId="0" borderId="19" xfId="4" applyNumberFormat="1" applyFont="1" applyBorder="1" applyAlignment="1">
      <alignment horizontal="left" vertical="center" wrapText="1"/>
    </xf>
    <xf numFmtId="3" fontId="30" fillId="0" borderId="19" xfId="3" applyNumberFormat="1" applyFont="1" applyBorder="1" applyAlignment="1" applyProtection="1">
      <alignment vertical="center" wrapText="1"/>
    </xf>
    <xf numFmtId="3" fontId="30" fillId="0" borderId="4" xfId="4" applyNumberFormat="1" applyFont="1" applyBorder="1" applyAlignment="1">
      <alignment vertical="center" wrapText="1"/>
    </xf>
    <xf numFmtId="164" fontId="5" fillId="0" borderId="4" xfId="1" applyFont="1" applyBorder="1" applyAlignment="1" applyProtection="1">
      <alignment horizontal="center" vertical="center" wrapText="1"/>
    </xf>
    <xf numFmtId="3" fontId="22" fillId="8" borderId="4" xfId="9" applyNumberFormat="1" applyFont="1" applyFill="1" applyBorder="1" applyAlignment="1" applyProtection="1">
      <alignment horizontal="center" vertical="center"/>
    </xf>
    <xf numFmtId="164" fontId="5" fillId="12" borderId="20" xfId="3" applyFont="1" applyFill="1" applyBorder="1" applyAlignment="1" applyProtection="1">
      <alignment horizontal="center" vertical="center" wrapText="1"/>
    </xf>
    <xf numFmtId="164" fontId="5" fillId="0" borderId="20" xfId="3" quotePrefix="1" applyFont="1" applyBorder="1" applyAlignment="1" applyProtection="1">
      <alignment horizontal="center" vertical="center" wrapText="1"/>
    </xf>
    <xf numFmtId="9" fontId="5" fillId="12" borderId="20" xfId="13" applyFont="1" applyFill="1" applyBorder="1" applyAlignment="1" applyProtection="1">
      <alignment horizontal="center" vertical="center" wrapText="1"/>
    </xf>
    <xf numFmtId="9" fontId="5" fillId="0" borderId="20" xfId="13" applyFont="1" applyBorder="1" applyAlignment="1" applyProtection="1">
      <alignment horizontal="center" vertical="center" wrapText="1"/>
    </xf>
    <xf numFmtId="9" fontId="30" fillId="0" borderId="20" xfId="13" applyFont="1" applyBorder="1" applyAlignment="1" applyProtection="1">
      <alignment horizontal="left" vertical="center" wrapText="1"/>
    </xf>
    <xf numFmtId="9" fontId="5" fillId="0" borderId="20" xfId="13" quotePrefix="1" applyFont="1" applyBorder="1" applyAlignment="1" applyProtection="1">
      <alignment horizontal="center" vertical="center" wrapText="1"/>
    </xf>
    <xf numFmtId="9" fontId="5" fillId="0" borderId="20" xfId="13" applyFont="1" applyBorder="1" applyAlignment="1" applyProtection="1">
      <alignment horizontal="left" vertical="center" wrapText="1"/>
    </xf>
    <xf numFmtId="9" fontId="5" fillId="0" borderId="20" xfId="13" quotePrefix="1" applyFont="1" applyBorder="1" applyAlignment="1" applyProtection="1">
      <alignment horizontal="left" vertical="center" wrapText="1"/>
    </xf>
    <xf numFmtId="9" fontId="4" fillId="0" borderId="0" xfId="13" applyFont="1" applyAlignment="1" applyProtection="1">
      <alignment vertical="center"/>
    </xf>
    <xf numFmtId="9" fontId="0" fillId="0" borderId="0" xfId="13" applyFont="1"/>
    <xf numFmtId="165" fontId="13" fillId="0" borderId="0" xfId="1" applyNumberFormat="1" applyFont="1" applyAlignment="1" applyProtection="1">
      <alignment horizontal="right" vertical="center"/>
    </xf>
    <xf numFmtId="169" fontId="32" fillId="0" borderId="0" xfId="14" applyFont="1" applyAlignment="1" applyProtection="1">
      <alignment vertical="center"/>
    </xf>
    <xf numFmtId="3" fontId="13" fillId="8" borderId="20" xfId="5" applyNumberFormat="1" applyFont="1" applyFill="1" applyBorder="1" applyAlignment="1" applyProtection="1">
      <alignment horizontal="center" vertical="center" wrapText="1"/>
    </xf>
    <xf numFmtId="10" fontId="13" fillId="8" borderId="20" xfId="5" applyNumberFormat="1" applyFont="1" applyFill="1" applyBorder="1" applyAlignment="1" applyProtection="1">
      <alignment horizontal="center" vertical="center" wrapText="1"/>
    </xf>
    <xf numFmtId="3" fontId="13" fillId="8" borderId="20" xfId="13" applyNumberFormat="1" applyFont="1" applyFill="1" applyBorder="1" applyAlignment="1" applyProtection="1">
      <alignment horizontal="center" vertical="center" wrapText="1"/>
    </xf>
    <xf numFmtId="9" fontId="13" fillId="8" borderId="20" xfId="13" applyFont="1" applyFill="1" applyBorder="1" applyAlignment="1" applyProtection="1">
      <alignment horizontal="center" vertical="center" wrapText="1"/>
    </xf>
    <xf numFmtId="10" fontId="13" fillId="8" borderId="20" xfId="13" applyNumberFormat="1" applyFont="1" applyFill="1" applyBorder="1" applyAlignment="1" applyProtection="1">
      <alignment horizontal="center" vertical="center" wrapText="1"/>
    </xf>
    <xf numFmtId="164" fontId="5" fillId="0" borderId="0" xfId="15" applyFont="1" applyAlignment="1" applyProtection="1">
      <alignment vertical="center"/>
    </xf>
    <xf numFmtId="0" fontId="6" fillId="0" borderId="0" xfId="16"/>
    <xf numFmtId="164" fontId="4" fillId="0" borderId="0" xfId="15" applyAlignment="1" applyProtection="1">
      <alignment vertical="center"/>
    </xf>
    <xf numFmtId="164" fontId="8" fillId="0" borderId="0" xfId="15" applyFont="1" applyAlignment="1" applyProtection="1">
      <alignment vertical="center"/>
    </xf>
    <xf numFmtId="164" fontId="4" fillId="4" borderId="0" xfId="15" applyFill="1" applyAlignment="1" applyProtection="1">
      <alignment vertical="center"/>
    </xf>
    <xf numFmtId="164" fontId="13" fillId="5" borderId="19" xfId="17" applyFont="1" applyFill="1" applyBorder="1" applyAlignment="1" applyProtection="1">
      <alignment horizontal="center" vertical="center" wrapText="1"/>
    </xf>
    <xf numFmtId="164" fontId="5" fillId="4" borderId="0" xfId="15" applyFont="1" applyFill="1" applyAlignment="1" applyProtection="1">
      <alignment vertical="center"/>
    </xf>
    <xf numFmtId="0" fontId="33" fillId="0" borderId="20" xfId="16" applyFont="1" applyBorder="1" applyAlignment="1">
      <alignment horizontal="left" vertical="center" wrapText="1"/>
    </xf>
    <xf numFmtId="164" fontId="33" fillId="0" borderId="20" xfId="8" applyFont="1" applyBorder="1" applyAlignment="1" applyProtection="1">
      <alignment horizontal="center" vertical="center" wrapText="1"/>
    </xf>
    <xf numFmtId="164" fontId="34" fillId="0" borderId="20" xfId="8" applyFont="1" applyBorder="1" applyAlignment="1" applyProtection="1">
      <alignment horizontal="center" vertical="center" wrapText="1"/>
    </xf>
    <xf numFmtId="0" fontId="33" fillId="11" borderId="20" xfId="16" applyFont="1" applyFill="1" applyBorder="1" applyAlignment="1">
      <alignment horizontal="left" vertical="center" wrapText="1"/>
    </xf>
    <xf numFmtId="166" fontId="34" fillId="0" borderId="20" xfId="6" applyNumberFormat="1" applyFont="1" applyBorder="1" applyAlignment="1" applyProtection="1">
      <alignment horizontal="right" vertical="center" wrapText="1"/>
    </xf>
    <xf numFmtId="164" fontId="33" fillId="0" borderId="20" xfId="8" applyFont="1" applyBorder="1" applyAlignment="1" applyProtection="1">
      <alignment horizontal="left" vertical="center" wrapText="1"/>
    </xf>
    <xf numFmtId="164" fontId="33" fillId="0" borderId="20" xfId="8" quotePrefix="1" applyFont="1" applyBorder="1" applyAlignment="1" applyProtection="1">
      <alignment horizontal="left" vertical="center" wrapText="1"/>
    </xf>
    <xf numFmtId="164" fontId="33" fillId="0" borderId="41" xfId="17" quotePrefix="1" applyFont="1" applyBorder="1" applyAlignment="1" applyProtection="1">
      <alignment horizontal="left" vertical="center" wrapText="1"/>
    </xf>
    <xf numFmtId="0" fontId="33" fillId="14" borderId="20" xfId="16" applyFont="1" applyFill="1" applyBorder="1" applyAlignment="1">
      <alignment horizontal="left" vertical="center" wrapText="1"/>
    </xf>
    <xf numFmtId="164" fontId="33" fillId="12" borderId="20" xfId="8" applyFont="1" applyFill="1" applyBorder="1" applyAlignment="1" applyProtection="1">
      <alignment horizontal="center" vertical="center" wrapText="1"/>
    </xf>
    <xf numFmtId="164" fontId="34" fillId="12" borderId="20" xfId="8" applyFont="1" applyFill="1" applyBorder="1" applyAlignment="1" applyProtection="1">
      <alignment horizontal="center" vertical="center" wrapText="1"/>
    </xf>
    <xf numFmtId="164" fontId="34" fillId="0" borderId="20" xfId="8" applyFont="1" applyBorder="1" applyAlignment="1" applyProtection="1">
      <alignment horizontal="center" vertical="center"/>
    </xf>
    <xf numFmtId="165" fontId="4" fillId="0" borderId="0" xfId="15" applyNumberFormat="1" applyAlignment="1" applyProtection="1">
      <alignment vertical="center"/>
    </xf>
    <xf numFmtId="10" fontId="34" fillId="8" borderId="20" xfId="6" applyNumberFormat="1" applyFont="1" applyFill="1" applyBorder="1" applyAlignment="1" applyProtection="1">
      <alignment horizontal="center" vertical="center" wrapText="1"/>
    </xf>
    <xf numFmtId="3" fontId="34" fillId="8" borderId="20" xfId="6" applyNumberFormat="1" applyFont="1" applyFill="1" applyBorder="1" applyAlignment="1" applyProtection="1">
      <alignment horizontal="center" vertical="center" wrapText="1"/>
    </xf>
    <xf numFmtId="164" fontId="30" fillId="0" borderId="20" xfId="3" applyFont="1" applyBorder="1" applyAlignment="1" applyProtection="1">
      <alignment horizontal="center" vertical="center" wrapText="1"/>
    </xf>
    <xf numFmtId="164" fontId="20" fillId="0" borderId="0" xfId="1" applyFont="1" applyAlignment="1" applyProtection="1">
      <alignment vertical="center"/>
    </xf>
    <xf numFmtId="0" fontId="35" fillId="0" borderId="0" xfId="0" applyFont="1"/>
    <xf numFmtId="164" fontId="20" fillId="4" borderId="0" xfId="1" applyFont="1" applyFill="1" applyAlignment="1" applyProtection="1">
      <alignment vertical="center"/>
    </xf>
    <xf numFmtId="0" fontId="33" fillId="0" borderId="21" xfId="19" applyFont="1" applyBorder="1" applyAlignment="1">
      <alignment vertical="center" wrapText="1"/>
    </xf>
    <xf numFmtId="0" fontId="33" fillId="0" borderId="20" xfId="4" applyFont="1" applyBorder="1" applyAlignment="1">
      <alignment horizontal="center" vertical="center" wrapText="1"/>
    </xf>
    <xf numFmtId="3" fontId="34" fillId="0" borderId="4" xfId="4" applyNumberFormat="1" applyFont="1" applyBorder="1" applyAlignment="1">
      <alignment horizontal="center" vertical="center" wrapText="1"/>
    </xf>
    <xf numFmtId="3" fontId="33" fillId="0" borderId="30" xfId="4" applyNumberFormat="1" applyFont="1" applyBorder="1" applyAlignment="1">
      <alignment horizontal="left" vertical="center" wrapText="1"/>
    </xf>
    <xf numFmtId="0" fontId="33" fillId="0" borderId="21" xfId="19" applyFont="1" applyBorder="1" applyAlignment="1">
      <alignment horizontal="left" vertical="center" wrapText="1"/>
    </xf>
    <xf numFmtId="165" fontId="20" fillId="0" borderId="0" xfId="1" applyNumberFormat="1" applyFont="1" applyAlignment="1" applyProtection="1">
      <alignment vertical="center"/>
    </xf>
    <xf numFmtId="166" fontId="36" fillId="0" borderId="0" xfId="20" applyNumberFormat="1" applyFont="1" applyBorder="1" applyAlignment="1" applyProtection="1">
      <alignment horizontal="right" vertical="center" wrapText="1"/>
    </xf>
    <xf numFmtId="44" fontId="36" fillId="0" borderId="0" xfId="18" applyFont="1" applyBorder="1" applyAlignment="1" applyProtection="1">
      <alignment horizontal="right" vertical="center" wrapText="1"/>
    </xf>
    <xf numFmtId="0" fontId="37" fillId="0" borderId="0" xfId="22"/>
    <xf numFmtId="0" fontId="37" fillId="0" borderId="0" xfId="22" applyAlignment="1">
      <alignment horizontal="left"/>
    </xf>
    <xf numFmtId="0" fontId="37" fillId="4" borderId="0" xfId="22" applyFill="1" applyAlignment="1">
      <alignment horizontal="left"/>
    </xf>
    <xf numFmtId="0" fontId="21" fillId="0" borderId="0" xfId="2" applyFont="1"/>
    <xf numFmtId="40" fontId="0" fillId="0" borderId="0" xfId="0" applyNumberFormat="1"/>
    <xf numFmtId="44" fontId="35" fillId="0" borderId="0" xfId="18" applyFont="1"/>
    <xf numFmtId="43" fontId="35" fillId="0" borderId="0" xfId="0" applyNumberFormat="1" applyFont="1"/>
    <xf numFmtId="0" fontId="30" fillId="0" borderId="20" xfId="4" applyFont="1" applyBorder="1" applyAlignment="1">
      <alignment horizontal="left" vertical="center" wrapText="1"/>
    </xf>
    <xf numFmtId="0" fontId="30" fillId="0" borderId="20" xfId="4" applyFont="1" applyBorder="1" applyAlignment="1">
      <alignment horizontal="center" vertical="center" wrapText="1"/>
    </xf>
    <xf numFmtId="166" fontId="13" fillId="0" borderId="20" xfId="6" applyNumberFormat="1" applyFont="1" applyBorder="1" applyAlignment="1" applyProtection="1">
      <alignment horizontal="right" vertical="center" wrapText="1"/>
    </xf>
    <xf numFmtId="3" fontId="30" fillId="0" borderId="20" xfId="4" applyNumberFormat="1" applyFont="1" applyBorder="1" applyAlignment="1">
      <alignment horizontal="center" vertical="center" wrapText="1"/>
    </xf>
    <xf numFmtId="3" fontId="30" fillId="0" borderId="20" xfId="4" quotePrefix="1" applyNumberFormat="1" applyFont="1" applyBorder="1" applyAlignment="1">
      <alignment horizontal="left" vertical="center" wrapText="1"/>
    </xf>
    <xf numFmtId="0" fontId="39" fillId="0" borderId="0" xfId="2" applyFont="1" applyAlignment="1">
      <alignment horizontal="center" vertical="center"/>
    </xf>
    <xf numFmtId="164" fontId="30" fillId="0" borderId="20" xfId="1" applyFont="1" applyBorder="1" applyAlignment="1" applyProtection="1">
      <alignment horizontal="left" vertical="center" wrapText="1"/>
    </xf>
    <xf numFmtId="164" fontId="30" fillId="0" borderId="20" xfId="1" applyFont="1" applyBorder="1" applyAlignment="1" applyProtection="1">
      <alignment horizontal="center" vertical="center" wrapText="1"/>
    </xf>
    <xf numFmtId="164" fontId="30" fillId="0" borderId="20" xfId="1" applyFont="1" applyBorder="1" applyAlignment="1" applyProtection="1">
      <alignment vertical="center" wrapText="1"/>
    </xf>
    <xf numFmtId="10" fontId="30" fillId="0" borderId="20" xfId="4" applyNumberFormat="1" applyFont="1" applyBorder="1" applyAlignment="1">
      <alignment horizontal="center" vertical="center" wrapText="1"/>
    </xf>
    <xf numFmtId="10" fontId="30" fillId="0" borderId="20" xfId="1" quotePrefix="1" applyNumberFormat="1" applyFont="1" applyBorder="1" applyAlignment="1" applyProtection="1">
      <alignment horizontal="left" vertical="center" wrapText="1"/>
    </xf>
    <xf numFmtId="164" fontId="40" fillId="0" borderId="20" xfId="7" applyFont="1" applyBorder="1" applyAlignment="1" applyProtection="1">
      <alignment horizontal="center" vertical="center" wrapText="1"/>
    </xf>
    <xf numFmtId="164" fontId="40" fillId="0" borderId="20" xfId="7" applyFont="1" applyBorder="1" applyAlignment="1" applyProtection="1">
      <alignment vertical="center" wrapText="1"/>
    </xf>
    <xf numFmtId="167" fontId="13" fillId="0" borderId="4" xfId="5" applyNumberFormat="1" applyFont="1" applyBorder="1" applyAlignment="1" applyProtection="1">
      <alignment horizontal="right" vertical="center" wrapText="1"/>
    </xf>
    <xf numFmtId="168" fontId="40" fillId="0" borderId="20" xfId="7" applyNumberFormat="1" applyFont="1" applyBorder="1" applyAlignment="1" applyProtection="1">
      <alignment horizontal="left" vertical="center" wrapText="1"/>
    </xf>
    <xf numFmtId="164" fontId="40" fillId="0" borderId="20" xfId="7" applyFont="1" applyBorder="1" applyAlignment="1" applyProtection="1">
      <alignment horizontal="center" vertical="center"/>
    </xf>
    <xf numFmtId="0" fontId="13" fillId="10" borderId="20" xfId="8" applyNumberFormat="1" applyFont="1" applyFill="1" applyBorder="1" applyAlignment="1" applyProtection="1">
      <alignment horizontal="center" vertical="center" wrapText="1"/>
    </xf>
    <xf numFmtId="0" fontId="5" fillId="0" borderId="20" xfId="10" applyFont="1" applyBorder="1" applyAlignment="1">
      <alignment horizontal="left" vertical="center" wrapText="1"/>
    </xf>
    <xf numFmtId="0" fontId="5" fillId="0" borderId="20" xfId="10" applyFont="1" applyBorder="1" applyAlignment="1">
      <alignment horizontal="center" vertical="center" wrapText="1"/>
    </xf>
    <xf numFmtId="0" fontId="5" fillId="0" borderId="20" xfId="8" applyNumberFormat="1" applyFont="1" applyBorder="1" applyAlignment="1" applyProtection="1">
      <alignment horizontal="center" vertical="center" wrapText="1"/>
    </xf>
    <xf numFmtId="0" fontId="13" fillId="0" borderId="20" xfId="8" applyNumberFormat="1" applyFont="1" applyBorder="1" applyAlignment="1" applyProtection="1">
      <alignment horizontal="center" vertical="center" wrapText="1"/>
    </xf>
    <xf numFmtId="3" fontId="13" fillId="8" borderId="20" xfId="11" applyNumberFormat="1" applyFont="1" applyFill="1" applyBorder="1" applyAlignment="1" applyProtection="1">
      <alignment horizontal="center" vertical="center" wrapText="1"/>
    </xf>
    <xf numFmtId="0" fontId="5" fillId="0" borderId="20" xfId="10" applyFont="1" applyBorder="1" applyAlignment="1">
      <alignment vertical="center" wrapText="1"/>
    </xf>
    <xf numFmtId="0" fontId="5" fillId="0" borderId="20" xfId="7" applyNumberFormat="1" applyFont="1" applyBorder="1" applyAlignment="1" applyProtection="1">
      <alignment horizontal="left" vertical="center" wrapText="1"/>
    </xf>
    <xf numFmtId="166" fontId="13" fillId="0" borderId="4" xfId="12" applyNumberFormat="1" applyFont="1" applyFill="1" applyBorder="1" applyAlignment="1" applyProtection="1">
      <alignment horizontal="right" vertical="center" wrapText="1"/>
    </xf>
    <xf numFmtId="166" fontId="13" fillId="0" borderId="4" xfId="12" applyNumberFormat="1" applyFont="1" applyBorder="1" applyAlignment="1" applyProtection="1">
      <alignment horizontal="right" vertical="center" wrapText="1"/>
    </xf>
    <xf numFmtId="167" fontId="22" fillId="0" borderId="4" xfId="9" applyNumberFormat="1" applyFont="1" applyBorder="1" applyAlignment="1" applyProtection="1">
      <alignment vertical="center"/>
    </xf>
    <xf numFmtId="0" fontId="5" fillId="0" borderId="20" xfId="2" applyFont="1" applyBorder="1" applyAlignment="1">
      <alignment horizontal="center" vertical="center" wrapText="1"/>
    </xf>
    <xf numFmtId="164" fontId="5" fillId="4" borderId="20" xfId="1" applyFont="1" applyFill="1" applyBorder="1" applyAlignment="1" applyProtection="1">
      <alignment vertical="center"/>
    </xf>
    <xf numFmtId="0" fontId="5" fillId="0" borderId="20" xfId="2" applyFont="1" applyBorder="1" applyAlignment="1">
      <alignment horizontal="left" vertical="center" wrapText="1"/>
    </xf>
    <xf numFmtId="164" fontId="5" fillId="0" borderId="20" xfId="8" applyFont="1" applyBorder="1" applyAlignment="1" applyProtection="1">
      <alignment horizontal="center" vertical="center" wrapText="1"/>
    </xf>
    <xf numFmtId="164" fontId="5" fillId="13" borderId="20" xfId="8" applyFont="1" applyFill="1" applyBorder="1" applyAlignment="1" applyProtection="1">
      <alignment horizontal="center" vertical="center" wrapText="1"/>
    </xf>
    <xf numFmtId="3" fontId="34" fillId="8" borderId="4" xfId="20" applyNumberFormat="1" applyFont="1" applyFill="1" applyBorder="1" applyAlignment="1" applyProtection="1">
      <alignment horizontal="center" vertical="center" wrapText="1"/>
    </xf>
    <xf numFmtId="166" fontId="34" fillId="0" borderId="4" xfId="20" applyNumberFormat="1" applyFont="1" applyBorder="1" applyAlignment="1" applyProtection="1">
      <alignment horizontal="right" vertical="center" wrapText="1"/>
    </xf>
    <xf numFmtId="164" fontId="33" fillId="0" borderId="32" xfId="1" quotePrefix="1" applyFont="1" applyBorder="1" applyAlignment="1" applyProtection="1">
      <alignment horizontal="left" vertical="center" wrapText="1"/>
    </xf>
    <xf numFmtId="164" fontId="33" fillId="0" borderId="32" xfId="1" applyFont="1" applyBorder="1" applyAlignment="1" applyProtection="1">
      <alignment horizontal="center" vertical="center" wrapText="1"/>
    </xf>
    <xf numFmtId="0" fontId="33" fillId="0" borderId="30" xfId="4" applyFont="1" applyBorder="1" applyAlignment="1">
      <alignment horizontal="left" vertical="center" wrapText="1"/>
    </xf>
    <xf numFmtId="164" fontId="33" fillId="0" borderId="4" xfId="3" quotePrefix="1" applyFont="1" applyBorder="1" applyAlignment="1" applyProtection="1">
      <alignment horizontal="left" vertical="center" wrapText="1"/>
    </xf>
    <xf numFmtId="0" fontId="33" fillId="0" borderId="20" xfId="21" applyFont="1" applyBorder="1" applyAlignment="1">
      <alignment horizontal="center" vertical="center" wrapText="1"/>
    </xf>
    <xf numFmtId="0" fontId="34" fillId="0" borderId="4" xfId="4" applyFont="1" applyBorder="1" applyAlignment="1">
      <alignment horizontal="center" vertical="center" wrapText="1"/>
    </xf>
    <xf numFmtId="0" fontId="33" fillId="0" borderId="30" xfId="21" applyFont="1" applyBorder="1" applyAlignment="1">
      <alignment horizontal="left" vertical="center" wrapText="1"/>
    </xf>
    <xf numFmtId="164" fontId="33" fillId="0" borderId="42" xfId="1" applyFont="1" applyBorder="1" applyAlignment="1" applyProtection="1">
      <alignment horizontal="center" vertical="center" wrapText="1"/>
    </xf>
    <xf numFmtId="0" fontId="33" fillId="0" borderId="0" xfId="21" applyFont="1" applyAlignment="1">
      <alignment horizontal="center" vertical="center" wrapText="1"/>
    </xf>
    <xf numFmtId="164" fontId="33" fillId="0" borderId="1" xfId="1" applyFont="1" applyBorder="1" applyAlignment="1" applyProtection="1">
      <alignment horizontal="left" vertical="center" wrapText="1"/>
    </xf>
    <xf numFmtId="0" fontId="33" fillId="12" borderId="21" xfId="21" applyFont="1" applyFill="1" applyBorder="1" applyAlignment="1">
      <alignment vertical="center" wrapText="1"/>
    </xf>
    <xf numFmtId="164" fontId="33" fillId="0" borderId="3" xfId="1" applyFont="1" applyBorder="1" applyAlignment="1" applyProtection="1">
      <alignment horizontal="center" vertical="center" wrapText="1"/>
    </xf>
    <xf numFmtId="164" fontId="33" fillId="0" borderId="19" xfId="1" applyFont="1" applyBorder="1" applyAlignment="1" applyProtection="1">
      <alignment horizontal="center" vertical="center" wrapText="1"/>
    </xf>
    <xf numFmtId="164" fontId="33" fillId="0" borderId="35" xfId="1" applyFont="1" applyBorder="1" applyAlignment="1" applyProtection="1">
      <alignment horizontal="center" vertical="center" wrapText="1"/>
    </xf>
    <xf numFmtId="164" fontId="33" fillId="0" borderId="30" xfId="1" applyFont="1" applyBorder="1" applyAlignment="1" applyProtection="1">
      <alignment horizontal="center" vertical="center" wrapText="1"/>
    </xf>
    <xf numFmtId="164" fontId="33" fillId="0" borderId="20" xfId="1" applyFont="1" applyBorder="1" applyAlignment="1" applyProtection="1">
      <alignment horizontal="center" vertical="center" wrapText="1"/>
    </xf>
    <xf numFmtId="0" fontId="34" fillId="0" borderId="19" xfId="4" applyFont="1" applyBorder="1" applyAlignment="1">
      <alignment horizontal="center" vertical="center" wrapText="1"/>
    </xf>
    <xf numFmtId="164" fontId="33" fillId="0" borderId="11" xfId="1" applyFont="1" applyBorder="1" applyAlignment="1" applyProtection="1">
      <alignment horizontal="left" vertical="center" wrapText="1"/>
    </xf>
    <xf numFmtId="164" fontId="33" fillId="0" borderId="21" xfId="1" applyFont="1" applyBorder="1" applyAlignment="1" applyProtection="1">
      <alignment horizontal="center" vertical="center" wrapText="1"/>
    </xf>
    <xf numFmtId="164" fontId="33" fillId="0" borderId="20" xfId="1" applyFont="1" applyBorder="1" applyAlignment="1" applyProtection="1">
      <alignment horizontal="left" vertical="center" wrapText="1"/>
    </xf>
    <xf numFmtId="0" fontId="34" fillId="0" borderId="45" xfId="4" applyFont="1" applyBorder="1" applyAlignment="1">
      <alignment horizontal="center" vertical="center" wrapText="1"/>
    </xf>
    <xf numFmtId="164" fontId="33" fillId="0" borderId="30" xfId="1" applyFont="1" applyBorder="1" applyAlignment="1" applyProtection="1">
      <alignment horizontal="left" vertical="center" wrapText="1"/>
    </xf>
    <xf numFmtId="10" fontId="34" fillId="8" borderId="4" xfId="20" applyNumberFormat="1" applyFont="1" applyFill="1" applyBorder="1" applyAlignment="1" applyProtection="1">
      <alignment horizontal="center" vertical="center" wrapText="1"/>
    </xf>
    <xf numFmtId="164" fontId="33" fillId="0" borderId="46" xfId="1" quotePrefix="1" applyFont="1" applyBorder="1" applyAlignment="1" applyProtection="1">
      <alignment vertical="center" wrapText="1"/>
    </xf>
    <xf numFmtId="164" fontId="33" fillId="0" borderId="3" xfId="3" applyFont="1" applyBorder="1" applyAlignment="1" applyProtection="1">
      <alignment horizontal="center" vertical="center" wrapText="1"/>
    </xf>
    <xf numFmtId="164" fontId="33" fillId="0" borderId="4" xfId="3" applyFont="1" applyBorder="1" applyAlignment="1" applyProtection="1">
      <alignment horizontal="center" vertical="center" wrapText="1"/>
    </xf>
    <xf numFmtId="164" fontId="34" fillId="0" borderId="4" xfId="3" applyFont="1" applyBorder="1" applyAlignment="1" applyProtection="1">
      <alignment horizontal="center" vertical="center" wrapText="1"/>
    </xf>
    <xf numFmtId="164" fontId="33" fillId="0" borderId="4" xfId="3" applyFont="1" applyBorder="1" applyAlignment="1" applyProtection="1">
      <alignment horizontal="left" vertical="center" wrapText="1"/>
    </xf>
    <xf numFmtId="164" fontId="13" fillId="16" borderId="4" xfId="3" applyFont="1" applyFill="1" applyBorder="1" applyAlignment="1">
      <alignment horizontal="center"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13" fillId="0" borderId="4" xfId="3" applyFont="1" applyBorder="1" applyAlignment="1">
      <alignment horizontal="center" vertical="center" wrapText="1"/>
    </xf>
    <xf numFmtId="3" fontId="13" fillId="8" borderId="4" xfId="3" applyNumberFormat="1" applyFont="1" applyFill="1" applyBorder="1" applyAlignment="1">
      <alignment horizontal="center"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49" fontId="5" fillId="0" borderId="4" xfId="3" applyNumberFormat="1" applyFont="1" applyBorder="1" applyAlignment="1">
      <alignment vertical="center" wrapText="1"/>
    </xf>
    <xf numFmtId="164" fontId="5" fillId="0" borderId="4" xfId="3" applyFont="1" applyBorder="1" applyAlignment="1">
      <alignment horizontal="left" vertical="center" wrapText="1"/>
    </xf>
    <xf numFmtId="164" fontId="5" fillId="0" borderId="4" xfId="3" applyFont="1" applyBorder="1" applyAlignment="1">
      <alignment vertical="center" wrapText="1"/>
    </xf>
    <xf numFmtId="3" fontId="13" fillId="8" borderId="4" xfId="24" applyNumberFormat="1" applyFont="1" applyFill="1" applyBorder="1" applyAlignment="1">
      <alignment horizontal="center" vertical="center" wrapText="1"/>
    </xf>
    <xf numFmtId="164" fontId="43" fillId="0" borderId="4" xfId="3" applyFont="1" applyBorder="1" applyAlignment="1" applyProtection="1">
      <alignment horizontal="center" vertical="center" wrapText="1"/>
    </xf>
    <xf numFmtId="167" fontId="43" fillId="0" borderId="4" xfId="26" applyNumberFormat="1" applyFont="1" applyFill="1" applyBorder="1" applyAlignment="1" applyProtection="1">
      <alignment horizontal="right" vertical="center" wrapText="1"/>
    </xf>
    <xf numFmtId="164" fontId="30" fillId="0" borderId="4" xfId="3" quotePrefix="1" applyFont="1" applyBorder="1" applyAlignment="1" applyProtection="1">
      <alignment horizontal="left" vertical="center" wrapText="1"/>
    </xf>
    <xf numFmtId="164" fontId="30" fillId="0" borderId="4" xfId="3" quotePrefix="1" applyFont="1" applyBorder="1" applyAlignment="1" applyProtection="1">
      <alignment horizontal="center" vertical="center" wrapText="1"/>
    </xf>
    <xf numFmtId="0" fontId="30" fillId="0" borderId="3" xfId="2" applyFont="1" applyBorder="1" applyAlignment="1">
      <alignment horizontal="center" vertical="center" wrapText="1"/>
    </xf>
    <xf numFmtId="164" fontId="30" fillId="0" borderId="4" xfId="1" applyFont="1" applyBorder="1" applyAlignment="1" applyProtection="1">
      <alignment horizontal="left" vertical="center" wrapText="1"/>
    </xf>
    <xf numFmtId="0" fontId="30" fillId="0" borderId="20" xfId="2" applyFont="1" applyBorder="1" applyAlignment="1">
      <alignment horizontal="center" vertical="center" wrapText="1"/>
    </xf>
    <xf numFmtId="164" fontId="5" fillId="0" borderId="20" xfId="1" applyFont="1" applyBorder="1" applyAlignment="1" applyProtection="1">
      <alignment horizontal="left" vertical="center" wrapText="1"/>
    </xf>
    <xf numFmtId="166" fontId="13" fillId="0" borderId="4" xfId="6" applyNumberFormat="1" applyFont="1" applyBorder="1" applyAlignment="1" applyProtection="1">
      <alignment horizontal="right" vertical="center" wrapText="1"/>
    </xf>
    <xf numFmtId="49" fontId="5" fillId="0" borderId="20" xfId="1" quotePrefix="1" applyNumberFormat="1" applyFont="1" applyBorder="1" applyAlignment="1" applyProtection="1">
      <alignment horizontal="left" vertical="center" wrapText="1"/>
    </xf>
    <xf numFmtId="164" fontId="5" fillId="0" borderId="20" xfId="1" applyFont="1" applyBorder="1" applyAlignment="1" applyProtection="1">
      <alignment horizontal="center" vertical="center" wrapText="1"/>
    </xf>
    <xf numFmtId="164" fontId="5" fillId="0" borderId="20" xfId="1" quotePrefix="1" applyFont="1" applyBorder="1" applyAlignment="1" applyProtection="1">
      <alignment horizontal="left" vertical="center" wrapText="1"/>
    </xf>
    <xf numFmtId="164" fontId="44" fillId="0" borderId="20" xfId="1" applyFont="1" applyBorder="1" applyAlignment="1" applyProtection="1">
      <alignment horizontal="center" vertical="center" wrapText="1"/>
    </xf>
    <xf numFmtId="166" fontId="13" fillId="8" borderId="4" xfId="5" applyNumberFormat="1" applyFont="1" applyFill="1" applyBorder="1" applyAlignment="1" applyProtection="1">
      <alignment horizontal="center" vertical="center" wrapText="1"/>
    </xf>
    <xf numFmtId="3" fontId="5" fillId="0" borderId="0" xfId="1" applyNumberFormat="1" applyFont="1" applyAlignment="1" applyProtection="1">
      <alignment vertical="center"/>
    </xf>
    <xf numFmtId="3" fontId="6" fillId="0" borderId="0" xfId="2" applyNumberFormat="1"/>
    <xf numFmtId="3" fontId="4" fillId="0" borderId="0" xfId="1" applyNumberFormat="1" applyAlignment="1" applyProtection="1">
      <alignment vertical="center"/>
    </xf>
    <xf numFmtId="3" fontId="8" fillId="0" borderId="0" xfId="1" applyNumberFormat="1" applyFont="1" applyAlignment="1" applyProtection="1">
      <alignment vertical="center"/>
    </xf>
    <xf numFmtId="3" fontId="4" fillId="4" borderId="0" xfId="1" applyNumberFormat="1" applyFill="1" applyAlignment="1" applyProtection="1">
      <alignment vertical="center"/>
    </xf>
    <xf numFmtId="3" fontId="13" fillId="5" borderId="4" xfId="3" applyNumberFormat="1" applyFont="1" applyFill="1" applyBorder="1" applyAlignment="1" applyProtection="1">
      <alignment horizontal="center" vertical="center" wrapText="1"/>
    </xf>
    <xf numFmtId="3" fontId="5" fillId="4" borderId="0" xfId="1" applyNumberFormat="1" applyFont="1" applyFill="1" applyAlignment="1" applyProtection="1">
      <alignment vertical="center"/>
    </xf>
    <xf numFmtId="3" fontId="30" fillId="0" borderId="4" xfId="2" applyNumberFormat="1" applyFont="1" applyBorder="1" applyAlignment="1">
      <alignment horizontal="center" vertical="center" wrapText="1"/>
    </xf>
    <xf numFmtId="3" fontId="30" fillId="0" borderId="4" xfId="3" applyNumberFormat="1" applyFont="1" applyBorder="1" applyAlignment="1" applyProtection="1">
      <alignment horizontal="center" vertical="center" wrapText="1"/>
    </xf>
    <xf numFmtId="3" fontId="5" fillId="0" borderId="4" xfId="3" quotePrefix="1" applyNumberFormat="1" applyFont="1" applyBorder="1" applyAlignment="1" applyProtection="1">
      <alignment horizontal="left" vertical="center" wrapText="1"/>
    </xf>
    <xf numFmtId="0" fontId="35" fillId="0" borderId="0" xfId="0" applyFont="1" applyAlignment="1">
      <alignment horizontal="center"/>
    </xf>
    <xf numFmtId="164" fontId="16" fillId="0" borderId="0" xfId="3" applyFont="1" applyBorder="1" applyAlignment="1" applyProtection="1">
      <alignment horizontal="center" vertical="center" wrapText="1"/>
    </xf>
    <xf numFmtId="164" fontId="30" fillId="0" borderId="4" xfId="2" applyNumberFormat="1" applyFont="1" applyBorder="1" applyAlignment="1">
      <alignment horizontal="left" vertical="center" wrapText="1"/>
    </xf>
    <xf numFmtId="166" fontId="34" fillId="0" borderId="20" xfId="12" applyNumberFormat="1" applyFont="1" applyFill="1" applyBorder="1" applyAlignment="1" applyProtection="1">
      <alignment horizontal="right" vertical="center" wrapText="1"/>
    </xf>
    <xf numFmtId="164" fontId="30" fillId="0" borderId="4" xfId="2" quotePrefix="1" applyNumberFormat="1" applyFont="1" applyBorder="1" applyAlignment="1">
      <alignment horizontal="left" vertical="center" wrapText="1"/>
    </xf>
    <xf numFmtId="164" fontId="5" fillId="12" borderId="4" xfId="1" applyFont="1" applyFill="1" applyBorder="1" applyAlignment="1" applyProtection="1">
      <alignment horizontal="left" vertical="center" wrapText="1"/>
    </xf>
    <xf numFmtId="164" fontId="30" fillId="12" borderId="4" xfId="2" quotePrefix="1" applyNumberFormat="1" applyFont="1" applyFill="1" applyBorder="1" applyAlignment="1">
      <alignment horizontal="left" vertical="center" wrapText="1"/>
    </xf>
    <xf numFmtId="164" fontId="30" fillId="0" borderId="18" xfId="2" applyNumberFormat="1" applyFont="1" applyBorder="1" applyAlignment="1">
      <alignment horizontal="left" vertical="center" wrapText="1"/>
    </xf>
    <xf numFmtId="164" fontId="30" fillId="12" borderId="4" xfId="2" applyNumberFormat="1" applyFont="1" applyFill="1" applyBorder="1" applyAlignment="1">
      <alignment horizontal="left" vertical="center" wrapText="1"/>
    </xf>
    <xf numFmtId="164" fontId="30" fillId="0" borderId="4" xfId="8" applyFont="1" applyBorder="1" applyAlignment="1" applyProtection="1">
      <alignment horizontal="left" vertical="center" wrapText="1"/>
    </xf>
    <xf numFmtId="164" fontId="5" fillId="0" borderId="4" xfId="8" applyFont="1" applyBorder="1" applyAlignment="1" applyProtection="1">
      <alignment horizontal="left" vertical="center" wrapText="1"/>
    </xf>
    <xf numFmtId="164" fontId="30" fillId="0" borderId="3" xfId="2" applyNumberFormat="1" applyFont="1" applyBorder="1" applyAlignment="1">
      <alignment horizontal="left" vertical="center" wrapText="1"/>
    </xf>
    <xf numFmtId="166" fontId="34" fillId="12" borderId="20" xfId="12" applyNumberFormat="1" applyFont="1" applyFill="1" applyBorder="1" applyAlignment="1" applyProtection="1">
      <alignment horizontal="right" vertical="center" wrapText="1"/>
    </xf>
    <xf numFmtId="3" fontId="5" fillId="0" borderId="4" xfId="25" applyNumberFormat="1" applyFont="1" applyBorder="1" applyAlignment="1" applyProtection="1">
      <alignment horizontal="center" vertical="center" wrapText="1"/>
    </xf>
    <xf numFmtId="3" fontId="5" fillId="0" borderId="4" xfId="8" applyNumberFormat="1" applyFont="1" applyBorder="1" applyAlignment="1" applyProtection="1">
      <alignment horizontal="center" vertical="center" wrapText="1"/>
    </xf>
    <xf numFmtId="164" fontId="5" fillId="0" borderId="4" xfId="8" applyFont="1" applyBorder="1" applyAlignment="1" applyProtection="1">
      <alignment horizontal="center" vertical="center" wrapText="1"/>
    </xf>
    <xf numFmtId="164" fontId="30" fillId="0" borderId="4" xfId="2" applyNumberFormat="1" applyFont="1" applyBorder="1" applyAlignment="1">
      <alignment horizontal="center" vertical="center" wrapText="1"/>
    </xf>
    <xf numFmtId="164" fontId="30" fillId="0" borderId="4" xfId="8" applyFont="1" applyBorder="1" applyAlignment="1" applyProtection="1">
      <alignment horizontal="center" vertical="center" wrapText="1"/>
    </xf>
    <xf numFmtId="9" fontId="13" fillId="8" borderId="4" xfId="25" applyFont="1" applyFill="1" applyBorder="1" applyAlignment="1" applyProtection="1">
      <alignment horizontal="center" vertical="center" wrapText="1"/>
    </xf>
    <xf numFmtId="164" fontId="30" fillId="0" borderId="3" xfId="3" applyFont="1" applyBorder="1" applyAlignment="1" applyProtection="1">
      <alignment horizontal="center" vertical="center" wrapText="1"/>
    </xf>
    <xf numFmtId="0" fontId="33" fillId="0" borderId="20" xfId="4" applyFont="1" applyBorder="1" applyAlignment="1">
      <alignment horizontal="left" vertical="center" wrapText="1"/>
    </xf>
    <xf numFmtId="0" fontId="33" fillId="0" borderId="20" xfId="4" quotePrefix="1" applyFont="1" applyBorder="1" applyAlignment="1">
      <alignment horizontal="center" vertical="center" wrapText="1"/>
    </xf>
    <xf numFmtId="0" fontId="33" fillId="0" borderId="20" xfId="4" quotePrefix="1" applyFont="1" applyBorder="1" applyAlignment="1">
      <alignment horizontal="left" vertical="center" wrapText="1"/>
    </xf>
    <xf numFmtId="164" fontId="22" fillId="8" borderId="4" xfId="9" applyFont="1" applyFill="1" applyBorder="1" applyAlignment="1" applyProtection="1">
      <alignment horizontal="center" vertical="center"/>
    </xf>
    <xf numFmtId="164" fontId="5" fillId="0" borderId="4" xfId="3" applyFont="1" applyBorder="1" applyAlignment="1" applyProtection="1">
      <alignment vertical="center" wrapText="1"/>
    </xf>
    <xf numFmtId="164" fontId="30" fillId="0" borderId="4" xfId="3" applyFont="1" applyBorder="1" applyAlignment="1" applyProtection="1">
      <alignment vertical="center" wrapText="1"/>
    </xf>
    <xf numFmtId="0" fontId="30" fillId="0" borderId="21" xfId="4" applyFont="1" applyBorder="1" applyAlignment="1">
      <alignment horizontal="left" vertical="center" wrapText="1"/>
    </xf>
    <xf numFmtId="0" fontId="33" fillId="0" borderId="21" xfId="21" applyFont="1" applyBorder="1" applyAlignment="1">
      <alignment vertical="center" wrapText="1"/>
    </xf>
    <xf numFmtId="0" fontId="0" fillId="0" borderId="0" xfId="0" applyProtection="1">
      <protection locked="0"/>
    </xf>
    <xf numFmtId="164" fontId="5" fillId="0" borderId="32" xfId="3" quotePrefix="1" applyFont="1" applyBorder="1" applyAlignment="1" applyProtection="1">
      <alignment horizontal="left" vertical="center" wrapText="1"/>
    </xf>
    <xf numFmtId="164" fontId="5" fillId="0" borderId="17" xfId="3" quotePrefix="1" applyFont="1" applyBorder="1" applyAlignment="1" applyProtection="1">
      <alignment horizontal="left" vertical="center" wrapText="1"/>
    </xf>
    <xf numFmtId="165" fontId="5" fillId="0" borderId="4" xfId="5" applyNumberFormat="1" applyFont="1" applyBorder="1" applyAlignment="1" applyProtection="1">
      <alignment horizontal="center" vertical="center" wrapText="1"/>
    </xf>
    <xf numFmtId="9" fontId="4" fillId="0" borderId="0" xfId="25" applyFont="1" applyAlignment="1" applyProtection="1">
      <alignment horizontal="center" vertical="center"/>
      <protection locked="0"/>
    </xf>
    <xf numFmtId="9" fontId="43" fillId="8" borderId="4" xfId="25" applyFont="1" applyFill="1" applyBorder="1" applyAlignment="1" applyProtection="1">
      <alignment horizontal="center" vertical="center" wrapText="1"/>
    </xf>
    <xf numFmtId="10" fontId="4" fillId="0" borderId="0" xfId="25" applyNumberFormat="1" applyFont="1" applyAlignment="1" applyProtection="1">
      <alignment horizontal="center" vertical="center"/>
      <protection locked="0"/>
    </xf>
    <xf numFmtId="10" fontId="13" fillId="8" borderId="20" xfId="25" applyNumberFormat="1" applyFont="1" applyFill="1" applyBorder="1" applyAlignment="1" applyProtection="1">
      <alignment horizontal="center" vertical="center" wrapText="1"/>
    </xf>
    <xf numFmtId="0" fontId="30" fillId="0" borderId="21" xfId="4" applyFont="1" applyBorder="1" applyAlignment="1">
      <alignment horizontal="left" vertical="center" wrapText="1"/>
    </xf>
    <xf numFmtId="0" fontId="30" fillId="0" borderId="22" xfId="4" applyFont="1" applyBorder="1" applyAlignment="1">
      <alignment horizontal="left" vertical="center" wrapText="1"/>
    </xf>
    <xf numFmtId="0" fontId="30" fillId="0" borderId="23" xfId="4" applyFont="1" applyBorder="1" applyAlignment="1">
      <alignment horizontal="left" vertical="center" wrapText="1"/>
    </xf>
    <xf numFmtId="164" fontId="40" fillId="0" borderId="21" xfId="7" applyFont="1" applyBorder="1" applyAlignment="1" applyProtection="1">
      <alignment horizontal="left" vertical="center" wrapText="1"/>
    </xf>
    <xf numFmtId="164" fontId="40" fillId="0" borderId="22" xfId="7" applyFont="1" applyBorder="1" applyAlignment="1" applyProtection="1">
      <alignment horizontal="left" vertical="center" wrapText="1"/>
    </xf>
    <xf numFmtId="164" fontId="40" fillId="0" borderId="23" xfId="7" applyFont="1" applyBorder="1" applyAlignment="1" applyProtection="1">
      <alignment horizontal="left" vertical="center" wrapText="1"/>
    </xf>
    <xf numFmtId="164" fontId="40" fillId="0" borderId="20" xfId="8" applyFont="1" applyBorder="1" applyAlignment="1" applyProtection="1">
      <alignment horizontal="center" vertical="center" wrapText="1"/>
    </xf>
    <xf numFmtId="165" fontId="24" fillId="6" borderId="1" xfId="3" applyNumberFormat="1" applyFont="1" applyFill="1" applyBorder="1" applyAlignment="1" applyProtection="1">
      <alignment horizontal="center" vertical="center" wrapText="1"/>
    </xf>
    <xf numFmtId="165" fontId="24" fillId="6" borderId="2" xfId="3" applyNumberFormat="1" applyFont="1" applyFill="1" applyBorder="1" applyAlignment="1" applyProtection="1">
      <alignment horizontal="center" vertical="center" wrapText="1"/>
    </xf>
    <xf numFmtId="165" fontId="24" fillId="6" borderId="3" xfId="3" applyNumberFormat="1" applyFont="1" applyFill="1" applyBorder="1" applyAlignment="1" applyProtection="1">
      <alignment horizontal="center" vertical="center" wrapText="1"/>
    </xf>
    <xf numFmtId="164" fontId="14" fillId="2" borderId="18" xfId="3" applyFont="1" applyFill="1" applyBorder="1" applyAlignment="1" applyProtection="1">
      <alignment horizontal="center" vertical="center" wrapText="1"/>
    </xf>
    <xf numFmtId="164" fontId="14" fillId="2" borderId="4" xfId="3" applyFont="1" applyFill="1" applyBorder="1" applyAlignment="1" applyProtection="1">
      <alignment horizontal="center" vertical="center" wrapText="1"/>
    </xf>
    <xf numFmtId="164" fontId="14" fillId="2" borderId="19" xfId="3" applyFont="1" applyFill="1" applyBorder="1" applyAlignment="1" applyProtection="1">
      <alignment horizontal="center" vertical="center" wrapText="1"/>
    </xf>
    <xf numFmtId="164" fontId="13" fillId="4" borderId="8" xfId="3" applyFont="1" applyFill="1" applyBorder="1" applyAlignment="1" applyProtection="1">
      <alignment horizontal="left" vertical="center" wrapText="1"/>
    </xf>
    <xf numFmtId="164" fontId="13" fillId="4" borderId="9" xfId="3" applyFont="1" applyFill="1" applyBorder="1" applyAlignment="1" applyProtection="1">
      <alignment horizontal="left" vertical="center" wrapText="1"/>
    </xf>
    <xf numFmtId="165" fontId="13" fillId="4" borderId="9" xfId="3" applyNumberFormat="1" applyFont="1" applyFill="1" applyBorder="1" applyAlignment="1" applyProtection="1">
      <alignment horizontal="left" vertical="center" wrapText="1"/>
    </xf>
    <xf numFmtId="164" fontId="13" fillId="4" borderId="10" xfId="3" applyFont="1" applyFill="1" applyBorder="1" applyAlignment="1" applyProtection="1">
      <alignment horizontal="left" vertical="center" wrapText="1"/>
    </xf>
    <xf numFmtId="164" fontId="13" fillId="0" borderId="8" xfId="3" applyFont="1" applyBorder="1" applyAlignment="1" applyProtection="1">
      <alignment horizontal="left" vertical="center" wrapText="1"/>
    </xf>
    <xf numFmtId="164" fontId="13" fillId="0" borderId="9" xfId="3" applyFont="1" applyBorder="1" applyAlignment="1" applyProtection="1">
      <alignment horizontal="left" vertical="center" wrapText="1"/>
    </xf>
    <xf numFmtId="165" fontId="13" fillId="0" borderId="9" xfId="3" applyNumberFormat="1" applyFont="1" applyBorder="1" applyAlignment="1" applyProtection="1">
      <alignment horizontal="left" vertical="center" wrapText="1"/>
    </xf>
    <xf numFmtId="164" fontId="13" fillId="0" borderId="10" xfId="3" applyFont="1" applyBorder="1" applyAlignment="1" applyProtection="1">
      <alignment horizontal="left" vertical="center" wrapText="1"/>
    </xf>
    <xf numFmtId="164" fontId="13" fillId="0" borderId="13" xfId="3" applyFont="1" applyBorder="1" applyAlignment="1" applyProtection="1">
      <alignment horizontal="left" vertical="center" wrapText="1"/>
    </xf>
    <xf numFmtId="164" fontId="13" fillId="0" borderId="14" xfId="3" applyFont="1" applyBorder="1" applyAlignment="1" applyProtection="1">
      <alignment horizontal="left" vertical="center" wrapText="1"/>
    </xf>
    <xf numFmtId="165" fontId="13" fillId="0" borderId="14" xfId="3" applyNumberFormat="1" applyFont="1" applyBorder="1" applyAlignment="1" applyProtection="1">
      <alignment horizontal="left" vertical="center" wrapText="1"/>
    </xf>
    <xf numFmtId="164" fontId="13" fillId="0" borderId="15" xfId="3" applyFont="1" applyBorder="1" applyAlignment="1" applyProtection="1">
      <alignment horizontal="left" vertical="center" wrapText="1"/>
    </xf>
    <xf numFmtId="165" fontId="14" fillId="2" borderId="19" xfId="3" applyNumberFormat="1" applyFont="1" applyFill="1" applyBorder="1" applyAlignment="1" applyProtection="1">
      <alignment horizontal="center" vertical="center" wrapText="1"/>
    </xf>
    <xf numFmtId="165" fontId="14" fillId="2" borderId="18" xfId="3" applyNumberFormat="1" applyFont="1" applyFill="1" applyBorder="1" applyAlignment="1" applyProtection="1">
      <alignment horizontal="center" vertical="center" wrapText="1"/>
    </xf>
    <xf numFmtId="164" fontId="7" fillId="2" borderId="1" xfId="1" applyFont="1" applyFill="1" applyBorder="1" applyAlignment="1" applyProtection="1">
      <alignment horizontal="center" vertical="center"/>
    </xf>
    <xf numFmtId="164" fontId="7" fillId="2" borderId="2" xfId="1" applyFont="1" applyFill="1" applyBorder="1" applyAlignment="1" applyProtection="1">
      <alignment horizontal="center" vertical="center"/>
    </xf>
    <xf numFmtId="165" fontId="7" fillId="2" borderId="2" xfId="1" applyNumberFormat="1" applyFont="1" applyFill="1" applyBorder="1" applyAlignment="1" applyProtection="1">
      <alignment horizontal="center" vertical="center"/>
    </xf>
    <xf numFmtId="164" fontId="7" fillId="2" borderId="3" xfId="1" applyFont="1" applyFill="1" applyBorder="1" applyAlignment="1" applyProtection="1">
      <alignment horizontal="center" vertical="center"/>
    </xf>
    <xf numFmtId="164" fontId="9" fillId="3" borderId="4" xfId="1" applyFont="1" applyFill="1" applyBorder="1" applyAlignment="1" applyProtection="1">
      <alignment horizontal="center" vertical="center" wrapText="1"/>
    </xf>
    <xf numFmtId="164" fontId="7" fillId="2" borderId="1" xfId="3" applyFont="1" applyFill="1" applyBorder="1" applyAlignment="1" applyProtection="1">
      <alignment horizontal="center" vertical="center"/>
    </xf>
    <xf numFmtId="164" fontId="7" fillId="2" borderId="2" xfId="3" applyFont="1" applyFill="1" applyBorder="1" applyAlignment="1" applyProtection="1">
      <alignment horizontal="center" vertical="center"/>
    </xf>
    <xf numFmtId="165" fontId="7" fillId="2" borderId="2" xfId="3" applyNumberFormat="1" applyFont="1" applyFill="1" applyBorder="1" applyAlignment="1" applyProtection="1">
      <alignment horizontal="center" vertical="center"/>
    </xf>
    <xf numFmtId="164" fontId="7" fillId="2" borderId="3" xfId="3" applyFont="1" applyFill="1" applyBorder="1" applyAlignment="1" applyProtection="1">
      <alignment horizontal="center" vertical="center"/>
    </xf>
    <xf numFmtId="164" fontId="13" fillId="4" borderId="5" xfId="3" applyFont="1" applyFill="1" applyBorder="1" applyAlignment="1" applyProtection="1">
      <alignment horizontal="left" vertical="center"/>
    </xf>
    <xf numFmtId="164" fontId="13" fillId="4" borderId="6" xfId="3" applyFont="1" applyFill="1" applyBorder="1" applyAlignment="1" applyProtection="1">
      <alignment horizontal="left" vertical="center"/>
    </xf>
    <xf numFmtId="165" fontId="13" fillId="4" borderId="6" xfId="3" applyNumberFormat="1" applyFont="1" applyFill="1" applyBorder="1" applyAlignment="1" applyProtection="1">
      <alignment horizontal="left" vertical="center"/>
    </xf>
    <xf numFmtId="164" fontId="13" fillId="4" borderId="7" xfId="3" applyFont="1" applyFill="1" applyBorder="1" applyAlignment="1" applyProtection="1">
      <alignment horizontal="left" vertical="center"/>
    </xf>
    <xf numFmtId="165" fontId="9" fillId="3" borderId="1" xfId="1" applyNumberFormat="1" applyFont="1" applyFill="1" applyBorder="1" applyAlignment="1" applyProtection="1">
      <alignment horizontal="center" vertical="top" wrapText="1"/>
    </xf>
    <xf numFmtId="165" fontId="9" fillId="3" borderId="2" xfId="1" applyNumberFormat="1" applyFont="1" applyFill="1" applyBorder="1" applyAlignment="1" applyProtection="1">
      <alignment horizontal="center" vertical="top" wrapText="1"/>
    </xf>
    <xf numFmtId="165" fontId="9" fillId="3" borderId="3" xfId="1" applyNumberFormat="1" applyFont="1" applyFill="1" applyBorder="1" applyAlignment="1" applyProtection="1">
      <alignment horizontal="center" vertical="top" wrapText="1"/>
    </xf>
    <xf numFmtId="164" fontId="9" fillId="3" borderId="1" xfId="1" applyFont="1" applyFill="1" applyBorder="1" applyAlignment="1" applyProtection="1">
      <alignment horizontal="center" vertical="center" wrapText="1"/>
    </xf>
    <xf numFmtId="164" fontId="9" fillId="3" borderId="2" xfId="1" applyFont="1" applyFill="1" applyBorder="1" applyAlignment="1" applyProtection="1">
      <alignment horizontal="center" vertical="center" wrapText="1"/>
    </xf>
    <xf numFmtId="164" fontId="9" fillId="3" borderId="3" xfId="1" applyFont="1" applyFill="1" applyBorder="1" applyAlignment="1" applyProtection="1">
      <alignment horizontal="center" vertical="center" wrapText="1"/>
    </xf>
    <xf numFmtId="0" fontId="5" fillId="0" borderId="20" xfId="10" applyFont="1" applyBorder="1" applyAlignment="1">
      <alignment horizontal="center" vertical="center" wrapText="1"/>
    </xf>
    <xf numFmtId="0" fontId="29" fillId="10" borderId="30" xfId="7" applyNumberFormat="1" applyFont="1" applyFill="1" applyBorder="1" applyAlignment="1" applyProtection="1">
      <alignment horizontal="center" vertical="center" wrapText="1"/>
    </xf>
    <xf numFmtId="0" fontId="29" fillId="10" borderId="31" xfId="7" applyNumberFormat="1" applyFont="1" applyFill="1" applyBorder="1" applyAlignment="1" applyProtection="1">
      <alignment horizontal="center" vertical="center" wrapText="1"/>
    </xf>
    <xf numFmtId="0" fontId="29" fillId="10" borderId="32" xfId="7" applyNumberFormat="1" applyFont="1" applyFill="1" applyBorder="1" applyAlignment="1" applyProtection="1">
      <alignment horizontal="center" vertical="center" wrapText="1"/>
    </xf>
    <xf numFmtId="0" fontId="5" fillId="0" borderId="21" xfId="10" applyFont="1" applyBorder="1" applyAlignment="1">
      <alignment horizontal="left" vertical="center" wrapText="1"/>
    </xf>
    <xf numFmtId="0" fontId="5" fillId="0" borderId="22" xfId="10" applyFont="1" applyBorder="1" applyAlignment="1">
      <alignment horizontal="left" vertical="center" wrapText="1"/>
    </xf>
    <xf numFmtId="0" fontId="5" fillId="0" borderId="23" xfId="10" applyFont="1" applyBorder="1" applyAlignment="1">
      <alignment horizontal="left" vertical="center" wrapText="1"/>
    </xf>
    <xf numFmtId="0" fontId="5" fillId="0" borderId="20" xfId="10" applyFont="1" applyBorder="1" applyAlignment="1">
      <alignment horizontal="left" vertical="center" wrapText="1"/>
    </xf>
    <xf numFmtId="0" fontId="14" fillId="9" borderId="23" xfId="8" applyNumberFormat="1" applyFont="1" applyFill="1" applyBorder="1" applyAlignment="1" applyProtection="1">
      <alignment horizontal="center" vertical="center" wrapText="1"/>
    </xf>
    <xf numFmtId="0" fontId="14" fillId="9" borderId="20" xfId="8" applyNumberFormat="1" applyFont="1" applyFill="1" applyBorder="1" applyAlignment="1" applyProtection="1">
      <alignment horizontal="center" vertical="center" wrapText="1"/>
    </xf>
    <xf numFmtId="0" fontId="13" fillId="11" borderId="28" xfId="8" applyNumberFormat="1" applyFont="1" applyFill="1" applyBorder="1" applyAlignment="1" applyProtection="1">
      <alignment horizontal="left" vertical="center" wrapText="1"/>
    </xf>
    <xf numFmtId="0" fontId="13" fillId="11" borderId="29" xfId="8" applyNumberFormat="1" applyFont="1" applyFill="1" applyBorder="1" applyAlignment="1" applyProtection="1">
      <alignment horizontal="left" vertical="center" wrapText="1"/>
    </xf>
    <xf numFmtId="0" fontId="14" fillId="9" borderId="22" xfId="8" applyNumberFormat="1" applyFont="1" applyFill="1" applyBorder="1" applyAlignment="1" applyProtection="1">
      <alignment horizontal="center" vertical="center" wrapText="1"/>
    </xf>
    <xf numFmtId="0" fontId="28" fillId="9" borderId="20" xfId="7" applyNumberFormat="1" applyFont="1" applyFill="1" applyBorder="1" applyAlignment="1" applyProtection="1">
      <alignment horizontal="center" vertical="center"/>
    </xf>
    <xf numFmtId="0" fontId="29" fillId="10" borderId="20" xfId="7" applyNumberFormat="1" applyFont="1" applyFill="1" applyBorder="1" applyAlignment="1" applyProtection="1">
      <alignment horizontal="center" vertical="center" wrapText="1"/>
    </xf>
    <xf numFmtId="0" fontId="28" fillId="9" borderId="20" xfId="8" applyNumberFormat="1" applyFont="1" applyFill="1" applyBorder="1" applyAlignment="1" applyProtection="1">
      <alignment horizontal="center" vertical="center"/>
    </xf>
    <xf numFmtId="0" fontId="13" fillId="11" borderId="27" xfId="8" applyNumberFormat="1" applyFont="1" applyFill="1" applyBorder="1" applyAlignment="1" applyProtection="1">
      <alignment horizontal="left" vertical="center"/>
    </xf>
    <xf numFmtId="0" fontId="14" fillId="9" borderId="21" xfId="8" applyNumberFormat="1" applyFont="1" applyFill="1" applyBorder="1" applyAlignment="1" applyProtection="1">
      <alignment horizontal="center" vertical="center" wrapText="1"/>
    </xf>
    <xf numFmtId="164" fontId="30" fillId="0" borderId="4" xfId="3" applyFont="1" applyBorder="1" applyAlignment="1" applyProtection="1">
      <alignment horizontal="center" vertical="center" wrapText="1"/>
    </xf>
    <xf numFmtId="164" fontId="5" fillId="0" borderId="19" xfId="3" quotePrefix="1" applyFont="1" applyBorder="1" applyAlignment="1" applyProtection="1">
      <alignment horizontal="center" vertical="center" wrapText="1"/>
    </xf>
    <xf numFmtId="164" fontId="5" fillId="0" borderId="18" xfId="3" quotePrefix="1" applyFont="1" applyBorder="1" applyAlignment="1" applyProtection="1">
      <alignment horizontal="center" vertical="center" wrapText="1"/>
    </xf>
    <xf numFmtId="164" fontId="30" fillId="0" borderId="4" xfId="3" applyFont="1" applyBorder="1" applyAlignment="1" applyProtection="1">
      <alignment horizontal="left" vertical="center" wrapText="1"/>
    </xf>
    <xf numFmtId="164" fontId="5" fillId="0" borderId="4" xfId="3" applyFont="1" applyBorder="1" applyAlignment="1" applyProtection="1">
      <alignment horizontal="center" vertical="center" wrapText="1"/>
    </xf>
    <xf numFmtId="164" fontId="30" fillId="0" borderId="19" xfId="3" applyFont="1" applyBorder="1" applyAlignment="1" applyProtection="1">
      <alignment horizontal="left" vertical="center" wrapText="1"/>
    </xf>
    <xf numFmtId="164" fontId="30" fillId="0" borderId="26" xfId="3" applyFont="1" applyBorder="1" applyAlignment="1" applyProtection="1">
      <alignment horizontal="left" vertical="center" wrapText="1"/>
    </xf>
    <xf numFmtId="164" fontId="30" fillId="0" borderId="18" xfId="3" applyFont="1" applyBorder="1" applyAlignment="1" applyProtection="1">
      <alignment horizontal="left" vertical="center" wrapText="1"/>
    </xf>
    <xf numFmtId="165" fontId="5" fillId="0" borderId="19" xfId="5" applyNumberFormat="1" applyFont="1" applyBorder="1" applyAlignment="1" applyProtection="1">
      <alignment horizontal="center" vertical="center" wrapText="1"/>
    </xf>
    <xf numFmtId="165" fontId="5" fillId="0" borderId="26" xfId="5" applyNumberFormat="1" applyFont="1" applyBorder="1" applyAlignment="1" applyProtection="1">
      <alignment horizontal="center" vertical="center" wrapText="1"/>
    </xf>
    <xf numFmtId="165" fontId="5" fillId="0" borderId="18" xfId="5" applyNumberFormat="1" applyFont="1" applyBorder="1" applyAlignment="1" applyProtection="1">
      <alignment horizontal="center" vertical="center" wrapText="1"/>
    </xf>
    <xf numFmtId="164" fontId="5" fillId="0" borderId="26" xfId="3" quotePrefix="1" applyFont="1" applyBorder="1" applyAlignment="1" applyProtection="1">
      <alignment horizontal="center" vertical="center" wrapText="1"/>
    </xf>
    <xf numFmtId="164" fontId="5" fillId="0" borderId="24" xfId="3" applyFont="1" applyBorder="1" applyAlignment="1" applyProtection="1">
      <alignment horizontal="center" vertical="center" wrapText="1"/>
    </xf>
    <xf numFmtId="164" fontId="5" fillId="0" borderId="25" xfId="3" applyFont="1" applyBorder="1" applyAlignment="1" applyProtection="1">
      <alignment horizontal="center" vertical="center" wrapText="1"/>
    </xf>
    <xf numFmtId="166" fontId="13" fillId="0" borderId="19" xfId="12" applyNumberFormat="1" applyFont="1" applyBorder="1" applyAlignment="1" applyProtection="1">
      <alignment horizontal="right" vertical="center" wrapText="1"/>
    </xf>
    <xf numFmtId="166" fontId="13" fillId="0" borderId="18" xfId="12" applyNumberFormat="1" applyFont="1" applyBorder="1" applyAlignment="1" applyProtection="1">
      <alignment horizontal="right" vertical="center" wrapText="1"/>
    </xf>
    <xf numFmtId="165" fontId="5" fillId="0" borderId="4" xfId="5" applyNumberFormat="1" applyFont="1" applyBorder="1" applyAlignment="1" applyProtection="1">
      <alignment horizontal="center" vertical="center" wrapText="1"/>
    </xf>
    <xf numFmtId="164" fontId="13" fillId="4" borderId="13" xfId="3" applyFont="1" applyFill="1" applyBorder="1" applyAlignment="1" applyProtection="1">
      <alignment horizontal="left" vertical="center" wrapText="1"/>
    </xf>
    <xf numFmtId="164" fontId="13" fillId="4" borderId="14" xfId="3" applyFont="1" applyFill="1" applyBorder="1" applyAlignment="1" applyProtection="1">
      <alignment horizontal="left" vertical="center" wrapText="1"/>
    </xf>
    <xf numFmtId="165" fontId="13" fillId="4" borderId="14" xfId="3" applyNumberFormat="1" applyFont="1" applyFill="1" applyBorder="1" applyAlignment="1" applyProtection="1">
      <alignment horizontal="left" vertical="center" wrapText="1"/>
    </xf>
    <xf numFmtId="164" fontId="13" fillId="4" borderId="15" xfId="3" applyFont="1" applyFill="1" applyBorder="1" applyAlignment="1" applyProtection="1">
      <alignment horizontal="left" vertical="center" wrapText="1"/>
    </xf>
    <xf numFmtId="164" fontId="9" fillId="3" borderId="38" xfId="1" applyFont="1" applyFill="1" applyBorder="1" applyAlignment="1" applyProtection="1">
      <alignment horizontal="center" vertical="center" wrapText="1"/>
    </xf>
    <xf numFmtId="164" fontId="9" fillId="3" borderId="39" xfId="1" applyFont="1" applyFill="1" applyBorder="1" applyAlignment="1" applyProtection="1">
      <alignment horizontal="center" vertical="center" wrapText="1"/>
    </xf>
    <xf numFmtId="164" fontId="9" fillId="3" borderId="40" xfId="1" applyFont="1" applyFill="1" applyBorder="1" applyAlignment="1" applyProtection="1">
      <alignment horizontal="center" vertical="center" wrapText="1"/>
    </xf>
    <xf numFmtId="165" fontId="9" fillId="3" borderId="38" xfId="1" applyNumberFormat="1" applyFont="1" applyFill="1" applyBorder="1" applyAlignment="1" applyProtection="1">
      <alignment horizontal="center" vertical="top" wrapText="1"/>
    </xf>
    <xf numFmtId="165" fontId="9" fillId="3" borderId="39" xfId="1" applyNumberFormat="1" applyFont="1" applyFill="1" applyBorder="1" applyAlignment="1" applyProtection="1">
      <alignment horizontal="center" vertical="top" wrapText="1"/>
    </xf>
    <xf numFmtId="165" fontId="9" fillId="3" borderId="40" xfId="1" applyNumberFormat="1" applyFont="1" applyFill="1" applyBorder="1" applyAlignment="1" applyProtection="1">
      <alignment horizontal="center" vertical="top" wrapText="1"/>
    </xf>
    <xf numFmtId="164" fontId="30" fillId="0" borderId="35" xfId="3" applyFont="1" applyBorder="1" applyAlignment="1" applyProtection="1">
      <alignment horizontal="center" vertical="center" wrapText="1"/>
    </xf>
    <xf numFmtId="164" fontId="30" fillId="0" borderId="36" xfId="3" applyFont="1" applyBorder="1" applyAlignment="1" applyProtection="1">
      <alignment horizontal="center" vertical="center" wrapText="1"/>
    </xf>
    <xf numFmtId="164" fontId="30" fillId="0" borderId="37" xfId="3" applyFont="1" applyBorder="1" applyAlignment="1" applyProtection="1">
      <alignment horizontal="center" vertical="center" wrapText="1"/>
    </xf>
    <xf numFmtId="3" fontId="30" fillId="0" borderId="19" xfId="3" quotePrefix="1" applyNumberFormat="1" applyFont="1" applyBorder="1" applyAlignment="1" applyProtection="1">
      <alignment horizontal="center" vertical="center" wrapText="1"/>
    </xf>
    <xf numFmtId="3" fontId="30" fillId="0" borderId="26" xfId="3" quotePrefix="1" applyNumberFormat="1" applyFont="1" applyBorder="1" applyAlignment="1" applyProtection="1">
      <alignment horizontal="center" vertical="center" wrapText="1"/>
    </xf>
    <xf numFmtId="3" fontId="30" fillId="0" borderId="18" xfId="3" quotePrefix="1" applyNumberFormat="1" applyFont="1" applyBorder="1" applyAlignment="1" applyProtection="1">
      <alignment horizontal="center" vertical="center" wrapText="1"/>
    </xf>
    <xf numFmtId="164" fontId="30" fillId="0" borderId="20" xfId="3" applyFont="1" applyBorder="1" applyAlignment="1" applyProtection="1">
      <alignment horizontal="center" vertical="center" wrapText="1"/>
    </xf>
    <xf numFmtId="167" fontId="13" fillId="0" borderId="21" xfId="5" applyNumberFormat="1" applyFont="1" applyBorder="1" applyAlignment="1" applyProtection="1">
      <alignment horizontal="right" vertical="center" wrapText="1"/>
    </xf>
    <xf numFmtId="167" fontId="13" fillId="0" borderId="23" xfId="5" applyNumberFormat="1" applyFont="1" applyBorder="1" applyAlignment="1" applyProtection="1">
      <alignment horizontal="right" vertical="center" wrapText="1"/>
    </xf>
    <xf numFmtId="164" fontId="30" fillId="0" borderId="21" xfId="3" applyFont="1" applyBorder="1" applyAlignment="1" applyProtection="1">
      <alignment horizontal="left" vertical="center" wrapText="1"/>
    </xf>
    <xf numFmtId="164" fontId="30" fillId="0" borderId="22" xfId="3" applyFont="1" applyBorder="1" applyAlignment="1" applyProtection="1">
      <alignment horizontal="left" vertical="center" wrapText="1"/>
    </xf>
    <xf numFmtId="164" fontId="30" fillId="0" borderId="23" xfId="3" applyFont="1" applyBorder="1" applyAlignment="1" applyProtection="1">
      <alignment horizontal="left" vertical="center" wrapText="1"/>
    </xf>
    <xf numFmtId="164" fontId="30" fillId="0" borderId="21" xfId="3" applyFont="1" applyBorder="1" applyAlignment="1" applyProtection="1">
      <alignment horizontal="center" vertical="center" wrapText="1"/>
    </xf>
    <xf numFmtId="164" fontId="30" fillId="0" borderId="22" xfId="3" applyFont="1" applyBorder="1" applyAlignment="1" applyProtection="1">
      <alignment horizontal="center" vertical="center" wrapText="1"/>
    </xf>
    <xf numFmtId="164" fontId="30" fillId="0" borderId="23" xfId="3" applyFont="1" applyBorder="1" applyAlignment="1" applyProtection="1">
      <alignment horizontal="center" vertical="center" wrapText="1"/>
    </xf>
    <xf numFmtId="167" fontId="13" fillId="0" borderId="22" xfId="5" applyNumberFormat="1" applyFont="1" applyBorder="1" applyAlignment="1" applyProtection="1">
      <alignment horizontal="right" vertical="center" wrapText="1"/>
    </xf>
    <xf numFmtId="164" fontId="5" fillId="0" borderId="20" xfId="3" applyFont="1" applyBorder="1" applyAlignment="1" applyProtection="1">
      <alignment horizontal="center" vertical="center" wrapText="1"/>
    </xf>
    <xf numFmtId="164" fontId="30" fillId="0" borderId="20" xfId="3" applyFont="1" applyBorder="1" applyAlignment="1" applyProtection="1">
      <alignment horizontal="left" vertical="center" wrapText="1"/>
    </xf>
    <xf numFmtId="164" fontId="5" fillId="12" borderId="20" xfId="3" applyFont="1" applyFill="1" applyBorder="1" applyAlignment="1" applyProtection="1">
      <alignment horizontal="center" vertical="center" wrapText="1"/>
    </xf>
    <xf numFmtId="167" fontId="13" fillId="0" borderId="21" xfId="13" applyNumberFormat="1" applyFont="1" applyBorder="1" applyAlignment="1" applyProtection="1">
      <alignment horizontal="right" vertical="center" wrapText="1"/>
    </xf>
    <xf numFmtId="167" fontId="13" fillId="0" borderId="23" xfId="13" applyNumberFormat="1" applyFont="1" applyBorder="1" applyAlignment="1" applyProtection="1">
      <alignment horizontal="right" vertical="center" wrapText="1"/>
    </xf>
    <xf numFmtId="164" fontId="30" fillId="12" borderId="21" xfId="3" applyFont="1" applyFill="1" applyBorder="1" applyAlignment="1" applyProtection="1">
      <alignment horizontal="center" vertical="center" wrapText="1"/>
    </xf>
    <xf numFmtId="164" fontId="30" fillId="12" borderId="22" xfId="3" applyFont="1" applyFill="1" applyBorder="1" applyAlignment="1" applyProtection="1">
      <alignment horizontal="center" vertical="center" wrapText="1"/>
    </xf>
    <xf numFmtId="164" fontId="30" fillId="12" borderId="23" xfId="3" applyFont="1" applyFill="1" applyBorder="1" applyAlignment="1" applyProtection="1">
      <alignment horizontal="center" vertical="center" wrapText="1"/>
    </xf>
    <xf numFmtId="164" fontId="14" fillId="2" borderId="26" xfId="3" applyFont="1" applyFill="1" applyBorder="1" applyAlignment="1" applyProtection="1">
      <alignment horizontal="center" vertical="center" wrapText="1"/>
    </xf>
    <xf numFmtId="165" fontId="14" fillId="2" borderId="26" xfId="3" applyNumberFormat="1" applyFont="1" applyFill="1" applyBorder="1" applyAlignment="1" applyProtection="1">
      <alignment horizontal="center" vertical="center" wrapText="1"/>
    </xf>
    <xf numFmtId="164" fontId="14" fillId="2" borderId="18" xfId="17" applyFont="1" applyFill="1" applyBorder="1" applyAlignment="1" applyProtection="1">
      <alignment horizontal="center" vertical="center" wrapText="1"/>
    </xf>
    <xf numFmtId="164" fontId="14" fillId="2" borderId="19" xfId="17" applyFont="1" applyFill="1" applyBorder="1" applyAlignment="1" applyProtection="1">
      <alignment horizontal="center" vertical="center" wrapText="1"/>
    </xf>
    <xf numFmtId="164" fontId="7" fillId="2" borderId="1" xfId="15" applyFont="1" applyFill="1" applyBorder="1" applyAlignment="1" applyProtection="1">
      <alignment horizontal="center" vertical="center"/>
    </xf>
    <xf numFmtId="164" fontId="7" fillId="2" borderId="2" xfId="15" applyFont="1" applyFill="1" applyBorder="1" applyAlignment="1" applyProtection="1">
      <alignment horizontal="center" vertical="center"/>
    </xf>
    <xf numFmtId="165" fontId="7" fillId="2" borderId="2" xfId="15" applyNumberFormat="1" applyFont="1" applyFill="1" applyBorder="1" applyAlignment="1" applyProtection="1">
      <alignment horizontal="center" vertical="center"/>
    </xf>
    <xf numFmtId="164" fontId="7" fillId="2" borderId="3" xfId="15" applyFont="1" applyFill="1" applyBorder="1" applyAlignment="1" applyProtection="1">
      <alignment horizontal="center" vertical="center"/>
    </xf>
    <xf numFmtId="164" fontId="9" fillId="3" borderId="4" xfId="15" applyFont="1" applyFill="1" applyBorder="1" applyAlignment="1" applyProtection="1">
      <alignment horizontal="center" vertical="center" wrapText="1"/>
    </xf>
    <xf numFmtId="164" fontId="13" fillId="4" borderId="5" xfId="17" applyFont="1" applyFill="1" applyBorder="1" applyAlignment="1" applyProtection="1">
      <alignment horizontal="left" vertical="center"/>
    </xf>
    <xf numFmtId="164" fontId="13" fillId="4" borderId="6" xfId="17" applyFont="1" applyFill="1" applyBorder="1" applyAlignment="1" applyProtection="1">
      <alignment horizontal="left" vertical="center"/>
    </xf>
    <xf numFmtId="165" fontId="13" fillId="4" borderId="6" xfId="17" applyNumberFormat="1" applyFont="1" applyFill="1" applyBorder="1" applyAlignment="1" applyProtection="1">
      <alignment horizontal="left" vertical="center"/>
    </xf>
    <xf numFmtId="164" fontId="13" fillId="4" borderId="7" xfId="17" applyFont="1" applyFill="1" applyBorder="1" applyAlignment="1" applyProtection="1">
      <alignment horizontal="left" vertical="center"/>
    </xf>
    <xf numFmtId="164" fontId="33" fillId="0" borderId="21" xfId="8" applyFont="1" applyBorder="1" applyAlignment="1" applyProtection="1">
      <alignment horizontal="left" vertical="center" wrapText="1"/>
    </xf>
    <xf numFmtId="164" fontId="33" fillId="0" borderId="22" xfId="8" applyFont="1" applyBorder="1" applyAlignment="1" applyProtection="1">
      <alignment horizontal="left" vertical="center" wrapText="1"/>
    </xf>
    <xf numFmtId="164" fontId="33" fillId="0" borderId="23" xfId="8" applyFont="1" applyBorder="1" applyAlignment="1" applyProtection="1">
      <alignment horizontal="left" vertical="center" wrapText="1"/>
    </xf>
    <xf numFmtId="164" fontId="9" fillId="3" borderId="1" xfId="15" applyFont="1" applyFill="1" applyBorder="1" applyAlignment="1" applyProtection="1">
      <alignment horizontal="center" vertical="center" wrapText="1"/>
    </xf>
    <xf numFmtId="164" fontId="9" fillId="3" borderId="2" xfId="15" applyFont="1" applyFill="1" applyBorder="1" applyAlignment="1" applyProtection="1">
      <alignment horizontal="center" vertical="center" wrapText="1"/>
    </xf>
    <xf numFmtId="164" fontId="9" fillId="3" borderId="3" xfId="15" applyFont="1" applyFill="1" applyBorder="1" applyAlignment="1" applyProtection="1">
      <alignment horizontal="center" vertical="center" wrapText="1"/>
    </xf>
    <xf numFmtId="165" fontId="9" fillId="3" borderId="1" xfId="15" applyNumberFormat="1" applyFont="1" applyFill="1" applyBorder="1" applyAlignment="1" applyProtection="1">
      <alignment horizontal="center" vertical="top" wrapText="1"/>
    </xf>
    <xf numFmtId="165" fontId="9" fillId="3" borderId="2" xfId="15" applyNumberFormat="1" applyFont="1" applyFill="1" applyBorder="1" applyAlignment="1" applyProtection="1">
      <alignment horizontal="center" vertical="top" wrapText="1"/>
    </xf>
    <xf numFmtId="165" fontId="9" fillId="3" borderId="3" xfId="15" applyNumberFormat="1" applyFont="1" applyFill="1" applyBorder="1" applyAlignment="1" applyProtection="1">
      <alignment horizontal="center" vertical="top" wrapText="1"/>
    </xf>
    <xf numFmtId="164" fontId="14" fillId="2" borderId="26" xfId="17" applyFont="1" applyFill="1" applyBorder="1" applyAlignment="1" applyProtection="1">
      <alignment horizontal="center" vertical="center" wrapText="1"/>
    </xf>
    <xf numFmtId="164" fontId="13" fillId="4" borderId="8" xfId="17" applyFont="1" applyFill="1" applyBorder="1" applyAlignment="1" applyProtection="1">
      <alignment horizontal="left" vertical="center" wrapText="1"/>
    </xf>
    <xf numFmtId="164" fontId="13" fillId="4" borderId="9" xfId="17" applyFont="1" applyFill="1" applyBorder="1" applyAlignment="1" applyProtection="1">
      <alignment horizontal="left" vertical="center" wrapText="1"/>
    </xf>
    <xf numFmtId="165" fontId="13" fillId="4" borderId="9" xfId="17" applyNumberFormat="1" applyFont="1" applyFill="1" applyBorder="1" applyAlignment="1" applyProtection="1">
      <alignment horizontal="left" vertical="center" wrapText="1"/>
    </xf>
    <xf numFmtId="164" fontId="13" fillId="4" borderId="10" xfId="17" applyFont="1" applyFill="1" applyBorder="1" applyAlignment="1" applyProtection="1">
      <alignment horizontal="left" vertical="center" wrapText="1"/>
    </xf>
    <xf numFmtId="164" fontId="13" fillId="4" borderId="13" xfId="17" applyFont="1" applyFill="1" applyBorder="1" applyAlignment="1" applyProtection="1">
      <alignment horizontal="left" vertical="center" wrapText="1"/>
    </xf>
    <xf numFmtId="164" fontId="13" fillId="4" borderId="14" xfId="17" applyFont="1" applyFill="1" applyBorder="1" applyAlignment="1" applyProtection="1">
      <alignment horizontal="left" vertical="center" wrapText="1"/>
    </xf>
    <xf numFmtId="165" fontId="13" fillId="4" borderId="14" xfId="17" applyNumberFormat="1" applyFont="1" applyFill="1" applyBorder="1" applyAlignment="1" applyProtection="1">
      <alignment horizontal="left" vertical="center" wrapText="1"/>
    </xf>
    <xf numFmtId="164" fontId="13" fillId="4" borderId="15" xfId="17" applyFont="1" applyFill="1" applyBorder="1" applyAlignment="1" applyProtection="1">
      <alignment horizontal="left" vertical="center" wrapText="1"/>
    </xf>
    <xf numFmtId="165" fontId="14" fillId="2" borderId="19" xfId="17" applyNumberFormat="1" applyFont="1" applyFill="1" applyBorder="1" applyAlignment="1" applyProtection="1">
      <alignment horizontal="center" vertical="center" wrapText="1"/>
    </xf>
    <xf numFmtId="165" fontId="14" fillId="2" borderId="26" xfId="17" applyNumberFormat="1" applyFont="1" applyFill="1" applyBorder="1" applyAlignment="1" applyProtection="1">
      <alignment horizontal="center" vertical="center" wrapText="1"/>
    </xf>
    <xf numFmtId="0" fontId="33" fillId="0" borderId="21" xfId="21" applyFont="1" applyBorder="1" applyAlignment="1">
      <alignment horizontal="left" vertical="center" wrapText="1"/>
    </xf>
    <xf numFmtId="0" fontId="33" fillId="0" borderId="22" xfId="21" applyFont="1" applyBorder="1" applyAlignment="1">
      <alignment horizontal="left" vertical="center" wrapText="1"/>
    </xf>
    <xf numFmtId="0" fontId="33" fillId="0" borderId="23" xfId="21" applyFont="1" applyBorder="1" applyAlignment="1">
      <alignment horizontal="left" vertical="center" wrapText="1"/>
    </xf>
    <xf numFmtId="164" fontId="33" fillId="0" borderId="42" xfId="1" applyFont="1" applyBorder="1" applyAlignment="1" applyProtection="1">
      <alignment horizontal="center" vertical="center" wrapText="1"/>
    </xf>
    <xf numFmtId="164" fontId="33" fillId="0" borderId="43" xfId="1" applyFont="1" applyBorder="1" applyAlignment="1" applyProtection="1">
      <alignment horizontal="center" vertical="center" wrapText="1"/>
    </xf>
    <xf numFmtId="164" fontId="33" fillId="0" borderId="44" xfId="1" applyFont="1" applyBorder="1" applyAlignment="1" applyProtection="1">
      <alignment horizontal="center" vertical="center" wrapText="1"/>
    </xf>
    <xf numFmtId="164" fontId="33" fillId="0" borderId="21" xfId="3" applyFont="1" applyBorder="1" applyAlignment="1" applyProtection="1">
      <alignment horizontal="left" vertical="center" wrapText="1"/>
    </xf>
    <xf numFmtId="164" fontId="33" fillId="0" borderId="23" xfId="3" applyFont="1" applyBorder="1" applyAlignment="1" applyProtection="1">
      <alignment horizontal="left" vertical="center" wrapText="1"/>
    </xf>
    <xf numFmtId="164" fontId="5" fillId="0" borderId="4" xfId="3" applyFont="1" applyBorder="1" applyAlignment="1">
      <alignment horizontal="left" vertical="center" wrapText="1"/>
    </xf>
    <xf numFmtId="167" fontId="13" fillId="0" borderId="4" xfId="23" applyNumberFormat="1" applyFont="1" applyBorder="1" applyAlignment="1">
      <alignment horizontal="right" vertical="center" wrapText="1"/>
    </xf>
    <xf numFmtId="49" fontId="5" fillId="4" borderId="4" xfId="3" applyNumberFormat="1" applyFont="1" applyFill="1" applyBorder="1" applyAlignment="1">
      <alignment horizontal="left" vertical="center" wrapText="1"/>
    </xf>
    <xf numFmtId="164" fontId="5" fillId="4" borderId="4" xfId="3" applyFont="1" applyFill="1" applyBorder="1" applyAlignment="1">
      <alignment horizontal="left" vertical="center" wrapText="1"/>
    </xf>
    <xf numFmtId="164" fontId="5" fillId="0" borderId="4" xfId="3" applyFont="1" applyBorder="1" applyAlignment="1">
      <alignment horizontal="center" vertical="center" wrapText="1"/>
    </xf>
    <xf numFmtId="164" fontId="5" fillId="0" borderId="4" xfId="3" applyFont="1" applyBorder="1" applyAlignment="1">
      <alignment vertical="center" wrapText="1"/>
    </xf>
    <xf numFmtId="0" fontId="42" fillId="0" borderId="4" xfId="22" applyFont="1" applyBorder="1"/>
    <xf numFmtId="49" fontId="5" fillId="0" borderId="4" xfId="3" applyNumberFormat="1" applyFont="1" applyBorder="1" applyAlignment="1">
      <alignment horizontal="left" vertical="center" wrapText="1"/>
    </xf>
    <xf numFmtId="49" fontId="5" fillId="0" borderId="4" xfId="3" applyNumberFormat="1" applyFont="1" applyBorder="1" applyAlignment="1">
      <alignment vertical="center" wrapText="1"/>
    </xf>
    <xf numFmtId="164" fontId="14" fillId="15" borderId="4" xfId="3" applyFont="1" applyFill="1" applyBorder="1" applyAlignment="1">
      <alignment horizontal="center" vertical="center" wrapText="1"/>
    </xf>
    <xf numFmtId="164" fontId="13" fillId="4" borderId="4" xfId="3" applyFont="1" applyFill="1" applyBorder="1" applyAlignment="1">
      <alignment horizontal="left" vertical="center" wrapText="1"/>
    </xf>
    <xf numFmtId="165" fontId="14" fillId="15" borderId="4" xfId="3" applyNumberFormat="1" applyFont="1" applyFill="1" applyBorder="1" applyAlignment="1">
      <alignment horizontal="center" vertical="center" wrapText="1"/>
    </xf>
    <xf numFmtId="164" fontId="7" fillId="15" borderId="4" xfId="1" applyFont="1" applyFill="1" applyBorder="1" applyAlignment="1">
      <alignment horizontal="center" vertical="center"/>
    </xf>
    <xf numFmtId="164" fontId="9" fillId="16" borderId="4" xfId="1" applyFont="1" applyFill="1" applyBorder="1" applyAlignment="1">
      <alignment horizontal="center" vertical="center" wrapText="1"/>
    </xf>
    <xf numFmtId="164" fontId="13" fillId="4" borderId="4" xfId="3" applyFont="1" applyFill="1" applyBorder="1" applyAlignment="1">
      <alignment horizontal="left" vertical="center"/>
    </xf>
    <xf numFmtId="164" fontId="9" fillId="16" borderId="1" xfId="1" applyFont="1" applyFill="1" applyBorder="1" applyAlignment="1">
      <alignment horizontal="center" vertical="center" wrapText="1"/>
    </xf>
    <xf numFmtId="164" fontId="9" fillId="16" borderId="2" xfId="1" applyFont="1" applyFill="1" applyBorder="1" applyAlignment="1">
      <alignment horizontal="center" vertical="center" wrapText="1"/>
    </xf>
    <xf numFmtId="164" fontId="9" fillId="16" borderId="3" xfId="1" applyFont="1" applyFill="1" applyBorder="1" applyAlignment="1">
      <alignment horizontal="center" vertical="center" wrapText="1"/>
    </xf>
    <xf numFmtId="165" fontId="9" fillId="16" borderId="1" xfId="1" applyNumberFormat="1" applyFont="1" applyFill="1" applyBorder="1" applyAlignment="1">
      <alignment horizontal="center" vertical="center" wrapText="1"/>
    </xf>
    <xf numFmtId="165" fontId="9" fillId="16" borderId="2" xfId="1" applyNumberFormat="1" applyFont="1" applyFill="1" applyBorder="1" applyAlignment="1">
      <alignment horizontal="center" vertical="center" wrapText="1"/>
    </xf>
    <xf numFmtId="165" fontId="9" fillId="16" borderId="3" xfId="1" applyNumberFormat="1" applyFont="1" applyFill="1" applyBorder="1" applyAlignment="1">
      <alignment horizontal="center" vertical="center" wrapText="1"/>
    </xf>
    <xf numFmtId="164" fontId="43" fillId="0" borderId="5" xfId="3" applyFont="1" applyBorder="1" applyAlignment="1" applyProtection="1">
      <alignment horizontal="left" vertical="center"/>
    </xf>
    <xf numFmtId="164" fontId="43" fillId="0" borderId="6" xfId="3" applyFont="1" applyBorder="1" applyAlignment="1" applyProtection="1">
      <alignment horizontal="left" vertical="center"/>
    </xf>
    <xf numFmtId="165" fontId="43" fillId="0" borderId="6" xfId="3" applyNumberFormat="1" applyFont="1" applyBorder="1" applyAlignment="1" applyProtection="1">
      <alignment horizontal="left" vertical="center"/>
    </xf>
    <xf numFmtId="164" fontId="43" fillId="0" borderId="7" xfId="3" applyFont="1" applyBorder="1" applyAlignment="1" applyProtection="1">
      <alignment horizontal="left" vertical="center"/>
    </xf>
    <xf numFmtId="164" fontId="30" fillId="0" borderId="4" xfId="3" quotePrefix="1" applyFont="1" applyBorder="1" applyAlignment="1" applyProtection="1">
      <alignment horizontal="center" vertical="center" wrapText="1"/>
    </xf>
    <xf numFmtId="164" fontId="30" fillId="0" borderId="19" xfId="3" quotePrefix="1" applyFont="1" applyBorder="1" applyAlignment="1" applyProtection="1">
      <alignment horizontal="left" vertical="center" wrapText="1"/>
    </xf>
    <xf numFmtId="164" fontId="30" fillId="0" borderId="26" xfId="3" quotePrefix="1" applyFont="1" applyBorder="1" applyAlignment="1" applyProtection="1">
      <alignment horizontal="left" vertical="center" wrapText="1"/>
    </xf>
    <xf numFmtId="164" fontId="30" fillId="0" borderId="18" xfId="3" quotePrefix="1" applyFont="1" applyBorder="1" applyAlignment="1" applyProtection="1">
      <alignment horizontal="left" vertical="center" wrapText="1"/>
    </xf>
    <xf numFmtId="165" fontId="9" fillId="3" borderId="1" xfId="1" applyNumberFormat="1" applyFont="1" applyFill="1" applyBorder="1" applyAlignment="1" applyProtection="1">
      <alignment horizontal="center" vertical="center" wrapText="1"/>
    </xf>
    <xf numFmtId="165" fontId="9" fillId="3" borderId="2" xfId="1" applyNumberFormat="1" applyFont="1" applyFill="1" applyBorder="1" applyAlignment="1" applyProtection="1">
      <alignment horizontal="center" vertical="center" wrapText="1"/>
    </xf>
    <xf numFmtId="165" fontId="9" fillId="3" borderId="3" xfId="1" applyNumberFormat="1" applyFont="1" applyFill="1" applyBorder="1" applyAlignment="1" applyProtection="1">
      <alignment horizontal="center" vertical="center" wrapText="1"/>
    </xf>
    <xf numFmtId="164" fontId="43" fillId="0" borderId="8" xfId="3" applyFont="1" applyBorder="1" applyAlignment="1" applyProtection="1">
      <alignment horizontal="left" vertical="center" wrapText="1"/>
    </xf>
    <xf numFmtId="164" fontId="43" fillId="0" borderId="9" xfId="3" applyFont="1" applyBorder="1" applyAlignment="1" applyProtection="1">
      <alignment horizontal="left" vertical="center" wrapText="1"/>
    </xf>
    <xf numFmtId="165" fontId="43" fillId="0" borderId="9" xfId="3" applyNumberFormat="1" applyFont="1" applyBorder="1" applyAlignment="1" applyProtection="1">
      <alignment horizontal="left" vertical="center" wrapText="1"/>
    </xf>
    <xf numFmtId="164" fontId="43" fillId="0" borderId="10" xfId="3" applyFont="1" applyBorder="1" applyAlignment="1" applyProtection="1">
      <alignment horizontal="left" vertical="center" wrapText="1"/>
    </xf>
    <xf numFmtId="164" fontId="43" fillId="0" borderId="13" xfId="3" applyFont="1" applyBorder="1" applyAlignment="1" applyProtection="1">
      <alignment horizontal="left" vertical="center" wrapText="1"/>
    </xf>
    <xf numFmtId="164" fontId="43" fillId="0" borderId="14" xfId="3" applyFont="1" applyBorder="1" applyAlignment="1" applyProtection="1">
      <alignment horizontal="left" vertical="center" wrapText="1"/>
    </xf>
    <xf numFmtId="165" fontId="43" fillId="0" borderId="14" xfId="3" applyNumberFormat="1" applyFont="1" applyBorder="1" applyAlignment="1" applyProtection="1">
      <alignment horizontal="left" vertical="center" wrapText="1"/>
    </xf>
    <xf numFmtId="164" fontId="43" fillId="0" borderId="15" xfId="3" applyFont="1" applyBorder="1" applyAlignment="1" applyProtection="1">
      <alignment horizontal="left" vertical="center" wrapText="1"/>
    </xf>
    <xf numFmtId="3" fontId="7" fillId="2" borderId="1" xfId="1" applyNumberFormat="1" applyFont="1" applyFill="1" applyBorder="1" applyAlignment="1" applyProtection="1">
      <alignment horizontal="center" vertical="center"/>
    </xf>
    <xf numFmtId="3" fontId="7" fillId="2" borderId="2" xfId="1" applyNumberFormat="1" applyFont="1" applyFill="1" applyBorder="1" applyAlignment="1" applyProtection="1">
      <alignment horizontal="center" vertical="center"/>
    </xf>
    <xf numFmtId="3" fontId="7" fillId="2" borderId="3" xfId="1" applyNumberFormat="1" applyFont="1" applyFill="1" applyBorder="1" applyAlignment="1" applyProtection="1">
      <alignment horizontal="center" vertical="center"/>
    </xf>
    <xf numFmtId="3" fontId="9" fillId="3" borderId="4" xfId="1" applyNumberFormat="1" applyFont="1" applyFill="1" applyBorder="1" applyAlignment="1" applyProtection="1">
      <alignment horizontal="center" vertical="center" wrapText="1"/>
    </xf>
    <xf numFmtId="3" fontId="13" fillId="4" borderId="5" xfId="3" applyNumberFormat="1" applyFont="1" applyFill="1" applyBorder="1" applyAlignment="1" applyProtection="1">
      <alignment horizontal="left" vertical="center"/>
    </xf>
    <xf numFmtId="3" fontId="13" fillId="4" borderId="6" xfId="3" applyNumberFormat="1" applyFont="1" applyFill="1" applyBorder="1" applyAlignment="1" applyProtection="1">
      <alignment horizontal="left" vertical="center"/>
    </xf>
    <xf numFmtId="3" fontId="13" fillId="4" borderId="7" xfId="3" applyNumberFormat="1" applyFont="1" applyFill="1" applyBorder="1" applyAlignment="1" applyProtection="1">
      <alignment horizontal="left" vertical="center"/>
    </xf>
    <xf numFmtId="3" fontId="9" fillId="3" borderId="38" xfId="1" applyNumberFormat="1" applyFont="1" applyFill="1" applyBorder="1" applyAlignment="1" applyProtection="1">
      <alignment horizontal="center" vertical="center" wrapText="1"/>
    </xf>
    <xf numFmtId="3" fontId="9" fillId="3" borderId="39" xfId="1" applyNumberFormat="1" applyFont="1" applyFill="1" applyBorder="1" applyAlignment="1" applyProtection="1">
      <alignment horizontal="center" vertical="center" wrapText="1"/>
    </xf>
    <xf numFmtId="3" fontId="9" fillId="3" borderId="40" xfId="1" applyNumberFormat="1" applyFont="1" applyFill="1" applyBorder="1" applyAlignment="1" applyProtection="1">
      <alignment horizontal="center" vertical="center" wrapText="1"/>
    </xf>
    <xf numFmtId="3" fontId="9" fillId="3" borderId="38" xfId="1" applyNumberFormat="1" applyFont="1" applyFill="1" applyBorder="1" applyAlignment="1" applyProtection="1">
      <alignment horizontal="center" vertical="top" wrapText="1"/>
    </xf>
    <xf numFmtId="3" fontId="9" fillId="3" borderId="39" xfId="1" applyNumberFormat="1" applyFont="1" applyFill="1" applyBorder="1" applyAlignment="1" applyProtection="1">
      <alignment horizontal="center" vertical="top" wrapText="1"/>
    </xf>
    <xf numFmtId="3" fontId="9" fillId="3" borderId="40" xfId="1" applyNumberFormat="1" applyFont="1" applyFill="1" applyBorder="1" applyAlignment="1" applyProtection="1">
      <alignment horizontal="center" vertical="top" wrapText="1"/>
    </xf>
    <xf numFmtId="3" fontId="14" fillId="2" borderId="19" xfId="3" applyNumberFormat="1" applyFont="1" applyFill="1" applyBorder="1" applyAlignment="1" applyProtection="1">
      <alignment horizontal="center" vertical="center" wrapText="1"/>
    </xf>
    <xf numFmtId="3" fontId="14" fillId="2" borderId="18" xfId="3" applyNumberFormat="1" applyFont="1" applyFill="1" applyBorder="1" applyAlignment="1" applyProtection="1">
      <alignment horizontal="center" vertical="center" wrapText="1"/>
    </xf>
    <xf numFmtId="3" fontId="13" fillId="4" borderId="8" xfId="3" applyNumberFormat="1" applyFont="1" applyFill="1" applyBorder="1" applyAlignment="1" applyProtection="1">
      <alignment horizontal="left" vertical="center" wrapText="1"/>
    </xf>
    <xf numFmtId="3" fontId="13" fillId="4" borderId="9" xfId="3" applyNumberFormat="1" applyFont="1" applyFill="1" applyBorder="1" applyAlignment="1" applyProtection="1">
      <alignment horizontal="left" vertical="center" wrapText="1"/>
    </xf>
    <xf numFmtId="3" fontId="13" fillId="4" borderId="10" xfId="3" applyNumberFormat="1" applyFont="1" applyFill="1" applyBorder="1" applyAlignment="1" applyProtection="1">
      <alignment horizontal="left" vertical="center" wrapText="1"/>
    </xf>
    <xf numFmtId="3" fontId="13" fillId="0" borderId="8" xfId="3" applyNumberFormat="1" applyFont="1" applyBorder="1" applyAlignment="1" applyProtection="1">
      <alignment horizontal="left" vertical="center" wrapText="1"/>
    </xf>
    <xf numFmtId="3" fontId="13" fillId="0" borderId="9" xfId="3" applyNumberFormat="1" applyFont="1" applyBorder="1" applyAlignment="1" applyProtection="1">
      <alignment horizontal="left" vertical="center" wrapText="1"/>
    </xf>
    <xf numFmtId="3" fontId="13" fillId="0" borderId="10" xfId="3" applyNumberFormat="1" applyFont="1" applyBorder="1" applyAlignment="1" applyProtection="1">
      <alignment horizontal="left" vertical="center" wrapText="1"/>
    </xf>
    <xf numFmtId="3" fontId="13" fillId="0" borderId="13" xfId="3" applyNumberFormat="1" applyFont="1" applyBorder="1" applyAlignment="1" applyProtection="1">
      <alignment horizontal="left" vertical="center" wrapText="1"/>
    </xf>
    <xf numFmtId="3" fontId="13" fillId="0" borderId="14" xfId="3" applyNumberFormat="1" applyFont="1" applyBorder="1" applyAlignment="1" applyProtection="1">
      <alignment horizontal="left" vertical="center" wrapText="1"/>
    </xf>
    <xf numFmtId="3" fontId="13" fillId="0" borderId="15" xfId="3" applyNumberFormat="1" applyFont="1" applyBorder="1" applyAlignment="1" applyProtection="1">
      <alignment horizontal="left" vertical="center" wrapText="1"/>
    </xf>
    <xf numFmtId="3" fontId="14" fillId="2" borderId="4" xfId="3" applyNumberFormat="1" applyFont="1" applyFill="1" applyBorder="1" applyAlignment="1" applyProtection="1">
      <alignment horizontal="center" vertical="center" wrapText="1"/>
    </xf>
    <xf numFmtId="0" fontId="30" fillId="0" borderId="19" xfId="2" applyFont="1" applyBorder="1" applyAlignment="1">
      <alignment horizontal="center" vertical="center" wrapText="1"/>
    </xf>
    <xf numFmtId="0" fontId="30" fillId="0" borderId="26" xfId="2" applyFont="1" applyBorder="1" applyAlignment="1">
      <alignment horizontal="center" vertical="center" wrapText="1"/>
    </xf>
    <xf numFmtId="0" fontId="30" fillId="0" borderId="18" xfId="2" applyFont="1" applyBorder="1" applyAlignment="1">
      <alignment horizontal="center" vertical="center" wrapText="1"/>
    </xf>
    <xf numFmtId="0" fontId="30" fillId="0" borderId="19" xfId="2" quotePrefix="1" applyFont="1" applyBorder="1" applyAlignment="1">
      <alignment horizontal="center" vertical="center" wrapText="1"/>
    </xf>
    <xf numFmtId="0" fontId="30" fillId="0" borderId="26" xfId="2" quotePrefix="1" applyFont="1" applyBorder="1" applyAlignment="1">
      <alignment horizontal="center" vertical="center" wrapText="1"/>
    </xf>
    <xf numFmtId="0" fontId="30" fillId="0" borderId="18" xfId="2" quotePrefix="1" applyFont="1" applyBorder="1" applyAlignment="1">
      <alignment horizontal="center" vertical="center" wrapText="1"/>
    </xf>
    <xf numFmtId="167" fontId="13" fillId="0" borderId="19" xfId="5" applyNumberFormat="1" applyFont="1" applyFill="1" applyBorder="1" applyAlignment="1" applyProtection="1">
      <alignment horizontal="right" vertical="center" wrapText="1"/>
    </xf>
    <xf numFmtId="167" fontId="13" fillId="0" borderId="18" xfId="5" applyNumberFormat="1" applyFont="1" applyFill="1" applyBorder="1" applyAlignment="1" applyProtection="1">
      <alignment horizontal="right" vertical="center" wrapText="1"/>
    </xf>
    <xf numFmtId="3" fontId="30" fillId="0" borderId="4" xfId="2" applyNumberFormat="1" applyFont="1" applyBorder="1" applyAlignment="1">
      <alignment horizontal="center" vertical="center" wrapText="1"/>
    </xf>
    <xf numFmtId="3" fontId="30" fillId="0" borderId="19" xfId="2" applyNumberFormat="1" applyFont="1" applyBorder="1" applyAlignment="1">
      <alignment horizontal="center" vertical="center" wrapText="1"/>
    </xf>
    <xf numFmtId="3" fontId="30" fillId="0" borderId="18" xfId="2" applyNumberFormat="1" applyFont="1" applyBorder="1" applyAlignment="1">
      <alignment horizontal="center" vertical="center" wrapText="1"/>
    </xf>
    <xf numFmtId="3" fontId="13" fillId="0" borderId="19" xfId="3" applyNumberFormat="1" applyFont="1" applyBorder="1" applyAlignment="1" applyProtection="1">
      <alignment horizontal="center" vertical="center" wrapText="1"/>
    </xf>
    <xf numFmtId="3" fontId="13" fillId="0" borderId="18" xfId="3" applyNumberFormat="1" applyFont="1" applyBorder="1" applyAlignment="1" applyProtection="1">
      <alignment horizontal="center" vertical="center" wrapText="1"/>
    </xf>
    <xf numFmtId="3" fontId="30" fillId="0" borderId="4" xfId="2" applyNumberFormat="1" applyFont="1" applyBorder="1" applyAlignment="1">
      <alignment horizontal="left" vertical="center" wrapText="1"/>
    </xf>
    <xf numFmtId="3" fontId="13" fillId="0" borderId="4" xfId="3" applyNumberFormat="1" applyFont="1" applyBorder="1" applyAlignment="1" applyProtection="1">
      <alignment horizontal="center" vertical="center" wrapText="1"/>
    </xf>
    <xf numFmtId="3" fontId="30" fillId="0" borderId="4" xfId="3" applyNumberFormat="1" applyFont="1" applyBorder="1" applyAlignment="1" applyProtection="1">
      <alignment horizontal="center" vertical="center" wrapText="1"/>
    </xf>
    <xf numFmtId="164" fontId="30" fillId="0" borderId="21" xfId="2" applyNumberFormat="1" applyFont="1" applyBorder="1" applyAlignment="1">
      <alignment horizontal="left" vertical="center" wrapText="1"/>
    </xf>
    <xf numFmtId="164" fontId="30" fillId="0" borderId="23" xfId="2" applyNumberFormat="1" applyFont="1" applyBorder="1" applyAlignment="1">
      <alignment horizontal="left" vertical="center" wrapText="1"/>
    </xf>
    <xf numFmtId="164" fontId="13" fillId="4" borderId="48" xfId="3" applyFont="1" applyFill="1" applyBorder="1" applyAlignment="1" applyProtection="1">
      <alignment horizontal="left" vertical="center" wrapText="1"/>
    </xf>
    <xf numFmtId="164" fontId="13" fillId="4" borderId="49" xfId="3" applyFont="1" applyFill="1" applyBorder="1" applyAlignment="1" applyProtection="1">
      <alignment horizontal="left" vertical="center" wrapText="1"/>
    </xf>
    <xf numFmtId="164" fontId="13" fillId="4" borderId="50" xfId="3" applyFont="1" applyFill="1" applyBorder="1" applyAlignment="1" applyProtection="1">
      <alignment horizontal="left" vertical="center" wrapText="1"/>
    </xf>
    <xf numFmtId="164" fontId="13" fillId="4" borderId="16" xfId="3" applyFont="1" applyFill="1" applyBorder="1" applyAlignment="1" applyProtection="1">
      <alignment horizontal="left" vertical="center" wrapText="1"/>
    </xf>
    <xf numFmtId="164" fontId="13" fillId="4" borderId="47" xfId="3" applyFont="1" applyFill="1" applyBorder="1" applyAlignment="1" applyProtection="1">
      <alignment horizontal="left" vertical="center" wrapText="1"/>
    </xf>
    <xf numFmtId="164" fontId="13" fillId="4" borderId="17" xfId="3" applyFont="1" applyFill="1" applyBorder="1" applyAlignment="1" applyProtection="1">
      <alignment horizontal="left" vertical="center" wrapText="1"/>
    </xf>
    <xf numFmtId="164" fontId="30" fillId="0" borderId="4" xfId="2" applyNumberFormat="1" applyFont="1" applyBorder="1" applyAlignment="1">
      <alignment horizontal="left" vertical="center" wrapText="1"/>
    </xf>
    <xf numFmtId="164" fontId="30" fillId="0" borderId="19" xfId="2" applyNumberFormat="1" applyFont="1" applyBorder="1" applyAlignment="1">
      <alignment horizontal="left" vertical="center" wrapText="1"/>
    </xf>
    <xf numFmtId="164" fontId="30" fillId="0" borderId="26" xfId="2" applyNumberFormat="1" applyFont="1" applyBorder="1" applyAlignment="1">
      <alignment horizontal="left" vertical="center" wrapText="1"/>
    </xf>
    <xf numFmtId="164" fontId="30" fillId="0" borderId="18" xfId="2" applyNumberFormat="1" applyFont="1" applyBorder="1" applyAlignment="1">
      <alignment horizontal="left" vertical="center" wrapText="1"/>
    </xf>
    <xf numFmtId="165" fontId="14" fillId="2" borderId="4" xfId="3" applyNumberFormat="1" applyFont="1" applyFill="1" applyBorder="1" applyAlignment="1" applyProtection="1">
      <alignment horizontal="center" vertical="center" wrapText="1"/>
    </xf>
    <xf numFmtId="164" fontId="5" fillId="4" borderId="36" xfId="1" applyFont="1" applyFill="1" applyBorder="1" applyAlignment="1" applyProtection="1">
      <alignment horizontal="center" vertical="center" wrapText="1"/>
    </xf>
    <xf numFmtId="164" fontId="5" fillId="4" borderId="51" xfId="1" applyFont="1" applyFill="1" applyBorder="1" applyAlignment="1" applyProtection="1">
      <alignment horizontal="center" vertical="center" wrapText="1"/>
    </xf>
    <xf numFmtId="166" fontId="34" fillId="0" borderId="19" xfId="6" applyNumberFormat="1" applyFont="1" applyBorder="1" applyAlignment="1" applyProtection="1">
      <alignment horizontal="right" vertical="center" wrapText="1"/>
    </xf>
    <xf numFmtId="166" fontId="34" fillId="0" borderId="52" xfId="6" applyNumberFormat="1" applyFont="1" applyBorder="1" applyAlignment="1" applyProtection="1">
      <alignment horizontal="right" vertical="center" wrapText="1"/>
    </xf>
  </cellXfs>
  <cellStyles count="27">
    <cellStyle name="Excel Built-in Comma" xfId="24" xr:uid="{5BB6C6AE-D5E7-4EBE-8C13-ACCF63255914}"/>
    <cellStyle name="Excel Built-in Normal" xfId="1" xr:uid="{D787DA9D-8421-499E-A9B3-93DAB33A0F37}"/>
    <cellStyle name="Excel Built-in Normal 2 2" xfId="7" xr:uid="{395859B1-B660-4039-910B-74F9CF82D279}"/>
    <cellStyle name="Excel Built-in Normal 2 3" xfId="15" xr:uid="{1E4B4515-5E9C-4E4C-AE8F-34316549A748}"/>
    <cellStyle name="Millares 2" xfId="14" xr:uid="{0786F711-A884-4131-82C9-BE3FEF74C33F}"/>
    <cellStyle name="Moneda" xfId="18" builtinId="4"/>
    <cellStyle name="Normal" xfId="0" builtinId="0"/>
    <cellStyle name="Normal 2" xfId="3" xr:uid="{B5D336C3-0002-404B-A71E-5447E3699FDE}"/>
    <cellStyle name="Normal 2 2 3" xfId="8" xr:uid="{DCF0E910-25FF-40E0-A084-31D26B95CB39}"/>
    <cellStyle name="Normal 2 3" xfId="4" xr:uid="{7EB68C78-3068-4333-BBAD-F18542B4B159}"/>
    <cellStyle name="Normal 2 8" xfId="2" xr:uid="{BCFA8552-BA73-479A-BAC4-C5D32EF2C883}"/>
    <cellStyle name="Normal 2 9" xfId="17" xr:uid="{64F36DF1-EB89-4A42-87BE-2DE54E2933DA}"/>
    <cellStyle name="Normal 3" xfId="10" xr:uid="{660C3F5F-0449-4108-AA7B-0872B8D83C8C}"/>
    <cellStyle name="Normal 5" xfId="22" xr:uid="{7E0A99BB-154F-423C-A58D-1E13E477AF4F}"/>
    <cellStyle name="Normal 6 2 2 2" xfId="21" xr:uid="{5C76BE20-CB99-4B14-BD69-F75E0FDF4276}"/>
    <cellStyle name="Normal 7" xfId="9" xr:uid="{F333579D-407A-422E-8464-D87C79B8E426}"/>
    <cellStyle name="Normal 7 2" xfId="19" xr:uid="{7066FA45-8504-4836-85D0-D850147454DE}"/>
    <cellStyle name="Normal 8" xfId="16" xr:uid="{D2650CB9-5022-490F-8330-3027E64CF079}"/>
    <cellStyle name="Porcentaje" xfId="25" builtinId="5"/>
    <cellStyle name="Porcentaje 2" xfId="13" xr:uid="{7284BAE6-4D1A-45B0-93B1-8ABE55A96970}"/>
    <cellStyle name="Porcentaje 4" xfId="5" xr:uid="{63A5F7C2-94DB-4919-9737-500944FC116C}"/>
    <cellStyle name="Porcentaje 4 2 2 3" xfId="26" xr:uid="{BA3D95F1-EFFC-42AA-B18E-7E715F654C3B}"/>
    <cellStyle name="Porcentaje 4 3 4" xfId="6" xr:uid="{E7E75507-4EDF-46FF-B674-06BBA9D0A93F}"/>
    <cellStyle name="Porcentaje 4 3 4 2" xfId="23" xr:uid="{68F5165A-AF1F-4BAF-B4ED-C76D32C0F81D}"/>
    <cellStyle name="Porcentaje 4 3 4 2 2" xfId="12" xr:uid="{E2D8C42F-859F-48DF-8ED6-AA8980082A33}"/>
    <cellStyle name="Porcentaje 4 3 4 3" xfId="20" xr:uid="{76C7984F-F70F-46A1-BE5B-19EC038A0305}"/>
    <cellStyle name="Porcentual 2 4" xfId="11" xr:uid="{18107DAA-E82E-45D3-AA6D-FB96AC6A3122}"/>
  </cellStyles>
  <dxfs count="24">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none"/>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val="0"/>
        <i val="0"/>
        <strike val="0"/>
        <condense val="0"/>
        <extend val="0"/>
        <outline val="0"/>
        <shadow val="0"/>
        <u val="none"/>
        <vertAlign val="baseline"/>
        <sz val="11"/>
        <color rgb="FF000000"/>
        <name val="Calibri"/>
        <scheme val="none"/>
      </font>
      <alignmen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20A4165-49A8-4675-B8B6-D9C5C2A8BF85}" name="EjecuciónDB" displayName="EjecuciónDB" ref="A3:V175" totalsRowShown="0" headerRowDxfId="23" dataDxfId="22">
  <autoFilter ref="A3:V175" xr:uid="{A7E78C91-2776-4DE6-BA91-8E378D2F82EF}"/>
  <tableColumns count="22">
    <tableColumn id="10" xr3:uid="{ECCB15D6-DE38-4C83-A451-16D6D4EA1011}" name="Código Indicador" dataDxfId="21"/>
    <tableColumn id="1" xr3:uid="{73254A1D-F701-43F6-9ADF-7FED6AA09AF4}" name="Área" dataDxfId="20"/>
    <tableColumn id="2" xr3:uid="{1A65DC74-27FF-4571-A206-40BE928AC167}" name="Código Área" dataDxfId="19"/>
    <tableColumn id="3" xr3:uid="{32A6717E-8C8B-4F55-B87F-99307D424F4F}" name="Objetivo" dataDxfId="18"/>
    <tableColumn id="4" xr3:uid="{0BC5B4F6-24C9-435D-8CCF-1761A24AF8F1}" name="Código Objetivo" dataDxfId="17"/>
    <tableColumn id="5" xr3:uid="{2D577DF7-0385-410C-A778-FDCE47195612}" name="Producto" dataDxfId="16"/>
    <tableColumn id="6" xr3:uid="{0546D97C-6668-45A3-A905-A8ACE97E0EFF}" name="Código Producto" dataDxfId="15"/>
    <tableColumn id="7" xr3:uid="{12514A7A-63BC-4BCC-9947-A22AD37F0F31}" name="Indicador" dataDxfId="14"/>
    <tableColumn id="11" xr3:uid="{06D3AE9A-9038-4AFF-A64A-F09DEBB6E8A0}" name="Tipo de Indicador" dataDxfId="13"/>
    <tableColumn id="12" xr3:uid="{ABBA5F17-BB68-4755-A760-708293DC5B39}" name="Tipo de Cálculo" dataDxfId="12"/>
    <tableColumn id="13" xr3:uid="{BBBCA420-22D5-46B3-9ED3-07E76578DCF4}" name="Enero" dataDxfId="11"/>
    <tableColumn id="14" xr3:uid="{41EA1DF4-2F9B-4304-AB38-4BCADDE26DC1}" name="Febrero" dataDxfId="10"/>
    <tableColumn id="15" xr3:uid="{3D28D93B-05D8-4D57-9705-1F4593D4DFD2}" name="Marzo" dataDxfId="9"/>
    <tableColumn id="16" xr3:uid="{3E484AF2-BF94-49F1-923A-8A1E930699C9}" name="Abril" dataDxfId="8"/>
    <tableColumn id="17" xr3:uid="{231C267C-2C60-4733-BA57-FB018E5129DA}" name="Mayo" dataDxfId="7"/>
    <tableColumn id="18" xr3:uid="{FA03B7F8-B00F-4264-A559-B563B08B046D}" name="Junio" dataDxfId="6"/>
    <tableColumn id="19" xr3:uid="{B2C7044F-3E65-4C2F-A9ED-A991C0F79645}" name="Julio" dataDxfId="5"/>
    <tableColumn id="20" xr3:uid="{CAC6A205-AF08-4349-81CE-3FD7CB53705F}" name="Agosto" dataDxfId="4"/>
    <tableColumn id="21" xr3:uid="{9A5ADC27-E715-4485-8154-35DC9BA405F0}" name="Septiembre" dataDxfId="3"/>
    <tableColumn id="22" xr3:uid="{E61B98F0-6FAA-46E8-83FE-919A5E93CF63}" name="Octubre" dataDxfId="2"/>
    <tableColumn id="23" xr3:uid="{149C12FC-0F2B-4F24-B236-24AD26ECE5EE}" name="Noviembre" dataDxfId="1"/>
    <tableColumn id="24" xr3:uid="{5664CE2B-BEC4-4C91-A349-38AC0DC192BA}" name="Diciembre"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9A202-1AA5-44AC-915C-8536ADA7F7EF}">
  <sheetPr codeName="Hoja7"/>
  <dimension ref="A1:V175"/>
  <sheetViews>
    <sheetView showGridLines="0" workbookViewId="0">
      <pane xSplit="1" topLeftCell="B1" activePane="topRight" state="frozen"/>
      <selection pane="topRight"/>
    </sheetView>
  </sheetViews>
  <sheetFormatPr baseColWidth="10" defaultRowHeight="14.5"/>
  <cols>
    <col min="1" max="1" width="20.453125" customWidth="1"/>
    <col min="2" max="2" width="58.7265625" bestFit="1" customWidth="1"/>
    <col min="3" max="3" width="25.1796875" customWidth="1"/>
    <col min="4" max="4" width="100.7265625" customWidth="1"/>
    <col min="5" max="5" width="19.81640625" customWidth="1"/>
    <col min="6" max="6" width="50.7265625" customWidth="1"/>
    <col min="7" max="7" width="20.1796875" customWidth="1"/>
    <col min="8" max="8" width="50.7265625" customWidth="1"/>
    <col min="9" max="9" width="21" bestFit="1" customWidth="1"/>
    <col min="10" max="10" width="19" bestFit="1" customWidth="1"/>
    <col min="11" max="13" width="15.1796875" bestFit="1" customWidth="1"/>
    <col min="14" max="14" width="16.26953125" bestFit="1" customWidth="1"/>
    <col min="15" max="18" width="15.1796875" bestFit="1" customWidth="1"/>
    <col min="19" max="19" width="16" bestFit="1" customWidth="1"/>
    <col min="20" max="20" width="15.1796875" bestFit="1" customWidth="1"/>
    <col min="21" max="21" width="15.54296875" bestFit="1" customWidth="1"/>
    <col min="22" max="22" width="15.6328125" bestFit="1" customWidth="1"/>
  </cols>
  <sheetData>
    <row r="1" spans="1:22">
      <c r="A1" s="30" t="s">
        <v>862</v>
      </c>
      <c r="B1" s="262" t="s">
        <v>1347</v>
      </c>
      <c r="M1" s="64"/>
    </row>
    <row r="3" spans="1:22">
      <c r="A3" s="16" t="s">
        <v>132</v>
      </c>
      <c r="B3" s="17" t="s">
        <v>133</v>
      </c>
      <c r="C3" s="17" t="s">
        <v>134</v>
      </c>
      <c r="D3" s="16" t="s">
        <v>135</v>
      </c>
      <c r="E3" s="16" t="s">
        <v>136</v>
      </c>
      <c r="F3" s="16" t="s">
        <v>137</v>
      </c>
      <c r="G3" s="16" t="s">
        <v>138</v>
      </c>
      <c r="H3" s="16" t="s">
        <v>139</v>
      </c>
      <c r="I3" s="16" t="s">
        <v>140</v>
      </c>
      <c r="J3" s="16" t="s">
        <v>141</v>
      </c>
      <c r="K3" s="16" t="s">
        <v>19</v>
      </c>
      <c r="L3" s="16" t="s">
        <v>20</v>
      </c>
      <c r="M3" s="16" t="s">
        <v>21</v>
      </c>
      <c r="N3" s="16" t="s">
        <v>22</v>
      </c>
      <c r="O3" s="16" t="s">
        <v>23</v>
      </c>
      <c r="P3" s="16" t="s">
        <v>24</v>
      </c>
      <c r="Q3" s="16" t="s">
        <v>25</v>
      </c>
      <c r="R3" s="16" t="s">
        <v>26</v>
      </c>
      <c r="S3" s="16" t="s">
        <v>27</v>
      </c>
      <c r="T3" s="16" t="s">
        <v>28</v>
      </c>
      <c r="U3" s="16" t="s">
        <v>29</v>
      </c>
      <c r="V3" s="16" t="s">
        <v>30</v>
      </c>
    </row>
    <row r="4" spans="1:22">
      <c r="A4" s="18" t="s">
        <v>142</v>
      </c>
      <c r="B4" s="19" t="s">
        <v>143</v>
      </c>
      <c r="C4" s="20" t="s">
        <v>144</v>
      </c>
      <c r="D4" s="21" t="s">
        <v>31</v>
      </c>
      <c r="E4" s="22" t="s">
        <v>145</v>
      </c>
      <c r="F4" s="23" t="s">
        <v>32</v>
      </c>
      <c r="G4" s="18" t="s">
        <v>146</v>
      </c>
      <c r="H4" s="23" t="s">
        <v>33</v>
      </c>
      <c r="I4" s="24" t="s">
        <v>34</v>
      </c>
      <c r="J4" s="24" t="s">
        <v>147</v>
      </c>
      <c r="K4" s="25">
        <v>30</v>
      </c>
      <c r="L4" s="25">
        <v>30</v>
      </c>
      <c r="M4" s="25">
        <v>24</v>
      </c>
      <c r="N4" s="25">
        <v>18</v>
      </c>
      <c r="O4" s="25">
        <v>25</v>
      </c>
      <c r="P4" s="25">
        <v>21</v>
      </c>
      <c r="Q4" s="25">
        <v>22</v>
      </c>
      <c r="R4" s="25">
        <v>21</v>
      </c>
      <c r="S4" s="25">
        <v>22</v>
      </c>
      <c r="T4" s="25">
        <v>22</v>
      </c>
      <c r="U4" s="25">
        <v>24</v>
      </c>
      <c r="V4" s="25">
        <v>22</v>
      </c>
    </row>
    <row r="5" spans="1:22">
      <c r="A5" s="18" t="s">
        <v>148</v>
      </c>
      <c r="B5" s="26" t="s">
        <v>143</v>
      </c>
      <c r="C5" s="27" t="s">
        <v>144</v>
      </c>
      <c r="D5" s="21" t="s">
        <v>149</v>
      </c>
      <c r="E5" s="22" t="s">
        <v>150</v>
      </c>
      <c r="F5" s="23" t="s">
        <v>41</v>
      </c>
      <c r="G5" s="18" t="s">
        <v>151</v>
      </c>
      <c r="H5" s="23" t="s">
        <v>42</v>
      </c>
      <c r="I5" s="24" t="s">
        <v>34</v>
      </c>
      <c r="J5" s="24" t="s">
        <v>147</v>
      </c>
      <c r="K5" s="25">
        <v>64</v>
      </c>
      <c r="L5" s="25">
        <v>64</v>
      </c>
      <c r="M5" s="25">
        <v>64</v>
      </c>
      <c r="N5" s="25">
        <v>64</v>
      </c>
      <c r="O5" s="25">
        <v>64</v>
      </c>
      <c r="P5" s="25">
        <v>64</v>
      </c>
      <c r="Q5" s="25">
        <v>64</v>
      </c>
      <c r="R5" s="25">
        <v>64</v>
      </c>
      <c r="S5" s="25">
        <v>64</v>
      </c>
      <c r="T5" s="25">
        <v>64</v>
      </c>
      <c r="U5" s="25">
        <v>64</v>
      </c>
      <c r="V5" s="25">
        <v>64</v>
      </c>
    </row>
    <row r="6" spans="1:22">
      <c r="A6" s="18" t="s">
        <v>152</v>
      </c>
      <c r="B6" s="26" t="s">
        <v>143</v>
      </c>
      <c r="C6" s="27" t="s">
        <v>144</v>
      </c>
      <c r="D6" s="21" t="s">
        <v>149</v>
      </c>
      <c r="E6" s="22" t="s">
        <v>150</v>
      </c>
      <c r="F6" s="23" t="s">
        <v>46</v>
      </c>
      <c r="G6" s="18" t="s">
        <v>153</v>
      </c>
      <c r="H6" s="23" t="s">
        <v>47</v>
      </c>
      <c r="I6" s="24" t="s">
        <v>34</v>
      </c>
      <c r="J6" s="24" t="s">
        <v>147</v>
      </c>
      <c r="K6" s="25">
        <v>460</v>
      </c>
      <c r="L6" s="25">
        <v>694</v>
      </c>
      <c r="M6" s="25">
        <v>344</v>
      </c>
      <c r="N6" s="25">
        <v>250</v>
      </c>
      <c r="O6" s="25">
        <v>325</v>
      </c>
      <c r="P6" s="25">
        <v>4</v>
      </c>
      <c r="Q6" s="25">
        <v>240</v>
      </c>
      <c r="R6" s="25">
        <v>240</v>
      </c>
      <c r="S6" s="25">
        <v>240</v>
      </c>
      <c r="T6" s="25">
        <v>1267</v>
      </c>
      <c r="U6" s="25">
        <v>5041</v>
      </c>
      <c r="V6" s="25">
        <v>5041</v>
      </c>
    </row>
    <row r="7" spans="1:22">
      <c r="A7" s="18" t="s">
        <v>154</v>
      </c>
      <c r="B7" s="26" t="s">
        <v>143</v>
      </c>
      <c r="C7" s="27" t="s">
        <v>144</v>
      </c>
      <c r="D7" s="21" t="s">
        <v>149</v>
      </c>
      <c r="E7" s="22" t="s">
        <v>150</v>
      </c>
      <c r="F7" s="23" t="s">
        <v>52</v>
      </c>
      <c r="G7" s="18" t="s">
        <v>155</v>
      </c>
      <c r="H7" s="23" t="s">
        <v>53</v>
      </c>
      <c r="I7" s="24" t="s">
        <v>34</v>
      </c>
      <c r="J7" s="24" t="s">
        <v>147</v>
      </c>
      <c r="K7" s="25">
        <v>0</v>
      </c>
      <c r="L7" s="25">
        <v>0</v>
      </c>
      <c r="M7" s="25">
        <v>1</v>
      </c>
      <c r="N7" s="25">
        <v>0</v>
      </c>
      <c r="O7" s="25">
        <v>0</v>
      </c>
      <c r="P7" s="25">
        <v>1</v>
      </c>
      <c r="Q7" s="25">
        <v>0</v>
      </c>
      <c r="R7" s="25">
        <v>0</v>
      </c>
      <c r="S7" s="25">
        <v>0</v>
      </c>
      <c r="T7" s="25">
        <v>0</v>
      </c>
      <c r="U7" s="25">
        <v>0</v>
      </c>
      <c r="V7" s="25">
        <v>1</v>
      </c>
    </row>
    <row r="8" spans="1:22">
      <c r="A8" s="18" t="s">
        <v>156</v>
      </c>
      <c r="B8" s="26" t="s">
        <v>143</v>
      </c>
      <c r="C8" s="27" t="s">
        <v>144</v>
      </c>
      <c r="D8" s="21" t="s">
        <v>149</v>
      </c>
      <c r="E8" s="22" t="s">
        <v>150</v>
      </c>
      <c r="F8" s="23" t="s">
        <v>57</v>
      </c>
      <c r="G8" s="18" t="s">
        <v>157</v>
      </c>
      <c r="H8" s="23" t="s">
        <v>58</v>
      </c>
      <c r="I8" s="24" t="s">
        <v>34</v>
      </c>
      <c r="J8" s="24" t="s">
        <v>147</v>
      </c>
      <c r="K8" s="25">
        <v>1</v>
      </c>
      <c r="L8" s="25">
        <v>1</v>
      </c>
      <c r="M8" s="25">
        <v>1</v>
      </c>
      <c r="N8" s="25">
        <v>1</v>
      </c>
      <c r="O8" s="25">
        <v>1</v>
      </c>
      <c r="P8" s="25">
        <v>1</v>
      </c>
      <c r="Q8" s="25">
        <v>1</v>
      </c>
      <c r="R8" s="25">
        <v>1</v>
      </c>
      <c r="S8" s="25">
        <v>1</v>
      </c>
      <c r="T8" s="25">
        <v>1</v>
      </c>
      <c r="U8" s="25">
        <v>1</v>
      </c>
      <c r="V8" s="25">
        <v>1</v>
      </c>
    </row>
    <row r="9" spans="1:22" ht="29">
      <c r="A9" s="18" t="s">
        <v>158</v>
      </c>
      <c r="B9" s="26" t="s">
        <v>143</v>
      </c>
      <c r="C9" s="27" t="s">
        <v>144</v>
      </c>
      <c r="D9" s="21" t="s">
        <v>149</v>
      </c>
      <c r="E9" s="22" t="s">
        <v>150</v>
      </c>
      <c r="F9" s="23" t="s">
        <v>62</v>
      </c>
      <c r="G9" s="18" t="s">
        <v>159</v>
      </c>
      <c r="H9" s="23" t="s">
        <v>63</v>
      </c>
      <c r="I9" s="24" t="s">
        <v>34</v>
      </c>
      <c r="J9" s="24" t="s">
        <v>147</v>
      </c>
      <c r="K9" s="25">
        <v>1</v>
      </c>
      <c r="L9" s="25">
        <v>0</v>
      </c>
      <c r="M9" s="25">
        <v>1</v>
      </c>
      <c r="N9" s="25">
        <v>1</v>
      </c>
      <c r="O9" s="25">
        <v>3</v>
      </c>
      <c r="P9" s="25">
        <v>4</v>
      </c>
      <c r="Q9" s="25">
        <v>1</v>
      </c>
      <c r="R9" s="25">
        <v>1</v>
      </c>
      <c r="S9" s="25">
        <v>1</v>
      </c>
      <c r="T9" s="25">
        <v>2</v>
      </c>
      <c r="U9" s="25">
        <v>2</v>
      </c>
      <c r="V9" s="25">
        <v>3</v>
      </c>
    </row>
    <row r="10" spans="1:22">
      <c r="A10" s="18" t="s">
        <v>160</v>
      </c>
      <c r="B10" s="26" t="s">
        <v>143</v>
      </c>
      <c r="C10" s="27" t="s">
        <v>144</v>
      </c>
      <c r="D10" s="21" t="s">
        <v>149</v>
      </c>
      <c r="E10" s="22" t="s">
        <v>150</v>
      </c>
      <c r="F10" s="23" t="s">
        <v>68</v>
      </c>
      <c r="G10" s="18" t="s">
        <v>161</v>
      </c>
      <c r="H10" s="23" t="s">
        <v>69</v>
      </c>
      <c r="I10" s="24" t="s">
        <v>34</v>
      </c>
      <c r="J10" s="24" t="s">
        <v>147</v>
      </c>
      <c r="K10" s="25">
        <v>110</v>
      </c>
      <c r="L10" s="25">
        <v>110</v>
      </c>
      <c r="M10" s="25">
        <v>10</v>
      </c>
      <c r="N10" s="25">
        <v>10</v>
      </c>
      <c r="O10" s="25">
        <v>10</v>
      </c>
      <c r="P10" s="25">
        <v>10</v>
      </c>
      <c r="Q10" s="25">
        <v>10</v>
      </c>
      <c r="R10" s="25">
        <v>10</v>
      </c>
      <c r="S10" s="25">
        <v>10</v>
      </c>
      <c r="T10" s="25">
        <v>10</v>
      </c>
      <c r="U10" s="25">
        <v>20</v>
      </c>
      <c r="V10" s="25">
        <v>20</v>
      </c>
    </row>
    <row r="11" spans="1:22">
      <c r="A11" s="18" t="s">
        <v>162</v>
      </c>
      <c r="B11" s="26" t="s">
        <v>143</v>
      </c>
      <c r="C11" s="27" t="s">
        <v>144</v>
      </c>
      <c r="D11" s="21" t="s">
        <v>149</v>
      </c>
      <c r="E11" s="22" t="s">
        <v>150</v>
      </c>
      <c r="F11" s="23" t="s">
        <v>73</v>
      </c>
      <c r="G11" s="18" t="s">
        <v>163</v>
      </c>
      <c r="H11" s="23" t="s">
        <v>74</v>
      </c>
      <c r="I11" s="24" t="s">
        <v>34</v>
      </c>
      <c r="J11" s="24" t="s">
        <v>147</v>
      </c>
      <c r="K11" s="25">
        <v>2</v>
      </c>
      <c r="L11" s="25">
        <v>0</v>
      </c>
      <c r="M11" s="25">
        <v>1</v>
      </c>
      <c r="N11" s="25">
        <v>1</v>
      </c>
      <c r="O11" s="25">
        <v>1</v>
      </c>
      <c r="P11" s="25">
        <v>2</v>
      </c>
      <c r="Q11" s="25">
        <v>2</v>
      </c>
      <c r="R11" s="25">
        <v>4</v>
      </c>
      <c r="S11" s="25">
        <v>4</v>
      </c>
      <c r="T11" s="25">
        <v>1</v>
      </c>
      <c r="U11" s="25">
        <v>4</v>
      </c>
      <c r="V11" s="25">
        <v>4</v>
      </c>
    </row>
    <row r="12" spans="1:22">
      <c r="A12" s="18" t="s">
        <v>164</v>
      </c>
      <c r="B12" s="26" t="s">
        <v>143</v>
      </c>
      <c r="C12" s="27" t="s">
        <v>144</v>
      </c>
      <c r="D12" s="21" t="s">
        <v>149</v>
      </c>
      <c r="E12" s="22" t="s">
        <v>150</v>
      </c>
      <c r="F12" s="23" t="s">
        <v>165</v>
      </c>
      <c r="G12" s="18" t="s">
        <v>166</v>
      </c>
      <c r="H12" s="23" t="s">
        <v>167</v>
      </c>
      <c r="I12" s="24" t="s">
        <v>34</v>
      </c>
      <c r="J12" s="24" t="s">
        <v>147</v>
      </c>
      <c r="K12" s="25">
        <v>1</v>
      </c>
      <c r="L12" s="25">
        <v>0</v>
      </c>
      <c r="M12" s="25">
        <v>1</v>
      </c>
      <c r="N12" s="25">
        <v>1</v>
      </c>
      <c r="O12" s="25">
        <v>4</v>
      </c>
      <c r="P12" s="25">
        <v>4</v>
      </c>
      <c r="Q12" s="25">
        <v>4</v>
      </c>
      <c r="R12" s="25">
        <v>4</v>
      </c>
      <c r="S12" s="25">
        <v>4</v>
      </c>
      <c r="T12" s="25">
        <v>4</v>
      </c>
      <c r="U12" s="25">
        <v>4</v>
      </c>
      <c r="V12" s="25">
        <v>4</v>
      </c>
    </row>
    <row r="13" spans="1:22" ht="29">
      <c r="A13" s="18" t="s">
        <v>168</v>
      </c>
      <c r="B13" s="26" t="s">
        <v>143</v>
      </c>
      <c r="C13" s="27" t="s">
        <v>144</v>
      </c>
      <c r="D13" s="21" t="s">
        <v>149</v>
      </c>
      <c r="E13" s="22" t="s">
        <v>150</v>
      </c>
      <c r="F13" s="23" t="s">
        <v>81</v>
      </c>
      <c r="G13" s="18" t="s">
        <v>169</v>
      </c>
      <c r="H13" s="23" t="s">
        <v>82</v>
      </c>
      <c r="I13" s="24" t="s">
        <v>34</v>
      </c>
      <c r="J13" s="24" t="s">
        <v>147</v>
      </c>
      <c r="K13" s="25">
        <v>0</v>
      </c>
      <c r="L13" s="25">
        <v>0</v>
      </c>
      <c r="M13" s="25">
        <v>0</v>
      </c>
      <c r="N13" s="25">
        <v>0</v>
      </c>
      <c r="O13" s="25">
        <v>0</v>
      </c>
      <c r="P13" s="25">
        <v>1</v>
      </c>
      <c r="Q13" s="25">
        <v>1</v>
      </c>
      <c r="R13" s="25">
        <v>0</v>
      </c>
      <c r="S13" s="25">
        <v>0</v>
      </c>
      <c r="T13" s="25">
        <v>0</v>
      </c>
      <c r="U13" s="25">
        <v>1</v>
      </c>
      <c r="V13" s="25">
        <v>0</v>
      </c>
    </row>
    <row r="14" spans="1:22">
      <c r="A14" s="18" t="s">
        <v>170</v>
      </c>
      <c r="B14" s="26" t="s">
        <v>143</v>
      </c>
      <c r="C14" s="27" t="s">
        <v>144</v>
      </c>
      <c r="D14" s="21" t="s">
        <v>85</v>
      </c>
      <c r="E14" s="22" t="s">
        <v>171</v>
      </c>
      <c r="F14" s="23" t="s">
        <v>86</v>
      </c>
      <c r="G14" s="18" t="s">
        <v>172</v>
      </c>
      <c r="H14" s="23" t="s">
        <v>87</v>
      </c>
      <c r="I14" s="24" t="s">
        <v>34</v>
      </c>
      <c r="J14" s="24" t="s">
        <v>147</v>
      </c>
      <c r="K14" s="25">
        <v>8</v>
      </c>
      <c r="L14" s="25">
        <v>8</v>
      </c>
      <c r="M14" s="25">
        <v>8</v>
      </c>
      <c r="N14" s="25">
        <v>8</v>
      </c>
      <c r="O14" s="25">
        <v>8</v>
      </c>
      <c r="P14" s="25">
        <v>8</v>
      </c>
      <c r="Q14" s="25">
        <v>8</v>
      </c>
      <c r="R14" s="25">
        <v>8</v>
      </c>
      <c r="S14" s="25">
        <v>8</v>
      </c>
      <c r="T14" s="25">
        <v>8</v>
      </c>
      <c r="U14" s="25">
        <v>8</v>
      </c>
      <c r="V14" s="25">
        <v>8</v>
      </c>
    </row>
    <row r="15" spans="1:22">
      <c r="A15" s="18" t="s">
        <v>173</v>
      </c>
      <c r="B15" s="26" t="s">
        <v>143</v>
      </c>
      <c r="C15" s="27" t="s">
        <v>144</v>
      </c>
      <c r="D15" s="21" t="s">
        <v>90</v>
      </c>
      <c r="E15" s="22" t="s">
        <v>174</v>
      </c>
      <c r="F15" s="23" t="s">
        <v>91</v>
      </c>
      <c r="G15" s="18" t="s">
        <v>175</v>
      </c>
      <c r="H15" s="23" t="s">
        <v>92</v>
      </c>
      <c r="I15" s="24" t="s">
        <v>34</v>
      </c>
      <c r="J15" s="24" t="s">
        <v>147</v>
      </c>
      <c r="K15" s="25">
        <v>23</v>
      </c>
      <c r="L15" s="25">
        <v>20</v>
      </c>
      <c r="M15" s="25">
        <v>20</v>
      </c>
      <c r="N15" s="25">
        <v>22</v>
      </c>
      <c r="O15" s="25">
        <v>22</v>
      </c>
      <c r="P15" s="25">
        <v>21</v>
      </c>
      <c r="Q15" s="25">
        <v>23</v>
      </c>
      <c r="R15" s="25">
        <v>21</v>
      </c>
      <c r="S15" s="25">
        <v>21</v>
      </c>
      <c r="T15" s="25">
        <v>23</v>
      </c>
      <c r="U15" s="25">
        <v>20</v>
      </c>
      <c r="V15" s="25">
        <v>22</v>
      </c>
    </row>
    <row r="16" spans="1:22">
      <c r="A16" s="18" t="s">
        <v>176</v>
      </c>
      <c r="B16" s="26" t="s">
        <v>143</v>
      </c>
      <c r="C16" s="27" t="s">
        <v>144</v>
      </c>
      <c r="D16" s="21" t="s">
        <v>177</v>
      </c>
      <c r="E16" s="22" t="s">
        <v>178</v>
      </c>
      <c r="F16" s="23" t="s">
        <v>97</v>
      </c>
      <c r="G16" s="18" t="s">
        <v>179</v>
      </c>
      <c r="H16" s="23" t="s">
        <v>98</v>
      </c>
      <c r="I16" s="24" t="s">
        <v>34</v>
      </c>
      <c r="J16" s="24" t="s">
        <v>147</v>
      </c>
      <c r="K16" s="25">
        <v>75</v>
      </c>
      <c r="L16" s="25">
        <v>0</v>
      </c>
      <c r="M16" s="25">
        <v>20</v>
      </c>
      <c r="N16" s="25">
        <v>20</v>
      </c>
      <c r="O16" s="25">
        <v>20</v>
      </c>
      <c r="P16" s="25">
        <v>20</v>
      </c>
      <c r="Q16" s="25">
        <v>20</v>
      </c>
      <c r="R16" s="25">
        <v>20</v>
      </c>
      <c r="S16" s="25">
        <v>20</v>
      </c>
      <c r="T16" s="25">
        <v>120</v>
      </c>
      <c r="U16" s="25">
        <v>120</v>
      </c>
      <c r="V16" s="25">
        <v>120</v>
      </c>
    </row>
    <row r="17" spans="1:22">
      <c r="A17" s="18" t="s">
        <v>180</v>
      </c>
      <c r="B17" s="26" t="s">
        <v>143</v>
      </c>
      <c r="C17" s="27" t="s">
        <v>144</v>
      </c>
      <c r="D17" s="21" t="s">
        <v>101</v>
      </c>
      <c r="E17" s="22" t="s">
        <v>181</v>
      </c>
      <c r="F17" s="23" t="s">
        <v>102</v>
      </c>
      <c r="G17" s="18" t="s">
        <v>182</v>
      </c>
      <c r="H17" s="23" t="s">
        <v>103</v>
      </c>
      <c r="I17" s="24" t="s">
        <v>34</v>
      </c>
      <c r="J17" s="24" t="s">
        <v>147</v>
      </c>
      <c r="K17" s="25">
        <v>1</v>
      </c>
      <c r="L17" s="25">
        <v>1</v>
      </c>
      <c r="M17" s="25">
        <v>1</v>
      </c>
      <c r="N17" s="25">
        <v>1</v>
      </c>
      <c r="O17" s="25">
        <v>3</v>
      </c>
      <c r="P17" s="25">
        <v>4</v>
      </c>
      <c r="Q17" s="25">
        <v>1</v>
      </c>
      <c r="R17" s="25">
        <v>4</v>
      </c>
      <c r="S17" s="25">
        <v>1</v>
      </c>
      <c r="T17" s="25">
        <v>2</v>
      </c>
      <c r="U17" s="25">
        <v>2</v>
      </c>
      <c r="V17" s="25">
        <v>3</v>
      </c>
    </row>
    <row r="18" spans="1:22" ht="43.5">
      <c r="A18" s="18" t="s">
        <v>183</v>
      </c>
      <c r="B18" s="26" t="s">
        <v>143</v>
      </c>
      <c r="C18" s="27" t="s">
        <v>144</v>
      </c>
      <c r="D18" s="21" t="s">
        <v>106</v>
      </c>
      <c r="E18" s="22" t="s">
        <v>184</v>
      </c>
      <c r="F18" s="23" t="s">
        <v>107</v>
      </c>
      <c r="G18" s="18" t="s">
        <v>185</v>
      </c>
      <c r="H18" s="23" t="s">
        <v>108</v>
      </c>
      <c r="I18" s="24" t="s">
        <v>109</v>
      </c>
      <c r="J18" s="24" t="s">
        <v>147</v>
      </c>
      <c r="K18" s="28">
        <v>0</v>
      </c>
      <c r="L18" s="28">
        <v>0</v>
      </c>
      <c r="M18" s="28">
        <v>0</v>
      </c>
      <c r="N18" s="28">
        <v>0.5</v>
      </c>
      <c r="O18" s="28">
        <v>0</v>
      </c>
      <c r="P18" s="28">
        <v>0</v>
      </c>
      <c r="Q18" s="28">
        <v>0.5</v>
      </c>
      <c r="R18" s="28">
        <v>0</v>
      </c>
      <c r="S18" s="28">
        <v>0</v>
      </c>
      <c r="T18" s="28">
        <v>0</v>
      </c>
      <c r="U18" s="28">
        <v>0</v>
      </c>
      <c r="V18" s="28">
        <v>0</v>
      </c>
    </row>
    <row r="19" spans="1:22" ht="29">
      <c r="A19" s="18" t="s">
        <v>186</v>
      </c>
      <c r="B19" s="26" t="s">
        <v>143</v>
      </c>
      <c r="C19" s="27" t="s">
        <v>144</v>
      </c>
      <c r="D19" s="21" t="s">
        <v>187</v>
      </c>
      <c r="E19" s="22" t="s">
        <v>188</v>
      </c>
      <c r="F19" s="23" t="s">
        <v>114</v>
      </c>
      <c r="G19" s="18" t="s">
        <v>189</v>
      </c>
      <c r="H19" s="23" t="s">
        <v>115</v>
      </c>
      <c r="I19" s="24" t="s">
        <v>109</v>
      </c>
      <c r="J19" s="24" t="s">
        <v>190</v>
      </c>
      <c r="K19" s="28">
        <v>1</v>
      </c>
      <c r="L19" s="28">
        <v>1</v>
      </c>
      <c r="M19" s="28">
        <v>1</v>
      </c>
      <c r="N19" s="28">
        <v>1</v>
      </c>
      <c r="O19" s="28">
        <v>1</v>
      </c>
      <c r="P19" s="28">
        <v>1</v>
      </c>
      <c r="Q19" s="28">
        <v>1</v>
      </c>
      <c r="R19" s="28">
        <v>1</v>
      </c>
      <c r="S19" s="28">
        <v>1</v>
      </c>
      <c r="T19" s="28">
        <v>1</v>
      </c>
      <c r="U19" s="28">
        <v>1</v>
      </c>
      <c r="V19" s="28">
        <v>1</v>
      </c>
    </row>
    <row r="20" spans="1:22" ht="29">
      <c r="A20" s="18" t="s">
        <v>191</v>
      </c>
      <c r="B20" s="26" t="s">
        <v>143</v>
      </c>
      <c r="C20" s="27" t="s">
        <v>144</v>
      </c>
      <c r="D20" s="21" t="s">
        <v>187</v>
      </c>
      <c r="E20" s="22" t="s">
        <v>188</v>
      </c>
      <c r="F20" s="23" t="s">
        <v>120</v>
      </c>
      <c r="G20" s="18" t="s">
        <v>192</v>
      </c>
      <c r="H20" s="23" t="s">
        <v>121</v>
      </c>
      <c r="I20" s="24" t="s">
        <v>34</v>
      </c>
      <c r="J20" s="24" t="s">
        <v>147</v>
      </c>
      <c r="K20" s="25">
        <v>1</v>
      </c>
      <c r="L20" s="25">
        <v>1</v>
      </c>
      <c r="M20" s="25">
        <v>1</v>
      </c>
      <c r="N20" s="25">
        <v>2</v>
      </c>
      <c r="O20" s="25">
        <v>4</v>
      </c>
      <c r="P20" s="25">
        <v>1</v>
      </c>
      <c r="Q20" s="25">
        <v>4</v>
      </c>
      <c r="R20" s="25">
        <v>4</v>
      </c>
      <c r="S20" s="25">
        <v>4</v>
      </c>
      <c r="T20" s="25">
        <v>4</v>
      </c>
      <c r="U20" s="25">
        <v>2</v>
      </c>
      <c r="V20" s="25">
        <v>4</v>
      </c>
    </row>
    <row r="21" spans="1:22" ht="29">
      <c r="A21" s="18" t="s">
        <v>193</v>
      </c>
      <c r="B21" s="26" t="s">
        <v>143</v>
      </c>
      <c r="C21" s="27" t="s">
        <v>144</v>
      </c>
      <c r="D21" s="21" t="s">
        <v>187</v>
      </c>
      <c r="E21" s="22" t="s">
        <v>188</v>
      </c>
      <c r="F21" s="23" t="s">
        <v>124</v>
      </c>
      <c r="G21" s="18" t="s">
        <v>194</v>
      </c>
      <c r="H21" s="23" t="s">
        <v>125</v>
      </c>
      <c r="I21" s="24" t="s">
        <v>34</v>
      </c>
      <c r="J21" s="24" t="s">
        <v>147</v>
      </c>
      <c r="K21" s="25">
        <v>0</v>
      </c>
      <c r="L21" s="25">
        <v>1</v>
      </c>
      <c r="M21" s="25">
        <v>1</v>
      </c>
      <c r="N21" s="25">
        <v>1</v>
      </c>
      <c r="O21" s="25">
        <v>2</v>
      </c>
      <c r="P21" s="25">
        <v>0</v>
      </c>
      <c r="Q21" s="25">
        <v>1</v>
      </c>
      <c r="R21" s="25">
        <v>1</v>
      </c>
      <c r="S21" s="25">
        <v>1</v>
      </c>
      <c r="T21" s="25">
        <v>1</v>
      </c>
      <c r="U21" s="25">
        <v>2</v>
      </c>
      <c r="V21" s="25">
        <v>4</v>
      </c>
    </row>
    <row r="22" spans="1:22" ht="29">
      <c r="A22" s="18" t="s">
        <v>195</v>
      </c>
      <c r="B22" s="26" t="s">
        <v>143</v>
      </c>
      <c r="C22" s="27" t="s">
        <v>144</v>
      </c>
      <c r="D22" s="21" t="s">
        <v>187</v>
      </c>
      <c r="E22" s="22" t="s">
        <v>188</v>
      </c>
      <c r="F22" s="23" t="s">
        <v>196</v>
      </c>
      <c r="G22" s="18" t="s">
        <v>197</v>
      </c>
      <c r="H22" s="23" t="s">
        <v>129</v>
      </c>
      <c r="I22" s="24" t="s">
        <v>109</v>
      </c>
      <c r="J22" s="24" t="s">
        <v>190</v>
      </c>
      <c r="K22" s="28">
        <v>1</v>
      </c>
      <c r="L22" s="28">
        <v>1</v>
      </c>
      <c r="M22" s="28">
        <v>1</v>
      </c>
      <c r="N22" s="28">
        <v>1</v>
      </c>
      <c r="O22" s="28">
        <v>1</v>
      </c>
      <c r="P22" s="28">
        <v>1</v>
      </c>
      <c r="Q22" s="28">
        <v>1</v>
      </c>
      <c r="R22" s="28">
        <v>1</v>
      </c>
      <c r="S22" s="28">
        <v>1</v>
      </c>
      <c r="T22" s="28">
        <v>1</v>
      </c>
      <c r="U22" s="28">
        <v>1</v>
      </c>
      <c r="V22" s="28">
        <v>1</v>
      </c>
    </row>
    <row r="23" spans="1:22" ht="29">
      <c r="A23" s="18" t="s">
        <v>198</v>
      </c>
      <c r="B23" s="26" t="s">
        <v>199</v>
      </c>
      <c r="C23" s="27" t="s">
        <v>200</v>
      </c>
      <c r="D23" s="21" t="s">
        <v>201</v>
      </c>
      <c r="E23" s="22" t="s">
        <v>202</v>
      </c>
      <c r="F23" s="23" t="s">
        <v>203</v>
      </c>
      <c r="G23" s="18" t="s">
        <v>204</v>
      </c>
      <c r="H23" s="23" t="s">
        <v>205</v>
      </c>
      <c r="I23" s="24" t="s">
        <v>34</v>
      </c>
      <c r="J23" s="24" t="s">
        <v>147</v>
      </c>
      <c r="K23" s="25">
        <v>0</v>
      </c>
      <c r="L23" s="25">
        <v>0</v>
      </c>
      <c r="M23" s="25">
        <v>1</v>
      </c>
      <c r="N23" s="25">
        <v>0</v>
      </c>
      <c r="O23" s="25">
        <v>0</v>
      </c>
      <c r="P23" s="25">
        <v>1</v>
      </c>
      <c r="Q23" s="25">
        <v>0</v>
      </c>
      <c r="R23" s="25">
        <v>0</v>
      </c>
      <c r="S23" s="25">
        <v>1</v>
      </c>
      <c r="T23" s="25">
        <v>0</v>
      </c>
      <c r="U23" s="25">
        <v>0</v>
      </c>
      <c r="V23" s="25">
        <v>1</v>
      </c>
    </row>
    <row r="24" spans="1:22">
      <c r="A24" s="18" t="s">
        <v>206</v>
      </c>
      <c r="B24" s="26" t="s">
        <v>199</v>
      </c>
      <c r="C24" s="27" t="s">
        <v>200</v>
      </c>
      <c r="D24" s="21" t="s">
        <v>201</v>
      </c>
      <c r="E24" s="22" t="s">
        <v>202</v>
      </c>
      <c r="F24" s="23" t="s">
        <v>207</v>
      </c>
      <c r="G24" s="18" t="s">
        <v>208</v>
      </c>
      <c r="H24" s="23" t="s">
        <v>209</v>
      </c>
      <c r="I24" s="24" t="s">
        <v>34</v>
      </c>
      <c r="J24" s="24" t="s">
        <v>147</v>
      </c>
      <c r="K24" s="25">
        <v>0</v>
      </c>
      <c r="L24" s="25">
        <v>0</v>
      </c>
      <c r="M24" s="25">
        <v>1</v>
      </c>
      <c r="N24" s="25">
        <v>0</v>
      </c>
      <c r="O24" s="25">
        <v>0</v>
      </c>
      <c r="P24" s="25">
        <v>1</v>
      </c>
      <c r="Q24" s="25">
        <v>0</v>
      </c>
      <c r="R24" s="25">
        <v>0</v>
      </c>
      <c r="S24" s="25">
        <v>1</v>
      </c>
      <c r="T24" s="25">
        <v>0</v>
      </c>
      <c r="U24" s="25">
        <v>0</v>
      </c>
      <c r="V24" s="25">
        <v>1</v>
      </c>
    </row>
    <row r="25" spans="1:22" ht="29">
      <c r="A25" s="18" t="s">
        <v>210</v>
      </c>
      <c r="B25" s="26" t="s">
        <v>199</v>
      </c>
      <c r="C25" s="27" t="s">
        <v>200</v>
      </c>
      <c r="D25" s="21" t="s">
        <v>211</v>
      </c>
      <c r="E25" s="22" t="s">
        <v>212</v>
      </c>
      <c r="F25" s="23" t="s">
        <v>213</v>
      </c>
      <c r="G25" s="18" t="s">
        <v>214</v>
      </c>
      <c r="H25" s="23" t="s">
        <v>215</v>
      </c>
      <c r="I25" s="24" t="s">
        <v>34</v>
      </c>
      <c r="J25" s="24" t="s">
        <v>147</v>
      </c>
      <c r="K25" s="25">
        <v>0</v>
      </c>
      <c r="L25" s="25">
        <v>0</v>
      </c>
      <c r="M25" s="25">
        <v>1</v>
      </c>
      <c r="N25" s="25">
        <v>0</v>
      </c>
      <c r="O25" s="25">
        <v>0</v>
      </c>
      <c r="P25" s="25">
        <v>1</v>
      </c>
      <c r="Q25" s="25">
        <v>0</v>
      </c>
      <c r="R25" s="25">
        <v>0</v>
      </c>
      <c r="S25" s="25">
        <v>1</v>
      </c>
      <c r="T25" s="25">
        <v>0</v>
      </c>
      <c r="U25" s="25">
        <v>0</v>
      </c>
      <c r="V25" s="25">
        <v>1</v>
      </c>
    </row>
    <row r="26" spans="1:22" ht="29">
      <c r="A26" s="18" t="s">
        <v>216</v>
      </c>
      <c r="B26" s="26" t="s">
        <v>199</v>
      </c>
      <c r="C26" s="27" t="s">
        <v>200</v>
      </c>
      <c r="D26" s="21" t="s">
        <v>217</v>
      </c>
      <c r="E26" s="22" t="s">
        <v>218</v>
      </c>
      <c r="F26" s="23" t="s">
        <v>219</v>
      </c>
      <c r="G26" s="18" t="s">
        <v>220</v>
      </c>
      <c r="H26" s="23" t="s">
        <v>221</v>
      </c>
      <c r="I26" s="24" t="s">
        <v>34</v>
      </c>
      <c r="J26" s="24" t="s">
        <v>147</v>
      </c>
      <c r="K26" s="25">
        <v>1</v>
      </c>
      <c r="L26" s="25">
        <v>1</v>
      </c>
      <c r="M26" s="25">
        <v>1</v>
      </c>
      <c r="N26" s="25">
        <v>1</v>
      </c>
      <c r="O26" s="25">
        <v>1</v>
      </c>
      <c r="P26" s="25">
        <v>1</v>
      </c>
      <c r="Q26" s="25">
        <v>1</v>
      </c>
      <c r="R26" s="25">
        <v>1</v>
      </c>
      <c r="S26" s="25">
        <v>1</v>
      </c>
      <c r="T26" s="25">
        <v>1</v>
      </c>
      <c r="U26" s="25">
        <v>1</v>
      </c>
      <c r="V26" s="25">
        <v>1</v>
      </c>
    </row>
    <row r="27" spans="1:22" ht="29">
      <c r="A27" s="18" t="s">
        <v>222</v>
      </c>
      <c r="B27" s="26" t="s">
        <v>199</v>
      </c>
      <c r="C27" s="27" t="s">
        <v>200</v>
      </c>
      <c r="D27" s="21" t="s">
        <v>223</v>
      </c>
      <c r="E27" s="22" t="s">
        <v>224</v>
      </c>
      <c r="F27" s="23" t="s">
        <v>225</v>
      </c>
      <c r="G27" s="18" t="s">
        <v>226</v>
      </c>
      <c r="H27" s="23" t="s">
        <v>227</v>
      </c>
      <c r="I27" s="24" t="s">
        <v>34</v>
      </c>
      <c r="J27" s="24" t="s">
        <v>147</v>
      </c>
      <c r="K27" s="25">
        <v>1</v>
      </c>
      <c r="L27" s="25">
        <v>1</v>
      </c>
      <c r="M27" s="25">
        <v>1</v>
      </c>
      <c r="N27" s="25">
        <v>1</v>
      </c>
      <c r="O27" s="25">
        <v>1</v>
      </c>
      <c r="P27" s="25">
        <v>1</v>
      </c>
      <c r="Q27" s="25">
        <v>1</v>
      </c>
      <c r="R27" s="25">
        <v>1</v>
      </c>
      <c r="S27" s="25">
        <v>1</v>
      </c>
      <c r="T27" s="25">
        <v>1</v>
      </c>
      <c r="U27" s="25">
        <v>1</v>
      </c>
      <c r="V27" s="25">
        <v>1</v>
      </c>
    </row>
    <row r="28" spans="1:22">
      <c r="A28" s="18" t="s">
        <v>228</v>
      </c>
      <c r="B28" s="26" t="s">
        <v>199</v>
      </c>
      <c r="C28" s="27" t="s">
        <v>200</v>
      </c>
      <c r="D28" s="21" t="s">
        <v>223</v>
      </c>
      <c r="E28" s="22" t="s">
        <v>224</v>
      </c>
      <c r="F28" s="23" t="s">
        <v>229</v>
      </c>
      <c r="G28" s="18" t="s">
        <v>230</v>
      </c>
      <c r="H28" s="23" t="s">
        <v>231</v>
      </c>
      <c r="I28" s="24" t="s">
        <v>34</v>
      </c>
      <c r="J28" s="24" t="s">
        <v>147</v>
      </c>
      <c r="K28" s="25">
        <v>1</v>
      </c>
      <c r="L28" s="25">
        <v>1</v>
      </c>
      <c r="M28" s="25">
        <v>1</v>
      </c>
      <c r="N28" s="25">
        <v>1</v>
      </c>
      <c r="O28" s="25">
        <v>1</v>
      </c>
      <c r="P28" s="25">
        <v>1</v>
      </c>
      <c r="Q28" s="25">
        <v>1</v>
      </c>
      <c r="R28" s="25">
        <v>1</v>
      </c>
      <c r="S28" s="25">
        <v>1</v>
      </c>
      <c r="T28" s="25">
        <v>1</v>
      </c>
      <c r="U28" s="25">
        <v>1</v>
      </c>
      <c r="V28" s="25">
        <v>1</v>
      </c>
    </row>
    <row r="29" spans="1:22" ht="29">
      <c r="A29" s="18" t="s">
        <v>232</v>
      </c>
      <c r="B29" s="26" t="s">
        <v>199</v>
      </c>
      <c r="C29" s="27" t="s">
        <v>200</v>
      </c>
      <c r="D29" s="21" t="s">
        <v>223</v>
      </c>
      <c r="E29" s="22" t="s">
        <v>224</v>
      </c>
      <c r="F29" s="23" t="s">
        <v>233</v>
      </c>
      <c r="G29" s="18" t="s">
        <v>234</v>
      </c>
      <c r="H29" s="23" t="s">
        <v>235</v>
      </c>
      <c r="I29" s="24" t="s">
        <v>34</v>
      </c>
      <c r="J29" s="24" t="s">
        <v>147</v>
      </c>
      <c r="K29" s="25">
        <v>1</v>
      </c>
      <c r="L29" s="25">
        <v>1</v>
      </c>
      <c r="M29" s="25">
        <v>1</v>
      </c>
      <c r="N29" s="25">
        <v>1</v>
      </c>
      <c r="O29" s="25">
        <v>1</v>
      </c>
      <c r="P29" s="25">
        <v>1</v>
      </c>
      <c r="Q29" s="25">
        <v>1</v>
      </c>
      <c r="R29" s="25">
        <v>1</v>
      </c>
      <c r="S29" s="25">
        <v>1</v>
      </c>
      <c r="T29" s="25">
        <v>1</v>
      </c>
      <c r="U29" s="25">
        <v>1</v>
      </c>
      <c r="V29" s="25">
        <v>1</v>
      </c>
    </row>
    <row r="30" spans="1:22">
      <c r="A30" s="18" t="s">
        <v>236</v>
      </c>
      <c r="B30" s="26" t="s">
        <v>199</v>
      </c>
      <c r="C30" s="27" t="s">
        <v>200</v>
      </c>
      <c r="D30" s="21" t="s">
        <v>223</v>
      </c>
      <c r="E30" s="22" t="s">
        <v>224</v>
      </c>
      <c r="F30" s="23" t="s">
        <v>237</v>
      </c>
      <c r="G30" s="18" t="s">
        <v>238</v>
      </c>
      <c r="H30" s="23" t="s">
        <v>239</v>
      </c>
      <c r="I30" s="24" t="s">
        <v>34</v>
      </c>
      <c r="J30" s="24" t="s">
        <v>147</v>
      </c>
      <c r="K30" s="25">
        <v>1</v>
      </c>
      <c r="L30" s="25">
        <v>1</v>
      </c>
      <c r="M30" s="25">
        <v>1</v>
      </c>
      <c r="N30" s="25">
        <v>1</v>
      </c>
      <c r="O30" s="25">
        <v>1</v>
      </c>
      <c r="P30" s="25">
        <v>1</v>
      </c>
      <c r="Q30" s="25">
        <v>1</v>
      </c>
      <c r="R30" s="25">
        <v>1</v>
      </c>
      <c r="S30" s="25">
        <v>1</v>
      </c>
      <c r="T30" s="25">
        <v>1</v>
      </c>
      <c r="U30" s="25">
        <v>1</v>
      </c>
      <c r="V30" s="25">
        <v>1</v>
      </c>
    </row>
    <row r="31" spans="1:22">
      <c r="A31" s="18" t="s">
        <v>240</v>
      </c>
      <c r="B31" s="26" t="s">
        <v>199</v>
      </c>
      <c r="C31" s="27" t="s">
        <v>200</v>
      </c>
      <c r="D31" s="21" t="s">
        <v>241</v>
      </c>
      <c r="E31" s="22" t="s">
        <v>242</v>
      </c>
      <c r="F31" s="23" t="s">
        <v>243</v>
      </c>
      <c r="G31" s="18" t="s">
        <v>244</v>
      </c>
      <c r="H31" s="23" t="s">
        <v>239</v>
      </c>
      <c r="I31" s="24" t="s">
        <v>34</v>
      </c>
      <c r="J31" s="24" t="s">
        <v>147</v>
      </c>
      <c r="K31" s="25">
        <v>1</v>
      </c>
      <c r="L31" s="25">
        <v>1</v>
      </c>
      <c r="M31" s="25">
        <v>1</v>
      </c>
      <c r="N31" s="25">
        <v>1</v>
      </c>
      <c r="O31" s="25">
        <v>1</v>
      </c>
      <c r="P31" s="25">
        <v>1</v>
      </c>
      <c r="Q31" s="25">
        <v>1</v>
      </c>
      <c r="R31" s="25">
        <v>1</v>
      </c>
      <c r="S31" s="25">
        <v>1</v>
      </c>
      <c r="T31" s="25">
        <v>1</v>
      </c>
      <c r="U31" s="25">
        <v>1</v>
      </c>
      <c r="V31" s="25">
        <v>1</v>
      </c>
    </row>
    <row r="32" spans="1:22" ht="29">
      <c r="A32" s="18" t="s">
        <v>245</v>
      </c>
      <c r="B32" s="26" t="s">
        <v>199</v>
      </c>
      <c r="C32" s="27" t="s">
        <v>200</v>
      </c>
      <c r="D32" s="21" t="s">
        <v>241</v>
      </c>
      <c r="E32" s="22" t="s">
        <v>242</v>
      </c>
      <c r="F32" s="23" t="s">
        <v>246</v>
      </c>
      <c r="G32" s="18" t="s">
        <v>247</v>
      </c>
      <c r="H32" s="23" t="s">
        <v>248</v>
      </c>
      <c r="I32" s="24" t="s">
        <v>34</v>
      </c>
      <c r="J32" s="24" t="s">
        <v>147</v>
      </c>
      <c r="K32" s="25">
        <v>1</v>
      </c>
      <c r="L32" s="25">
        <v>1</v>
      </c>
      <c r="M32" s="25">
        <v>1</v>
      </c>
      <c r="N32" s="25">
        <v>1</v>
      </c>
      <c r="O32" s="25">
        <v>1</v>
      </c>
      <c r="P32" s="25">
        <v>1</v>
      </c>
      <c r="Q32" s="25">
        <v>1</v>
      </c>
      <c r="R32" s="25">
        <v>1</v>
      </c>
      <c r="S32" s="25">
        <v>1</v>
      </c>
      <c r="T32" s="25">
        <v>1</v>
      </c>
      <c r="U32" s="25">
        <v>1</v>
      </c>
      <c r="V32" s="25">
        <v>1</v>
      </c>
    </row>
    <row r="33" spans="1:22">
      <c r="A33" s="18" t="s">
        <v>249</v>
      </c>
      <c r="B33" s="26" t="s">
        <v>199</v>
      </c>
      <c r="C33" s="27" t="s">
        <v>200</v>
      </c>
      <c r="D33" s="21" t="s">
        <v>241</v>
      </c>
      <c r="E33" s="22" t="s">
        <v>242</v>
      </c>
      <c r="F33" s="23" t="s">
        <v>250</v>
      </c>
      <c r="G33" s="18" t="s">
        <v>251</v>
      </c>
      <c r="H33" s="23" t="s">
        <v>252</v>
      </c>
      <c r="I33" s="24" t="s">
        <v>34</v>
      </c>
      <c r="J33" s="24" t="s">
        <v>147</v>
      </c>
      <c r="K33" s="25">
        <v>1</v>
      </c>
      <c r="L33" s="25">
        <v>1</v>
      </c>
      <c r="M33" s="25">
        <v>1</v>
      </c>
      <c r="N33" s="25">
        <v>0</v>
      </c>
      <c r="O33" s="25">
        <v>0</v>
      </c>
      <c r="P33" s="25">
        <v>0</v>
      </c>
      <c r="Q33" s="25">
        <v>0</v>
      </c>
      <c r="R33" s="25">
        <v>0</v>
      </c>
      <c r="S33" s="25">
        <v>0</v>
      </c>
      <c r="T33" s="25">
        <v>0</v>
      </c>
      <c r="U33" s="25">
        <v>0</v>
      </c>
      <c r="V33" s="25">
        <v>0</v>
      </c>
    </row>
    <row r="34" spans="1:22">
      <c r="A34" s="18" t="s">
        <v>253</v>
      </c>
      <c r="B34" s="26" t="s">
        <v>199</v>
      </c>
      <c r="C34" s="27" t="s">
        <v>200</v>
      </c>
      <c r="D34" s="21" t="s">
        <v>241</v>
      </c>
      <c r="E34" s="22" t="s">
        <v>242</v>
      </c>
      <c r="F34" s="23" t="s">
        <v>254</v>
      </c>
      <c r="G34" s="18" t="s">
        <v>255</v>
      </c>
      <c r="H34" s="23" t="s">
        <v>256</v>
      </c>
      <c r="I34" s="24" t="s">
        <v>34</v>
      </c>
      <c r="J34" s="24" t="s">
        <v>147</v>
      </c>
      <c r="K34" s="25">
        <v>1</v>
      </c>
      <c r="L34" s="25">
        <v>1</v>
      </c>
      <c r="M34" s="25">
        <v>1</v>
      </c>
      <c r="N34" s="25">
        <v>1</v>
      </c>
      <c r="O34" s="25">
        <v>0</v>
      </c>
      <c r="P34" s="25">
        <v>0</v>
      </c>
      <c r="Q34" s="25">
        <v>0</v>
      </c>
      <c r="R34" s="25">
        <v>0</v>
      </c>
      <c r="S34" s="25">
        <v>0</v>
      </c>
      <c r="T34" s="25">
        <v>0</v>
      </c>
      <c r="U34" s="25">
        <v>0</v>
      </c>
      <c r="V34" s="25">
        <v>0</v>
      </c>
    </row>
    <row r="35" spans="1:22" ht="29">
      <c r="A35" s="18" t="s">
        <v>257</v>
      </c>
      <c r="B35" s="26" t="s">
        <v>199</v>
      </c>
      <c r="C35" s="27" t="s">
        <v>200</v>
      </c>
      <c r="D35" s="21" t="s">
        <v>241</v>
      </c>
      <c r="E35" s="22" t="s">
        <v>242</v>
      </c>
      <c r="F35" s="23" t="s">
        <v>258</v>
      </c>
      <c r="G35" s="18" t="s">
        <v>259</v>
      </c>
      <c r="H35" s="23" t="s">
        <v>260</v>
      </c>
      <c r="I35" s="24" t="s">
        <v>34</v>
      </c>
      <c r="J35" s="24" t="s">
        <v>147</v>
      </c>
      <c r="K35" s="25">
        <v>1</v>
      </c>
      <c r="L35" s="25">
        <v>1</v>
      </c>
      <c r="M35" s="25">
        <v>1</v>
      </c>
      <c r="N35" s="25">
        <v>1</v>
      </c>
      <c r="O35" s="25">
        <v>1</v>
      </c>
      <c r="P35" s="25">
        <v>1</v>
      </c>
      <c r="Q35" s="25">
        <v>1</v>
      </c>
      <c r="R35" s="25">
        <v>1</v>
      </c>
      <c r="S35" s="25">
        <v>1</v>
      </c>
      <c r="T35" s="25">
        <v>1</v>
      </c>
      <c r="U35" s="25">
        <v>1</v>
      </c>
      <c r="V35" s="25">
        <v>1</v>
      </c>
    </row>
    <row r="36" spans="1:22" ht="29">
      <c r="A36" s="18" t="s">
        <v>261</v>
      </c>
      <c r="B36" s="26" t="s">
        <v>199</v>
      </c>
      <c r="C36" s="27" t="s">
        <v>200</v>
      </c>
      <c r="D36" s="21" t="s">
        <v>241</v>
      </c>
      <c r="E36" s="22" t="s">
        <v>242</v>
      </c>
      <c r="F36" s="23" t="s">
        <v>262</v>
      </c>
      <c r="G36" s="18" t="s">
        <v>263</v>
      </c>
      <c r="H36" s="23" t="s">
        <v>264</v>
      </c>
      <c r="I36" s="24" t="s">
        <v>34</v>
      </c>
      <c r="J36" s="24" t="s">
        <v>147</v>
      </c>
      <c r="K36" s="25">
        <v>1</v>
      </c>
      <c r="L36" s="25">
        <v>1</v>
      </c>
      <c r="M36" s="25">
        <v>1</v>
      </c>
      <c r="N36" s="25">
        <v>1</v>
      </c>
      <c r="O36" s="25">
        <v>1</v>
      </c>
      <c r="P36" s="25">
        <v>1</v>
      </c>
      <c r="Q36" s="25">
        <v>1</v>
      </c>
      <c r="R36" s="25">
        <v>1</v>
      </c>
      <c r="S36" s="25">
        <v>1</v>
      </c>
      <c r="T36" s="25">
        <v>1</v>
      </c>
      <c r="U36" s="25">
        <v>1</v>
      </c>
      <c r="V36" s="25">
        <v>1</v>
      </c>
    </row>
    <row r="37" spans="1:22" ht="29">
      <c r="A37" s="18" t="s">
        <v>265</v>
      </c>
      <c r="B37" s="26" t="s">
        <v>199</v>
      </c>
      <c r="C37" s="27" t="s">
        <v>200</v>
      </c>
      <c r="D37" s="21" t="s">
        <v>241</v>
      </c>
      <c r="E37" s="22" t="s">
        <v>242</v>
      </c>
      <c r="F37" s="23" t="s">
        <v>266</v>
      </c>
      <c r="G37" s="18" t="s">
        <v>267</v>
      </c>
      <c r="H37" s="23" t="s">
        <v>268</v>
      </c>
      <c r="I37" s="24" t="s">
        <v>34</v>
      </c>
      <c r="J37" s="24" t="s">
        <v>147</v>
      </c>
      <c r="K37" s="25">
        <v>1</v>
      </c>
      <c r="L37" s="25">
        <v>1</v>
      </c>
      <c r="M37" s="25">
        <v>1</v>
      </c>
      <c r="N37" s="25">
        <v>1</v>
      </c>
      <c r="O37" s="25">
        <v>1</v>
      </c>
      <c r="P37" s="25">
        <v>1</v>
      </c>
      <c r="Q37" s="25">
        <v>1</v>
      </c>
      <c r="R37" s="25">
        <v>1</v>
      </c>
      <c r="S37" s="25">
        <v>1</v>
      </c>
      <c r="T37" s="25">
        <v>1</v>
      </c>
      <c r="U37" s="25">
        <v>1</v>
      </c>
      <c r="V37" s="25">
        <v>1</v>
      </c>
    </row>
    <row r="38" spans="1:22">
      <c r="A38" s="18" t="s">
        <v>269</v>
      </c>
      <c r="B38" s="26" t="s">
        <v>199</v>
      </c>
      <c r="C38" s="27" t="s">
        <v>200</v>
      </c>
      <c r="D38" s="21" t="s">
        <v>241</v>
      </c>
      <c r="E38" s="22" t="s">
        <v>242</v>
      </c>
      <c r="F38" s="23" t="s">
        <v>270</v>
      </c>
      <c r="G38" s="18" t="s">
        <v>271</v>
      </c>
      <c r="H38" s="23" t="s">
        <v>272</v>
      </c>
      <c r="I38" s="24" t="s">
        <v>34</v>
      </c>
      <c r="J38" s="24" t="s">
        <v>147</v>
      </c>
      <c r="K38" s="25">
        <v>1</v>
      </c>
      <c r="L38" s="25">
        <v>1</v>
      </c>
      <c r="M38" s="25">
        <v>1</v>
      </c>
      <c r="N38" s="25">
        <v>1</v>
      </c>
      <c r="O38" s="25">
        <v>1</v>
      </c>
      <c r="P38" s="25">
        <v>1</v>
      </c>
      <c r="Q38" s="25">
        <v>1</v>
      </c>
      <c r="R38" s="25">
        <v>1</v>
      </c>
      <c r="S38" s="25">
        <v>1</v>
      </c>
      <c r="T38" s="25">
        <v>1</v>
      </c>
      <c r="U38" s="25">
        <v>1</v>
      </c>
      <c r="V38" s="25">
        <v>1</v>
      </c>
    </row>
    <row r="39" spans="1:22">
      <c r="A39" s="18" t="s">
        <v>273</v>
      </c>
      <c r="B39" s="26" t="s">
        <v>199</v>
      </c>
      <c r="C39" s="27" t="s">
        <v>200</v>
      </c>
      <c r="D39" s="21" t="s">
        <v>241</v>
      </c>
      <c r="E39" s="22" t="s">
        <v>242</v>
      </c>
      <c r="F39" s="23" t="s">
        <v>274</v>
      </c>
      <c r="G39" s="18" t="s">
        <v>275</v>
      </c>
      <c r="H39" s="23" t="s">
        <v>276</v>
      </c>
      <c r="I39" s="24" t="s">
        <v>34</v>
      </c>
      <c r="J39" s="24" t="s">
        <v>147</v>
      </c>
      <c r="K39" s="25">
        <v>1</v>
      </c>
      <c r="L39" s="25">
        <v>1</v>
      </c>
      <c r="M39" s="25">
        <v>1</v>
      </c>
      <c r="N39" s="25">
        <v>1</v>
      </c>
      <c r="O39" s="25">
        <v>1</v>
      </c>
      <c r="P39" s="25">
        <v>1</v>
      </c>
      <c r="Q39" s="25">
        <v>1</v>
      </c>
      <c r="R39" s="25">
        <v>1</v>
      </c>
      <c r="S39" s="25">
        <v>1</v>
      </c>
      <c r="T39" s="25">
        <v>1</v>
      </c>
      <c r="U39" s="25">
        <v>1</v>
      </c>
      <c r="V39" s="25">
        <v>1</v>
      </c>
    </row>
    <row r="40" spans="1:22">
      <c r="A40" s="18" t="s">
        <v>277</v>
      </c>
      <c r="B40" s="26" t="s">
        <v>199</v>
      </c>
      <c r="C40" s="27" t="s">
        <v>200</v>
      </c>
      <c r="D40" s="21" t="s">
        <v>241</v>
      </c>
      <c r="E40" s="22" t="s">
        <v>242</v>
      </c>
      <c r="F40" s="23" t="s">
        <v>278</v>
      </c>
      <c r="G40" s="18" t="s">
        <v>279</v>
      </c>
      <c r="H40" s="23" t="s">
        <v>280</v>
      </c>
      <c r="I40" s="24" t="s">
        <v>34</v>
      </c>
      <c r="J40" s="24" t="s">
        <v>147</v>
      </c>
      <c r="K40" s="25">
        <v>1</v>
      </c>
      <c r="L40" s="25">
        <v>1</v>
      </c>
      <c r="M40" s="25">
        <v>1</v>
      </c>
      <c r="N40" s="25">
        <v>1</v>
      </c>
      <c r="O40" s="25">
        <v>0</v>
      </c>
      <c r="P40" s="25">
        <v>0</v>
      </c>
      <c r="Q40" s="25">
        <v>0</v>
      </c>
      <c r="R40" s="25">
        <v>0</v>
      </c>
      <c r="S40" s="25">
        <v>0</v>
      </c>
      <c r="T40" s="25">
        <v>0</v>
      </c>
      <c r="U40" s="25">
        <v>0</v>
      </c>
      <c r="V40" s="25">
        <v>0</v>
      </c>
    </row>
    <row r="41" spans="1:22">
      <c r="A41" s="18" t="s">
        <v>281</v>
      </c>
      <c r="B41" s="26" t="s">
        <v>199</v>
      </c>
      <c r="C41" s="27" t="s">
        <v>200</v>
      </c>
      <c r="D41" s="21" t="s">
        <v>241</v>
      </c>
      <c r="E41" s="22" t="s">
        <v>242</v>
      </c>
      <c r="F41" s="23" t="s">
        <v>282</v>
      </c>
      <c r="G41" s="18" t="s">
        <v>283</v>
      </c>
      <c r="H41" s="23" t="s">
        <v>284</v>
      </c>
      <c r="I41" s="24" t="s">
        <v>34</v>
      </c>
      <c r="J41" s="24" t="s">
        <v>147</v>
      </c>
      <c r="K41" s="25">
        <v>1</v>
      </c>
      <c r="L41" s="25">
        <v>1</v>
      </c>
      <c r="M41" s="25">
        <v>1</v>
      </c>
      <c r="N41" s="25">
        <v>1</v>
      </c>
      <c r="O41" s="25">
        <v>0</v>
      </c>
      <c r="P41" s="25">
        <v>0</v>
      </c>
      <c r="Q41" s="25">
        <v>0</v>
      </c>
      <c r="R41" s="25">
        <v>0</v>
      </c>
      <c r="S41" s="25">
        <v>0</v>
      </c>
      <c r="T41" s="25">
        <v>0</v>
      </c>
      <c r="U41" s="25">
        <v>0</v>
      </c>
      <c r="V41" s="25">
        <v>0</v>
      </c>
    </row>
    <row r="42" spans="1:22">
      <c r="A42" s="18" t="s">
        <v>285</v>
      </c>
      <c r="B42" s="26" t="s">
        <v>199</v>
      </c>
      <c r="C42" s="27" t="s">
        <v>200</v>
      </c>
      <c r="D42" s="21" t="s">
        <v>241</v>
      </c>
      <c r="E42" s="22" t="s">
        <v>242</v>
      </c>
      <c r="F42" s="23" t="s">
        <v>286</v>
      </c>
      <c r="G42" s="18" t="s">
        <v>287</v>
      </c>
      <c r="H42" s="23" t="s">
        <v>288</v>
      </c>
      <c r="I42" s="24" t="s">
        <v>34</v>
      </c>
      <c r="J42" s="24" t="s">
        <v>147</v>
      </c>
      <c r="K42" s="25">
        <v>1</v>
      </c>
      <c r="L42" s="25">
        <v>1</v>
      </c>
      <c r="M42" s="25">
        <v>1</v>
      </c>
      <c r="N42" s="25">
        <v>1</v>
      </c>
      <c r="O42" s="25">
        <v>1</v>
      </c>
      <c r="P42" s="25">
        <v>1</v>
      </c>
      <c r="Q42" s="25">
        <v>1</v>
      </c>
      <c r="R42" s="25">
        <v>1</v>
      </c>
      <c r="S42" s="25">
        <v>1</v>
      </c>
      <c r="T42" s="25">
        <v>1</v>
      </c>
      <c r="U42" s="25">
        <v>1</v>
      </c>
      <c r="V42" s="25">
        <v>1</v>
      </c>
    </row>
    <row r="43" spans="1:22">
      <c r="A43" s="18" t="s">
        <v>289</v>
      </c>
      <c r="B43" s="26" t="s">
        <v>199</v>
      </c>
      <c r="C43" s="27" t="s">
        <v>200</v>
      </c>
      <c r="D43" s="21" t="s">
        <v>241</v>
      </c>
      <c r="E43" s="22" t="s">
        <v>242</v>
      </c>
      <c r="F43" s="23" t="s">
        <v>290</v>
      </c>
      <c r="G43" s="18" t="s">
        <v>291</v>
      </c>
      <c r="H43" s="23" t="s">
        <v>292</v>
      </c>
      <c r="I43" s="24" t="s">
        <v>34</v>
      </c>
      <c r="J43" s="24" t="s">
        <v>147</v>
      </c>
      <c r="K43" s="25">
        <v>1</v>
      </c>
      <c r="L43" s="25">
        <v>1</v>
      </c>
      <c r="M43" s="25">
        <v>1</v>
      </c>
      <c r="N43" s="25">
        <v>1</v>
      </c>
      <c r="O43" s="25">
        <v>1</v>
      </c>
      <c r="P43" s="25">
        <v>1</v>
      </c>
      <c r="Q43" s="25">
        <v>1</v>
      </c>
      <c r="R43" s="25">
        <v>1</v>
      </c>
      <c r="S43" s="25">
        <v>1</v>
      </c>
      <c r="T43" s="25">
        <v>1</v>
      </c>
      <c r="U43" s="25">
        <v>1</v>
      </c>
      <c r="V43" s="25">
        <v>1</v>
      </c>
    </row>
    <row r="44" spans="1:22">
      <c r="A44" s="18" t="s">
        <v>293</v>
      </c>
      <c r="B44" s="26" t="s">
        <v>199</v>
      </c>
      <c r="C44" s="27" t="s">
        <v>200</v>
      </c>
      <c r="D44" s="21" t="s">
        <v>241</v>
      </c>
      <c r="E44" s="22" t="s">
        <v>242</v>
      </c>
      <c r="F44" s="23" t="s">
        <v>294</v>
      </c>
      <c r="G44" s="18" t="s">
        <v>295</v>
      </c>
      <c r="H44" s="23" t="s">
        <v>296</v>
      </c>
      <c r="I44" s="24" t="s">
        <v>34</v>
      </c>
      <c r="J44" s="24" t="s">
        <v>147</v>
      </c>
      <c r="K44" s="25">
        <v>1</v>
      </c>
      <c r="L44" s="25">
        <v>1</v>
      </c>
      <c r="M44" s="25">
        <v>1</v>
      </c>
      <c r="N44" s="25">
        <v>1</v>
      </c>
      <c r="O44" s="25">
        <v>1</v>
      </c>
      <c r="P44" s="25">
        <v>1</v>
      </c>
      <c r="Q44" s="25">
        <v>1</v>
      </c>
      <c r="R44" s="25">
        <v>1</v>
      </c>
      <c r="S44" s="25">
        <v>1</v>
      </c>
      <c r="T44" s="25">
        <v>1</v>
      </c>
      <c r="U44" s="25">
        <v>1</v>
      </c>
      <c r="V44" s="25">
        <v>1</v>
      </c>
    </row>
    <row r="45" spans="1:22" ht="29">
      <c r="A45" s="18" t="s">
        <v>297</v>
      </c>
      <c r="B45" s="26" t="s">
        <v>298</v>
      </c>
      <c r="C45" s="27" t="s">
        <v>299</v>
      </c>
      <c r="D45" s="21" t="s">
        <v>300</v>
      </c>
      <c r="E45" s="22" t="s">
        <v>301</v>
      </c>
      <c r="F45" s="23" t="s">
        <v>302</v>
      </c>
      <c r="G45" s="18" t="s">
        <v>303</v>
      </c>
      <c r="H45" s="23" t="s">
        <v>304</v>
      </c>
      <c r="I45" s="24" t="s">
        <v>109</v>
      </c>
      <c r="J45" s="24" t="s">
        <v>147</v>
      </c>
      <c r="K45" s="28">
        <v>0.4</v>
      </c>
      <c r="L45" s="28">
        <v>0.2</v>
      </c>
      <c r="M45" s="28">
        <v>0</v>
      </c>
      <c r="N45" s="28">
        <v>0</v>
      </c>
      <c r="O45" s="28">
        <v>0</v>
      </c>
      <c r="P45" s="28">
        <v>0</v>
      </c>
      <c r="Q45" s="28">
        <v>0</v>
      </c>
      <c r="R45" s="28">
        <v>0</v>
      </c>
      <c r="S45" s="28">
        <v>0</v>
      </c>
      <c r="T45" s="28">
        <v>0</v>
      </c>
      <c r="U45" s="28">
        <v>0</v>
      </c>
      <c r="V45" s="28">
        <v>0</v>
      </c>
    </row>
    <row r="46" spans="1:22" ht="29">
      <c r="A46" s="18" t="s">
        <v>305</v>
      </c>
      <c r="B46" s="26" t="s">
        <v>298</v>
      </c>
      <c r="C46" s="27" t="s">
        <v>299</v>
      </c>
      <c r="D46" s="21" t="s">
        <v>300</v>
      </c>
      <c r="E46" s="22" t="s">
        <v>301</v>
      </c>
      <c r="F46" s="23" t="s">
        <v>306</v>
      </c>
      <c r="G46" s="18" t="s">
        <v>307</v>
      </c>
      <c r="H46" s="23" t="s">
        <v>308</v>
      </c>
      <c r="I46" s="24" t="s">
        <v>109</v>
      </c>
      <c r="J46" s="24" t="s">
        <v>147</v>
      </c>
      <c r="K46" s="28">
        <v>0</v>
      </c>
      <c r="L46" s="28">
        <v>0</v>
      </c>
      <c r="M46" s="28">
        <v>0</v>
      </c>
      <c r="N46" s="28">
        <v>0</v>
      </c>
      <c r="O46" s="28">
        <v>0</v>
      </c>
      <c r="P46" s="28">
        <v>0</v>
      </c>
      <c r="Q46" s="28">
        <v>0</v>
      </c>
      <c r="R46" s="28">
        <v>0</v>
      </c>
      <c r="S46" s="28">
        <v>0</v>
      </c>
      <c r="T46" s="28">
        <v>0.5</v>
      </c>
      <c r="U46" s="28">
        <v>0.5</v>
      </c>
      <c r="V46" s="28">
        <v>0</v>
      </c>
    </row>
    <row r="47" spans="1:22">
      <c r="A47" s="18" t="s">
        <v>309</v>
      </c>
      <c r="B47" s="26" t="s">
        <v>298</v>
      </c>
      <c r="C47" s="27" t="s">
        <v>299</v>
      </c>
      <c r="D47" s="21" t="s">
        <v>300</v>
      </c>
      <c r="E47" s="22" t="s">
        <v>301</v>
      </c>
      <c r="F47" s="23" t="s">
        <v>310</v>
      </c>
      <c r="G47" s="18" t="s">
        <v>311</v>
      </c>
      <c r="H47" s="23" t="s">
        <v>312</v>
      </c>
      <c r="I47" s="24" t="s">
        <v>109</v>
      </c>
      <c r="J47" s="24" t="s">
        <v>147</v>
      </c>
      <c r="K47" s="28">
        <v>0</v>
      </c>
      <c r="L47" s="28">
        <v>0</v>
      </c>
      <c r="M47" s="28">
        <v>0</v>
      </c>
      <c r="N47" s="28">
        <v>0</v>
      </c>
      <c r="O47" s="28">
        <v>0</v>
      </c>
      <c r="P47" s="28">
        <v>0</v>
      </c>
      <c r="Q47" s="28">
        <v>0</v>
      </c>
      <c r="R47" s="28">
        <v>0.2</v>
      </c>
      <c r="S47" s="28">
        <v>0.4</v>
      </c>
      <c r="T47" s="28">
        <v>0.3</v>
      </c>
      <c r="U47" s="28">
        <v>0.05</v>
      </c>
      <c r="V47" s="28">
        <v>0.05</v>
      </c>
    </row>
    <row r="48" spans="1:22" ht="29">
      <c r="A48" s="18" t="s">
        <v>313</v>
      </c>
      <c r="B48" s="26" t="s">
        <v>298</v>
      </c>
      <c r="C48" s="27" t="s">
        <v>299</v>
      </c>
      <c r="D48" s="21" t="s">
        <v>300</v>
      </c>
      <c r="E48" s="22" t="s">
        <v>301</v>
      </c>
      <c r="F48" s="23" t="s">
        <v>314</v>
      </c>
      <c r="G48" s="18" t="s">
        <v>315</v>
      </c>
      <c r="H48" s="23" t="s">
        <v>316</v>
      </c>
      <c r="I48" s="24" t="s">
        <v>109</v>
      </c>
      <c r="J48" s="24" t="s">
        <v>147</v>
      </c>
      <c r="K48" s="28">
        <v>0</v>
      </c>
      <c r="L48" s="28">
        <v>0</v>
      </c>
      <c r="M48" s="28">
        <v>0</v>
      </c>
      <c r="N48" s="28">
        <v>0</v>
      </c>
      <c r="O48" s="28">
        <v>0</v>
      </c>
      <c r="P48" s="28">
        <v>0</v>
      </c>
      <c r="Q48" s="28">
        <v>0</v>
      </c>
      <c r="R48" s="28">
        <v>0</v>
      </c>
      <c r="S48" s="28">
        <v>0</v>
      </c>
      <c r="T48" s="28">
        <v>0.05</v>
      </c>
      <c r="U48" s="28">
        <v>0.55000000000000004</v>
      </c>
      <c r="V48" s="28">
        <v>0.4</v>
      </c>
    </row>
    <row r="49" spans="1:22">
      <c r="A49" s="18" t="s">
        <v>317</v>
      </c>
      <c r="B49" s="26" t="s">
        <v>298</v>
      </c>
      <c r="C49" s="27" t="s">
        <v>299</v>
      </c>
      <c r="D49" s="21" t="s">
        <v>300</v>
      </c>
      <c r="E49" s="22" t="s">
        <v>301</v>
      </c>
      <c r="F49" s="23" t="s">
        <v>318</v>
      </c>
      <c r="G49" s="18" t="s">
        <v>319</v>
      </c>
      <c r="H49" s="23" t="s">
        <v>320</v>
      </c>
      <c r="I49" s="24" t="s">
        <v>109</v>
      </c>
      <c r="J49" s="24" t="s">
        <v>147</v>
      </c>
      <c r="K49" s="28">
        <v>0</v>
      </c>
      <c r="L49" s="28">
        <v>0</v>
      </c>
      <c r="M49" s="28">
        <v>0</v>
      </c>
      <c r="N49" s="28">
        <v>0</v>
      </c>
      <c r="O49" s="28">
        <v>0</v>
      </c>
      <c r="P49" s="28">
        <v>0</v>
      </c>
      <c r="Q49" s="28">
        <v>0</v>
      </c>
      <c r="R49" s="28">
        <v>0.2</v>
      </c>
      <c r="S49" s="28">
        <v>0.4</v>
      </c>
      <c r="T49" s="28">
        <v>0.3</v>
      </c>
      <c r="U49" s="28">
        <v>0.05</v>
      </c>
      <c r="V49" s="28">
        <v>0.05</v>
      </c>
    </row>
    <row r="50" spans="1:22" ht="29">
      <c r="A50" s="18" t="s">
        <v>321</v>
      </c>
      <c r="B50" s="26" t="s">
        <v>298</v>
      </c>
      <c r="C50" s="27" t="s">
        <v>299</v>
      </c>
      <c r="D50" s="21" t="s">
        <v>322</v>
      </c>
      <c r="E50" s="22" t="s">
        <v>323</v>
      </c>
      <c r="F50" s="23" t="s">
        <v>324</v>
      </c>
      <c r="G50" s="18" t="s">
        <v>325</v>
      </c>
      <c r="H50" s="23" t="s">
        <v>326</v>
      </c>
      <c r="I50" s="24" t="s">
        <v>34</v>
      </c>
      <c r="J50" s="24" t="s">
        <v>147</v>
      </c>
      <c r="K50" s="25">
        <v>1</v>
      </c>
      <c r="L50" s="25">
        <v>0</v>
      </c>
      <c r="M50" s="25">
        <v>0</v>
      </c>
      <c r="N50" s="25">
        <v>1</v>
      </c>
      <c r="O50" s="25">
        <v>0</v>
      </c>
      <c r="P50" s="25">
        <v>0</v>
      </c>
      <c r="Q50" s="25">
        <v>1</v>
      </c>
      <c r="R50" s="25">
        <v>0</v>
      </c>
      <c r="S50" s="25">
        <v>0</v>
      </c>
      <c r="T50" s="25">
        <v>1</v>
      </c>
      <c r="U50" s="25">
        <v>0</v>
      </c>
      <c r="V50" s="25">
        <v>0</v>
      </c>
    </row>
    <row r="51" spans="1:22" ht="29">
      <c r="A51" s="18" t="s">
        <v>327</v>
      </c>
      <c r="B51" s="26" t="s">
        <v>298</v>
      </c>
      <c r="C51" s="27" t="s">
        <v>299</v>
      </c>
      <c r="D51" s="21" t="s">
        <v>322</v>
      </c>
      <c r="E51" s="22" t="s">
        <v>323</v>
      </c>
      <c r="F51" s="23" t="s">
        <v>328</v>
      </c>
      <c r="G51" s="18" t="s">
        <v>329</v>
      </c>
      <c r="H51" s="23" t="s">
        <v>328</v>
      </c>
      <c r="I51" s="24" t="s">
        <v>34</v>
      </c>
      <c r="J51" s="24" t="s">
        <v>147</v>
      </c>
      <c r="K51" s="25">
        <v>1</v>
      </c>
      <c r="L51" s="25">
        <v>0</v>
      </c>
      <c r="M51" s="25">
        <v>0</v>
      </c>
      <c r="N51" s="25">
        <v>0</v>
      </c>
      <c r="O51" s="25">
        <v>0</v>
      </c>
      <c r="P51" s="25">
        <v>0</v>
      </c>
      <c r="Q51" s="25">
        <v>0</v>
      </c>
      <c r="R51" s="25">
        <v>0</v>
      </c>
      <c r="S51" s="25">
        <v>0</v>
      </c>
      <c r="T51" s="25">
        <v>0</v>
      </c>
      <c r="U51" s="25">
        <v>0</v>
      </c>
      <c r="V51" s="25">
        <v>0</v>
      </c>
    </row>
    <row r="52" spans="1:22" ht="29">
      <c r="A52" s="18" t="s">
        <v>330</v>
      </c>
      <c r="B52" s="26" t="s">
        <v>298</v>
      </c>
      <c r="C52" s="27" t="s">
        <v>299</v>
      </c>
      <c r="D52" s="21" t="s">
        <v>322</v>
      </c>
      <c r="E52" s="22" t="s">
        <v>323</v>
      </c>
      <c r="F52" s="23" t="s">
        <v>331</v>
      </c>
      <c r="G52" s="18" t="s">
        <v>332</v>
      </c>
      <c r="H52" s="23" t="s">
        <v>326</v>
      </c>
      <c r="I52" s="24" t="s">
        <v>34</v>
      </c>
      <c r="J52" s="24" t="s">
        <v>147</v>
      </c>
      <c r="K52" s="25">
        <v>1</v>
      </c>
      <c r="L52" s="25">
        <v>0</v>
      </c>
      <c r="M52" s="25">
        <v>0</v>
      </c>
      <c r="N52" s="25">
        <v>1</v>
      </c>
      <c r="O52" s="25">
        <v>0</v>
      </c>
      <c r="P52" s="25">
        <v>0</v>
      </c>
      <c r="Q52" s="25">
        <v>1</v>
      </c>
      <c r="R52" s="25">
        <v>0</v>
      </c>
      <c r="S52" s="25">
        <v>0</v>
      </c>
      <c r="T52" s="25">
        <v>1</v>
      </c>
      <c r="U52" s="25">
        <v>0</v>
      </c>
      <c r="V52" s="25">
        <v>0</v>
      </c>
    </row>
    <row r="53" spans="1:22" ht="29">
      <c r="A53" s="18" t="s">
        <v>333</v>
      </c>
      <c r="B53" s="26" t="s">
        <v>298</v>
      </c>
      <c r="C53" s="27" t="s">
        <v>299</v>
      </c>
      <c r="D53" s="21" t="s">
        <v>322</v>
      </c>
      <c r="E53" s="22" t="s">
        <v>323</v>
      </c>
      <c r="F53" s="23" t="s">
        <v>334</v>
      </c>
      <c r="G53" s="18" t="s">
        <v>335</v>
      </c>
      <c r="H53" s="23" t="s">
        <v>336</v>
      </c>
      <c r="I53" s="24" t="s">
        <v>34</v>
      </c>
      <c r="J53" s="24" t="s">
        <v>147</v>
      </c>
      <c r="K53" s="25">
        <v>3</v>
      </c>
      <c r="L53" s="25">
        <v>0</v>
      </c>
      <c r="M53" s="25">
        <v>0</v>
      </c>
      <c r="N53" s="25">
        <v>1</v>
      </c>
      <c r="O53" s="25">
        <v>0</v>
      </c>
      <c r="P53" s="25">
        <v>0</v>
      </c>
      <c r="Q53" s="25">
        <v>2</v>
      </c>
      <c r="R53" s="25">
        <v>0</v>
      </c>
      <c r="S53" s="25">
        <v>0</v>
      </c>
      <c r="T53" s="25">
        <v>1</v>
      </c>
      <c r="U53" s="25">
        <v>0</v>
      </c>
      <c r="V53" s="25">
        <v>0</v>
      </c>
    </row>
    <row r="54" spans="1:22" ht="29">
      <c r="A54" s="18" t="s">
        <v>337</v>
      </c>
      <c r="B54" s="26" t="s">
        <v>298</v>
      </c>
      <c r="C54" s="27" t="s">
        <v>299</v>
      </c>
      <c r="D54" s="21" t="s">
        <v>322</v>
      </c>
      <c r="E54" s="22" t="s">
        <v>323</v>
      </c>
      <c r="F54" s="23" t="s">
        <v>338</v>
      </c>
      <c r="G54" s="18" t="s">
        <v>339</v>
      </c>
      <c r="H54" s="23" t="s">
        <v>340</v>
      </c>
      <c r="I54" s="24" t="s">
        <v>34</v>
      </c>
      <c r="J54" s="24" t="s">
        <v>147</v>
      </c>
      <c r="K54" s="25">
        <v>0</v>
      </c>
      <c r="L54" s="25">
        <v>1</v>
      </c>
      <c r="M54" s="25">
        <v>0</v>
      </c>
      <c r="N54" s="25">
        <v>0</v>
      </c>
      <c r="O54" s="25">
        <v>0</v>
      </c>
      <c r="P54" s="25">
        <v>0</v>
      </c>
      <c r="Q54" s="25">
        <v>0</v>
      </c>
      <c r="R54" s="25">
        <v>0</v>
      </c>
      <c r="S54" s="25">
        <v>0</v>
      </c>
      <c r="T54" s="25">
        <v>0</v>
      </c>
      <c r="U54" s="25">
        <v>0</v>
      </c>
      <c r="V54" s="25">
        <v>0</v>
      </c>
    </row>
    <row r="55" spans="1:22" ht="29">
      <c r="A55" s="18" t="s">
        <v>341</v>
      </c>
      <c r="B55" s="26" t="s">
        <v>298</v>
      </c>
      <c r="C55" s="27" t="s">
        <v>299</v>
      </c>
      <c r="D55" s="21" t="s">
        <v>322</v>
      </c>
      <c r="E55" s="22" t="s">
        <v>323</v>
      </c>
      <c r="F55" s="23" t="s">
        <v>342</v>
      </c>
      <c r="G55" s="18" t="s">
        <v>343</v>
      </c>
      <c r="H55" s="23" t="s">
        <v>344</v>
      </c>
      <c r="I55" s="24" t="s">
        <v>34</v>
      </c>
      <c r="J55" s="24" t="s">
        <v>147</v>
      </c>
      <c r="K55" s="25">
        <v>0</v>
      </c>
      <c r="L55" s="25">
        <v>0</v>
      </c>
      <c r="M55" s="25">
        <v>0</v>
      </c>
      <c r="N55" s="25">
        <v>0</v>
      </c>
      <c r="O55" s="25">
        <v>0</v>
      </c>
      <c r="P55" s="25">
        <v>1</v>
      </c>
      <c r="Q55" s="25">
        <v>0</v>
      </c>
      <c r="R55" s="25">
        <v>0</v>
      </c>
      <c r="S55" s="25">
        <v>0</v>
      </c>
      <c r="T55" s="25">
        <v>0</v>
      </c>
      <c r="U55" s="25">
        <v>0</v>
      </c>
      <c r="V55" s="25">
        <v>1</v>
      </c>
    </row>
    <row r="56" spans="1:22" ht="29">
      <c r="A56" s="18" t="s">
        <v>345</v>
      </c>
      <c r="B56" s="26" t="s">
        <v>298</v>
      </c>
      <c r="C56" s="27" t="s">
        <v>299</v>
      </c>
      <c r="D56" s="21" t="s">
        <v>322</v>
      </c>
      <c r="E56" s="22" t="s">
        <v>323</v>
      </c>
      <c r="F56" s="23" t="s">
        <v>346</v>
      </c>
      <c r="G56" s="18" t="s">
        <v>347</v>
      </c>
      <c r="H56" s="23" t="s">
        <v>348</v>
      </c>
      <c r="I56" s="24" t="s">
        <v>34</v>
      </c>
      <c r="J56" s="24" t="s">
        <v>147</v>
      </c>
      <c r="K56" s="25">
        <v>1</v>
      </c>
      <c r="L56" s="25">
        <v>0</v>
      </c>
      <c r="M56" s="25">
        <v>0</v>
      </c>
      <c r="N56" s="25">
        <v>0</v>
      </c>
      <c r="O56" s="25">
        <v>0</v>
      </c>
      <c r="P56" s="25">
        <v>0</v>
      </c>
      <c r="Q56" s="25">
        <v>0</v>
      </c>
      <c r="R56" s="25">
        <v>0</v>
      </c>
      <c r="S56" s="25">
        <v>0</v>
      </c>
      <c r="T56" s="25">
        <v>0</v>
      </c>
      <c r="U56" s="25">
        <v>0</v>
      </c>
      <c r="V56" s="25">
        <v>0</v>
      </c>
    </row>
    <row r="57" spans="1:22" ht="29">
      <c r="A57" s="18" t="s">
        <v>349</v>
      </c>
      <c r="B57" s="26" t="s">
        <v>298</v>
      </c>
      <c r="C57" s="27" t="s">
        <v>299</v>
      </c>
      <c r="D57" s="21" t="s">
        <v>322</v>
      </c>
      <c r="E57" s="22" t="s">
        <v>323</v>
      </c>
      <c r="F57" s="23" t="s">
        <v>350</v>
      </c>
      <c r="G57" s="18" t="s">
        <v>351</v>
      </c>
      <c r="H57" s="23" t="s">
        <v>352</v>
      </c>
      <c r="I57" s="24" t="s">
        <v>34</v>
      </c>
      <c r="J57" s="24" t="s">
        <v>147</v>
      </c>
      <c r="K57" s="25">
        <v>1</v>
      </c>
      <c r="L57" s="25">
        <v>0</v>
      </c>
      <c r="M57" s="25">
        <v>0</v>
      </c>
      <c r="N57" s="25">
        <v>1</v>
      </c>
      <c r="O57" s="25">
        <v>0</v>
      </c>
      <c r="P57" s="25">
        <v>0</v>
      </c>
      <c r="Q57" s="25">
        <v>1</v>
      </c>
      <c r="R57" s="25">
        <v>0</v>
      </c>
      <c r="S57" s="25">
        <v>0</v>
      </c>
      <c r="T57" s="25">
        <v>1</v>
      </c>
      <c r="U57" s="25">
        <v>0</v>
      </c>
      <c r="V57" s="25">
        <v>0</v>
      </c>
    </row>
    <row r="58" spans="1:22" ht="29">
      <c r="A58" s="18" t="s">
        <v>353</v>
      </c>
      <c r="B58" s="26" t="s">
        <v>298</v>
      </c>
      <c r="C58" s="27" t="s">
        <v>299</v>
      </c>
      <c r="D58" s="21" t="s">
        <v>322</v>
      </c>
      <c r="E58" s="22" t="s">
        <v>323</v>
      </c>
      <c r="F58" s="23" t="s">
        <v>354</v>
      </c>
      <c r="G58" s="18" t="s">
        <v>355</v>
      </c>
      <c r="H58" s="23" t="s">
        <v>356</v>
      </c>
      <c r="I58" s="24" t="s">
        <v>34</v>
      </c>
      <c r="J58" s="24" t="s">
        <v>147</v>
      </c>
      <c r="K58" s="25">
        <v>1</v>
      </c>
      <c r="L58" s="25">
        <v>0</v>
      </c>
      <c r="M58" s="25">
        <v>0</v>
      </c>
      <c r="N58" s="25">
        <v>0</v>
      </c>
      <c r="O58" s="25">
        <v>0</v>
      </c>
      <c r="P58" s="25">
        <v>0</v>
      </c>
      <c r="Q58" s="25">
        <v>0</v>
      </c>
      <c r="R58" s="25">
        <v>0</v>
      </c>
      <c r="S58" s="25">
        <v>0</v>
      </c>
      <c r="T58" s="25">
        <v>0</v>
      </c>
      <c r="U58" s="25">
        <v>0</v>
      </c>
      <c r="V58" s="25">
        <v>0</v>
      </c>
    </row>
    <row r="59" spans="1:22" ht="29">
      <c r="A59" s="18" t="s">
        <v>357</v>
      </c>
      <c r="B59" s="26" t="s">
        <v>298</v>
      </c>
      <c r="C59" s="27" t="s">
        <v>299</v>
      </c>
      <c r="D59" s="21" t="s">
        <v>358</v>
      </c>
      <c r="E59" s="22" t="s">
        <v>359</v>
      </c>
      <c r="F59" s="23" t="s">
        <v>360</v>
      </c>
      <c r="G59" s="18" t="s">
        <v>361</v>
      </c>
      <c r="H59" s="23" t="s">
        <v>362</v>
      </c>
      <c r="I59" s="24" t="s">
        <v>34</v>
      </c>
      <c r="J59" s="24" t="s">
        <v>147</v>
      </c>
      <c r="K59" s="25">
        <v>0</v>
      </c>
      <c r="L59" s="25">
        <v>0</v>
      </c>
      <c r="M59" s="25">
        <v>0</v>
      </c>
      <c r="N59" s="25">
        <v>0</v>
      </c>
      <c r="O59" s="25">
        <v>0</v>
      </c>
      <c r="P59" s="25">
        <v>1</v>
      </c>
      <c r="Q59" s="25">
        <v>0</v>
      </c>
      <c r="R59" s="25">
        <v>0</v>
      </c>
      <c r="S59" s="25">
        <v>0</v>
      </c>
      <c r="T59" s="25">
        <v>0</v>
      </c>
      <c r="U59" s="25">
        <v>0</v>
      </c>
      <c r="V59" s="25">
        <v>0</v>
      </c>
    </row>
    <row r="60" spans="1:22" ht="29">
      <c r="A60" s="18" t="s">
        <v>363</v>
      </c>
      <c r="B60" s="26" t="s">
        <v>298</v>
      </c>
      <c r="C60" s="27" t="s">
        <v>299</v>
      </c>
      <c r="D60" s="21" t="s">
        <v>358</v>
      </c>
      <c r="E60" s="22" t="s">
        <v>359</v>
      </c>
      <c r="F60" s="23" t="s">
        <v>364</v>
      </c>
      <c r="G60" s="18" t="s">
        <v>365</v>
      </c>
      <c r="H60" s="23" t="s">
        <v>366</v>
      </c>
      <c r="I60" s="24" t="s">
        <v>34</v>
      </c>
      <c r="J60" s="24" t="s">
        <v>147</v>
      </c>
      <c r="K60" s="25">
        <v>0</v>
      </c>
      <c r="L60" s="25">
        <v>0</v>
      </c>
      <c r="M60" s="25">
        <v>0</v>
      </c>
      <c r="N60" s="25">
        <v>0</v>
      </c>
      <c r="O60" s="25">
        <v>0</v>
      </c>
      <c r="P60" s="25">
        <v>1</v>
      </c>
      <c r="Q60" s="25">
        <v>0</v>
      </c>
      <c r="R60" s="25">
        <v>0</v>
      </c>
      <c r="S60" s="25">
        <v>0</v>
      </c>
      <c r="T60" s="25">
        <v>0</v>
      </c>
      <c r="U60" s="25">
        <v>0</v>
      </c>
      <c r="V60" s="25">
        <v>0</v>
      </c>
    </row>
    <row r="61" spans="1:22" ht="29">
      <c r="A61" s="18" t="s">
        <v>367</v>
      </c>
      <c r="B61" s="26" t="s">
        <v>298</v>
      </c>
      <c r="C61" s="27" t="s">
        <v>299</v>
      </c>
      <c r="D61" s="21" t="s">
        <v>358</v>
      </c>
      <c r="E61" s="22" t="s">
        <v>359</v>
      </c>
      <c r="F61" s="23" t="s">
        <v>364</v>
      </c>
      <c r="G61" s="18" t="s">
        <v>365</v>
      </c>
      <c r="H61" s="23" t="s">
        <v>368</v>
      </c>
      <c r="I61" s="24" t="s">
        <v>34</v>
      </c>
      <c r="J61" s="24" t="s">
        <v>147</v>
      </c>
      <c r="K61" s="25">
        <v>0</v>
      </c>
      <c r="L61" s="25">
        <v>0</v>
      </c>
      <c r="M61" s="25">
        <v>0</v>
      </c>
      <c r="N61" s="25">
        <v>0</v>
      </c>
      <c r="O61" s="25">
        <v>0</v>
      </c>
      <c r="P61" s="25">
        <v>1</v>
      </c>
      <c r="Q61" s="25">
        <v>0</v>
      </c>
      <c r="R61" s="25">
        <v>0</v>
      </c>
      <c r="S61" s="25">
        <v>1</v>
      </c>
      <c r="T61" s="25">
        <v>0</v>
      </c>
      <c r="U61" s="25">
        <v>0</v>
      </c>
      <c r="V61" s="25">
        <v>1</v>
      </c>
    </row>
    <row r="62" spans="1:22" ht="29">
      <c r="A62" s="18" t="s">
        <v>369</v>
      </c>
      <c r="B62" s="26" t="s">
        <v>298</v>
      </c>
      <c r="C62" s="27" t="s">
        <v>299</v>
      </c>
      <c r="D62" s="21" t="s">
        <v>358</v>
      </c>
      <c r="E62" s="22" t="s">
        <v>359</v>
      </c>
      <c r="F62" s="23" t="s">
        <v>370</v>
      </c>
      <c r="G62" s="18" t="s">
        <v>371</v>
      </c>
      <c r="H62" s="23" t="s">
        <v>372</v>
      </c>
      <c r="I62" s="24" t="s">
        <v>34</v>
      </c>
      <c r="J62" s="24" t="s">
        <v>147</v>
      </c>
      <c r="K62" s="25">
        <v>0</v>
      </c>
      <c r="L62" s="25">
        <v>0</v>
      </c>
      <c r="M62" s="25">
        <v>0</v>
      </c>
      <c r="N62" s="25">
        <v>0</v>
      </c>
      <c r="O62" s="25">
        <v>0</v>
      </c>
      <c r="P62" s="25">
        <v>1</v>
      </c>
      <c r="Q62" s="25">
        <v>0</v>
      </c>
      <c r="R62" s="25">
        <v>1</v>
      </c>
      <c r="S62" s="25">
        <v>0</v>
      </c>
      <c r="T62" s="25">
        <v>0</v>
      </c>
      <c r="U62" s="25">
        <v>0</v>
      </c>
      <c r="V62" s="25">
        <v>0</v>
      </c>
    </row>
    <row r="63" spans="1:22" ht="29">
      <c r="A63" s="18" t="s">
        <v>373</v>
      </c>
      <c r="B63" s="26" t="s">
        <v>298</v>
      </c>
      <c r="C63" s="27" t="s">
        <v>299</v>
      </c>
      <c r="D63" s="21" t="s">
        <v>358</v>
      </c>
      <c r="E63" s="22" t="s">
        <v>359</v>
      </c>
      <c r="F63" s="23" t="s">
        <v>374</v>
      </c>
      <c r="G63" s="18" t="s">
        <v>375</v>
      </c>
      <c r="H63" s="23" t="s">
        <v>376</v>
      </c>
      <c r="I63" s="24" t="s">
        <v>34</v>
      </c>
      <c r="J63" s="24" t="s">
        <v>147</v>
      </c>
      <c r="K63" s="25">
        <v>0</v>
      </c>
      <c r="L63" s="25">
        <v>0</v>
      </c>
      <c r="M63" s="25">
        <v>1</v>
      </c>
      <c r="N63" s="25">
        <v>0</v>
      </c>
      <c r="O63" s="25">
        <v>0</v>
      </c>
      <c r="P63" s="25">
        <v>0</v>
      </c>
      <c r="Q63" s="25">
        <v>0</v>
      </c>
      <c r="R63" s="25">
        <v>0</v>
      </c>
      <c r="S63" s="25">
        <v>0</v>
      </c>
      <c r="T63" s="25">
        <v>0</v>
      </c>
      <c r="U63" s="25">
        <v>0</v>
      </c>
      <c r="V63" s="25">
        <v>0</v>
      </c>
    </row>
    <row r="64" spans="1:22">
      <c r="A64" s="18" t="s">
        <v>377</v>
      </c>
      <c r="B64" s="26" t="s">
        <v>298</v>
      </c>
      <c r="C64" s="27" t="s">
        <v>299</v>
      </c>
      <c r="D64" s="21" t="s">
        <v>378</v>
      </c>
      <c r="E64" s="22" t="s">
        <v>379</v>
      </c>
      <c r="F64" s="23" t="s">
        <v>380</v>
      </c>
      <c r="G64" s="18" t="s">
        <v>381</v>
      </c>
      <c r="H64" s="23" t="s">
        <v>382</v>
      </c>
      <c r="I64" s="24" t="s">
        <v>109</v>
      </c>
      <c r="J64" s="24" t="s">
        <v>147</v>
      </c>
      <c r="K64" s="28">
        <v>0</v>
      </c>
      <c r="L64" s="28">
        <v>0</v>
      </c>
      <c r="M64" s="28">
        <v>0</v>
      </c>
      <c r="N64" s="28">
        <v>0</v>
      </c>
      <c r="O64" s="28">
        <v>0</v>
      </c>
      <c r="P64" s="28">
        <v>0</v>
      </c>
      <c r="Q64" s="28">
        <v>0</v>
      </c>
      <c r="R64" s="28">
        <v>0</v>
      </c>
      <c r="S64" s="28">
        <v>0</v>
      </c>
      <c r="T64" s="28">
        <v>1</v>
      </c>
      <c r="U64" s="28">
        <v>0</v>
      </c>
      <c r="V64" s="28">
        <v>1</v>
      </c>
    </row>
    <row r="65" spans="1:22">
      <c r="A65" s="18" t="s">
        <v>383</v>
      </c>
      <c r="B65" s="26" t="s">
        <v>298</v>
      </c>
      <c r="C65" s="27" t="s">
        <v>299</v>
      </c>
      <c r="D65" s="21" t="s">
        <v>378</v>
      </c>
      <c r="E65" s="22" t="s">
        <v>379</v>
      </c>
      <c r="F65" s="23" t="s">
        <v>384</v>
      </c>
      <c r="G65" s="18" t="s">
        <v>385</v>
      </c>
      <c r="H65" s="23" t="s">
        <v>386</v>
      </c>
      <c r="I65" s="24" t="s">
        <v>34</v>
      </c>
      <c r="J65" s="24" t="s">
        <v>147</v>
      </c>
      <c r="K65" s="25">
        <v>0</v>
      </c>
      <c r="L65" s="25">
        <v>0</v>
      </c>
      <c r="M65" s="25">
        <v>0</v>
      </c>
      <c r="N65" s="25">
        <v>0</v>
      </c>
      <c r="O65" s="25">
        <v>0</v>
      </c>
      <c r="P65" s="25">
        <v>0</v>
      </c>
      <c r="Q65" s="25">
        <v>0</v>
      </c>
      <c r="R65" s="25">
        <v>0</v>
      </c>
      <c r="S65" s="25">
        <v>0</v>
      </c>
      <c r="T65" s="25">
        <v>0</v>
      </c>
      <c r="U65" s="25">
        <v>0</v>
      </c>
      <c r="V65" s="25">
        <v>1</v>
      </c>
    </row>
    <row r="66" spans="1:22" ht="58">
      <c r="A66" s="18" t="s">
        <v>387</v>
      </c>
      <c r="B66" s="26" t="s">
        <v>298</v>
      </c>
      <c r="C66" s="27" t="s">
        <v>299</v>
      </c>
      <c r="D66" s="21" t="s">
        <v>388</v>
      </c>
      <c r="E66" s="22" t="s">
        <v>389</v>
      </c>
      <c r="F66" s="23" t="s">
        <v>390</v>
      </c>
      <c r="G66" s="18" t="s">
        <v>391</v>
      </c>
      <c r="H66" s="23" t="s">
        <v>392</v>
      </c>
      <c r="I66" s="24" t="s">
        <v>34</v>
      </c>
      <c r="J66" s="24" t="s">
        <v>147</v>
      </c>
      <c r="K66" s="25">
        <v>0</v>
      </c>
      <c r="L66" s="25">
        <v>0</v>
      </c>
      <c r="M66" s="25">
        <v>1</v>
      </c>
      <c r="N66" s="25">
        <v>1</v>
      </c>
      <c r="O66" s="25">
        <v>0</v>
      </c>
      <c r="P66" s="25">
        <v>0</v>
      </c>
      <c r="Q66" s="25">
        <v>1</v>
      </c>
      <c r="R66" s="25">
        <v>0</v>
      </c>
      <c r="S66" s="25">
        <v>0</v>
      </c>
      <c r="T66" s="25">
        <v>1</v>
      </c>
      <c r="U66" s="25">
        <v>1</v>
      </c>
      <c r="V66" s="25">
        <v>0</v>
      </c>
    </row>
    <row r="67" spans="1:22" ht="29">
      <c r="A67" s="18" t="s">
        <v>393</v>
      </c>
      <c r="B67" s="26" t="s">
        <v>298</v>
      </c>
      <c r="C67" s="27" t="s">
        <v>299</v>
      </c>
      <c r="D67" s="21" t="s">
        <v>388</v>
      </c>
      <c r="E67" s="22" t="s">
        <v>389</v>
      </c>
      <c r="F67" s="23" t="s">
        <v>394</v>
      </c>
      <c r="G67" s="18" t="s">
        <v>395</v>
      </c>
      <c r="H67" s="23" t="s">
        <v>396</v>
      </c>
      <c r="I67" s="24" t="s">
        <v>34</v>
      </c>
      <c r="J67" s="24" t="s">
        <v>147</v>
      </c>
      <c r="K67" s="25">
        <v>1</v>
      </c>
      <c r="L67" s="25">
        <v>2</v>
      </c>
      <c r="M67" s="25">
        <v>4</v>
      </c>
      <c r="N67" s="25">
        <v>1</v>
      </c>
      <c r="O67" s="25">
        <v>0</v>
      </c>
      <c r="P67" s="25">
        <v>0</v>
      </c>
      <c r="Q67" s="25">
        <v>2</v>
      </c>
      <c r="R67" s="25">
        <v>0</v>
      </c>
      <c r="S67" s="25">
        <v>1</v>
      </c>
      <c r="T67" s="25">
        <v>3</v>
      </c>
      <c r="U67" s="25">
        <v>4</v>
      </c>
      <c r="V67" s="25">
        <v>1</v>
      </c>
    </row>
    <row r="68" spans="1:22" ht="43.5">
      <c r="A68" s="18" t="s">
        <v>397</v>
      </c>
      <c r="B68" s="26" t="s">
        <v>298</v>
      </c>
      <c r="C68" s="27" t="s">
        <v>299</v>
      </c>
      <c r="D68" s="21" t="s">
        <v>388</v>
      </c>
      <c r="E68" s="22" t="s">
        <v>389</v>
      </c>
      <c r="F68" s="23" t="s">
        <v>398</v>
      </c>
      <c r="G68" s="18" t="s">
        <v>399</v>
      </c>
      <c r="H68" s="23" t="s">
        <v>231</v>
      </c>
      <c r="I68" s="24" t="s">
        <v>34</v>
      </c>
      <c r="J68" s="24" t="s">
        <v>147</v>
      </c>
      <c r="K68" s="25">
        <v>1</v>
      </c>
      <c r="L68" s="25">
        <v>0</v>
      </c>
      <c r="M68" s="25">
        <v>0</v>
      </c>
      <c r="N68" s="25">
        <v>1</v>
      </c>
      <c r="O68" s="25">
        <v>0</v>
      </c>
      <c r="P68" s="25">
        <v>0</v>
      </c>
      <c r="Q68" s="25">
        <v>1</v>
      </c>
      <c r="R68" s="25">
        <v>0</v>
      </c>
      <c r="S68" s="25">
        <v>0</v>
      </c>
      <c r="T68" s="25">
        <v>1</v>
      </c>
      <c r="U68" s="25">
        <v>0</v>
      </c>
      <c r="V68" s="25">
        <v>0</v>
      </c>
    </row>
    <row r="69" spans="1:22" ht="29">
      <c r="A69" s="18" t="s">
        <v>400</v>
      </c>
      <c r="B69" s="26" t="s">
        <v>401</v>
      </c>
      <c r="C69" s="27" t="s">
        <v>402</v>
      </c>
      <c r="D69" s="21" t="s">
        <v>403</v>
      </c>
      <c r="E69" s="22" t="s">
        <v>404</v>
      </c>
      <c r="F69" s="23" t="s">
        <v>405</v>
      </c>
      <c r="G69" s="18" t="s">
        <v>406</v>
      </c>
      <c r="H69" s="23" t="s">
        <v>407</v>
      </c>
      <c r="I69" s="24" t="s">
        <v>34</v>
      </c>
      <c r="J69" s="24" t="s">
        <v>147</v>
      </c>
      <c r="K69" s="25">
        <v>514</v>
      </c>
      <c r="L69" s="25">
        <v>504</v>
      </c>
      <c r="M69" s="25">
        <v>548</v>
      </c>
      <c r="N69" s="25">
        <v>617</v>
      </c>
      <c r="O69" s="25">
        <v>579</v>
      </c>
      <c r="P69" s="25">
        <v>567</v>
      </c>
      <c r="Q69" s="25">
        <v>627</v>
      </c>
      <c r="R69" s="25">
        <v>572</v>
      </c>
      <c r="S69" s="25">
        <v>566</v>
      </c>
      <c r="T69" s="25">
        <v>564</v>
      </c>
      <c r="U69" s="25">
        <v>537</v>
      </c>
      <c r="V69" s="25">
        <v>636</v>
      </c>
    </row>
    <row r="70" spans="1:22" ht="29">
      <c r="A70" s="18" t="s">
        <v>408</v>
      </c>
      <c r="B70" s="26" t="s">
        <v>401</v>
      </c>
      <c r="C70" s="27" t="s">
        <v>402</v>
      </c>
      <c r="D70" s="21" t="s">
        <v>403</v>
      </c>
      <c r="E70" s="22" t="s">
        <v>404</v>
      </c>
      <c r="F70" s="23" t="s">
        <v>409</v>
      </c>
      <c r="G70" s="18" t="s">
        <v>410</v>
      </c>
      <c r="H70" s="23" t="s">
        <v>407</v>
      </c>
      <c r="I70" s="24" t="s">
        <v>34</v>
      </c>
      <c r="J70" s="24" t="s">
        <v>147</v>
      </c>
      <c r="K70" s="25">
        <v>6</v>
      </c>
      <c r="L70" s="25">
        <v>84</v>
      </c>
      <c r="M70" s="25">
        <v>154</v>
      </c>
      <c r="N70" s="25">
        <v>54</v>
      </c>
      <c r="O70" s="25">
        <v>132</v>
      </c>
      <c r="P70" s="25">
        <v>133</v>
      </c>
      <c r="Q70" s="25">
        <v>118</v>
      </c>
      <c r="R70" s="25">
        <v>157</v>
      </c>
      <c r="S70" s="25">
        <v>120</v>
      </c>
      <c r="T70" s="25">
        <v>151</v>
      </c>
      <c r="U70" s="25">
        <v>173</v>
      </c>
      <c r="V70" s="25">
        <v>290</v>
      </c>
    </row>
    <row r="71" spans="1:22" ht="29">
      <c r="A71" s="18" t="s">
        <v>411</v>
      </c>
      <c r="B71" s="26" t="s">
        <v>401</v>
      </c>
      <c r="C71" s="27" t="s">
        <v>402</v>
      </c>
      <c r="D71" s="21" t="s">
        <v>403</v>
      </c>
      <c r="E71" s="22" t="s">
        <v>404</v>
      </c>
      <c r="F71" s="23" t="s">
        <v>412</v>
      </c>
      <c r="G71" s="18" t="s">
        <v>413</v>
      </c>
      <c r="H71" s="23" t="s">
        <v>407</v>
      </c>
      <c r="I71" s="24" t="s">
        <v>34</v>
      </c>
      <c r="J71" s="24" t="s">
        <v>147</v>
      </c>
      <c r="K71" s="25">
        <v>40</v>
      </c>
      <c r="L71" s="25">
        <v>40</v>
      </c>
      <c r="M71" s="25">
        <v>253</v>
      </c>
      <c r="N71" s="25">
        <v>162</v>
      </c>
      <c r="O71" s="25">
        <v>213</v>
      </c>
      <c r="P71" s="25">
        <v>204</v>
      </c>
      <c r="Q71" s="25">
        <v>138</v>
      </c>
      <c r="R71" s="25">
        <v>181</v>
      </c>
      <c r="S71" s="25">
        <v>188</v>
      </c>
      <c r="T71" s="25">
        <v>194</v>
      </c>
      <c r="U71" s="25">
        <v>206</v>
      </c>
      <c r="V71" s="25">
        <v>281</v>
      </c>
    </row>
    <row r="72" spans="1:22" ht="29">
      <c r="A72" s="18" t="s">
        <v>414</v>
      </c>
      <c r="B72" s="26" t="s">
        <v>401</v>
      </c>
      <c r="C72" s="27" t="s">
        <v>402</v>
      </c>
      <c r="D72" s="21" t="s">
        <v>403</v>
      </c>
      <c r="E72" s="22" t="s">
        <v>404</v>
      </c>
      <c r="F72" s="23" t="s">
        <v>415</v>
      </c>
      <c r="G72" s="18" t="s">
        <v>416</v>
      </c>
      <c r="H72" s="23" t="s">
        <v>407</v>
      </c>
      <c r="I72" s="24" t="s">
        <v>34</v>
      </c>
      <c r="J72" s="24" t="s">
        <v>147</v>
      </c>
      <c r="K72" s="25">
        <v>6</v>
      </c>
      <c r="L72" s="25">
        <v>6</v>
      </c>
      <c r="M72" s="25">
        <v>6</v>
      </c>
      <c r="N72" s="25">
        <v>6</v>
      </c>
      <c r="O72" s="25">
        <v>6</v>
      </c>
      <c r="P72" s="25">
        <v>6</v>
      </c>
      <c r="Q72" s="25">
        <v>6</v>
      </c>
      <c r="R72" s="25">
        <v>6</v>
      </c>
      <c r="S72" s="25">
        <v>6</v>
      </c>
      <c r="T72" s="25">
        <v>6</v>
      </c>
      <c r="U72" s="25">
        <v>6</v>
      </c>
      <c r="V72" s="25">
        <v>6</v>
      </c>
    </row>
    <row r="73" spans="1:22" ht="29">
      <c r="A73" s="18" t="s">
        <v>417</v>
      </c>
      <c r="B73" s="26" t="s">
        <v>401</v>
      </c>
      <c r="C73" s="27" t="s">
        <v>402</v>
      </c>
      <c r="D73" s="21" t="s">
        <v>403</v>
      </c>
      <c r="E73" s="22" t="s">
        <v>404</v>
      </c>
      <c r="F73" s="23" t="s">
        <v>418</v>
      </c>
      <c r="G73" s="18" t="s">
        <v>419</v>
      </c>
      <c r="H73" s="23" t="s">
        <v>407</v>
      </c>
      <c r="I73" s="24" t="s">
        <v>34</v>
      </c>
      <c r="J73" s="24" t="s">
        <v>147</v>
      </c>
      <c r="K73" s="25">
        <v>18</v>
      </c>
      <c r="L73" s="25">
        <v>26</v>
      </c>
      <c r="M73" s="25">
        <v>36</v>
      </c>
      <c r="N73" s="25">
        <v>51</v>
      </c>
      <c r="O73" s="25">
        <v>51</v>
      </c>
      <c r="P73" s="25">
        <v>49</v>
      </c>
      <c r="Q73" s="25">
        <v>37</v>
      </c>
      <c r="R73" s="25">
        <v>46</v>
      </c>
      <c r="S73" s="25">
        <v>48</v>
      </c>
      <c r="T73" s="25">
        <v>51</v>
      </c>
      <c r="U73" s="25">
        <v>53</v>
      </c>
      <c r="V73" s="25">
        <v>68</v>
      </c>
    </row>
    <row r="74" spans="1:22" ht="29">
      <c r="A74" s="18" t="s">
        <v>420</v>
      </c>
      <c r="B74" s="26" t="s">
        <v>421</v>
      </c>
      <c r="C74" s="27" t="s">
        <v>422</v>
      </c>
      <c r="D74" s="21" t="s">
        <v>423</v>
      </c>
      <c r="E74" s="22" t="s">
        <v>424</v>
      </c>
      <c r="F74" s="23" t="s">
        <v>425</v>
      </c>
      <c r="G74" s="18" t="s">
        <v>426</v>
      </c>
      <c r="H74" s="23" t="s">
        <v>427</v>
      </c>
      <c r="I74" s="24" t="s">
        <v>34</v>
      </c>
      <c r="J74" s="24" t="s">
        <v>147</v>
      </c>
      <c r="K74" s="25">
        <v>0</v>
      </c>
      <c r="L74" s="25">
        <v>0</v>
      </c>
      <c r="M74" s="25">
        <v>0</v>
      </c>
      <c r="N74" s="25">
        <v>0</v>
      </c>
      <c r="O74" s="25">
        <v>0</v>
      </c>
      <c r="P74" s="25">
        <v>0</v>
      </c>
      <c r="Q74" s="25">
        <v>0</v>
      </c>
      <c r="R74" s="25">
        <v>0</v>
      </c>
      <c r="S74" s="25">
        <v>0</v>
      </c>
      <c r="T74" s="25">
        <v>0</v>
      </c>
      <c r="U74" s="25">
        <v>0</v>
      </c>
      <c r="V74" s="25">
        <v>1</v>
      </c>
    </row>
    <row r="75" spans="1:22" ht="29">
      <c r="A75" s="18" t="s">
        <v>428</v>
      </c>
      <c r="B75" s="26" t="s">
        <v>421</v>
      </c>
      <c r="C75" s="27" t="s">
        <v>422</v>
      </c>
      <c r="D75" s="21" t="s">
        <v>423</v>
      </c>
      <c r="E75" s="22" t="s">
        <v>424</v>
      </c>
      <c r="F75" s="23" t="s">
        <v>425</v>
      </c>
      <c r="G75" s="18" t="s">
        <v>426</v>
      </c>
      <c r="H75" s="23" t="s">
        <v>429</v>
      </c>
      <c r="I75" s="24" t="s">
        <v>34</v>
      </c>
      <c r="J75" s="24" t="s">
        <v>147</v>
      </c>
      <c r="K75" s="25">
        <v>0</v>
      </c>
      <c r="L75" s="25">
        <v>0</v>
      </c>
      <c r="M75" s="25">
        <v>0</v>
      </c>
      <c r="N75" s="25">
        <v>0</v>
      </c>
      <c r="O75" s="25">
        <v>0</v>
      </c>
      <c r="P75" s="25">
        <v>0</v>
      </c>
      <c r="Q75" s="25">
        <v>0</v>
      </c>
      <c r="R75" s="25">
        <v>0</v>
      </c>
      <c r="S75" s="25">
        <v>0</v>
      </c>
      <c r="T75" s="25">
        <v>0</v>
      </c>
      <c r="U75" s="25">
        <v>0</v>
      </c>
      <c r="V75" s="25">
        <v>0</v>
      </c>
    </row>
    <row r="76" spans="1:22">
      <c r="A76" s="18" t="s">
        <v>430</v>
      </c>
      <c r="B76" s="26" t="s">
        <v>421</v>
      </c>
      <c r="C76" s="27" t="s">
        <v>422</v>
      </c>
      <c r="D76" s="21" t="s">
        <v>423</v>
      </c>
      <c r="E76" s="22" t="s">
        <v>424</v>
      </c>
      <c r="F76" s="23" t="s">
        <v>425</v>
      </c>
      <c r="G76" s="18" t="s">
        <v>426</v>
      </c>
      <c r="H76" s="23" t="s">
        <v>431</v>
      </c>
      <c r="I76" s="24" t="s">
        <v>109</v>
      </c>
      <c r="J76" s="24" t="s">
        <v>147</v>
      </c>
      <c r="K76" s="28">
        <v>0</v>
      </c>
      <c r="L76" s="28">
        <v>0.33</v>
      </c>
      <c r="M76" s="28">
        <v>0</v>
      </c>
      <c r="N76" s="28">
        <v>0</v>
      </c>
      <c r="O76" s="28">
        <v>0</v>
      </c>
      <c r="P76" s="28">
        <v>0</v>
      </c>
      <c r="Q76" s="28">
        <v>0.47</v>
      </c>
      <c r="R76" s="28">
        <v>0</v>
      </c>
      <c r="S76" s="28">
        <v>0.1</v>
      </c>
      <c r="T76" s="28">
        <v>0</v>
      </c>
      <c r="U76" s="28">
        <v>0</v>
      </c>
      <c r="V76" s="28">
        <v>0</v>
      </c>
    </row>
    <row r="77" spans="1:22">
      <c r="A77" s="18" t="s">
        <v>432</v>
      </c>
      <c r="B77" s="26" t="s">
        <v>421</v>
      </c>
      <c r="C77" s="27" t="s">
        <v>422</v>
      </c>
      <c r="D77" s="21" t="s">
        <v>423</v>
      </c>
      <c r="E77" s="22" t="s">
        <v>424</v>
      </c>
      <c r="F77" s="23" t="s">
        <v>425</v>
      </c>
      <c r="G77" s="18" t="s">
        <v>426</v>
      </c>
      <c r="H77" s="23" t="s">
        <v>433</v>
      </c>
      <c r="I77" s="24" t="s">
        <v>109</v>
      </c>
      <c r="J77" s="24" t="s">
        <v>147</v>
      </c>
      <c r="K77" s="28">
        <v>0</v>
      </c>
      <c r="L77" s="28">
        <v>0</v>
      </c>
      <c r="M77" s="28">
        <v>0.25</v>
      </c>
      <c r="N77" s="28">
        <v>0</v>
      </c>
      <c r="O77" s="28">
        <v>0</v>
      </c>
      <c r="P77" s="28">
        <v>0</v>
      </c>
      <c r="Q77" s="28">
        <v>0.75</v>
      </c>
      <c r="R77" s="28">
        <v>0</v>
      </c>
      <c r="S77" s="28">
        <v>0</v>
      </c>
      <c r="T77" s="28">
        <v>0</v>
      </c>
      <c r="U77" s="28">
        <v>0</v>
      </c>
      <c r="V77" s="28">
        <v>0</v>
      </c>
    </row>
    <row r="78" spans="1:22" ht="29">
      <c r="A78" s="18" t="s">
        <v>434</v>
      </c>
      <c r="B78" s="26" t="s">
        <v>421</v>
      </c>
      <c r="C78" s="27" t="s">
        <v>422</v>
      </c>
      <c r="D78" s="21" t="s">
        <v>435</v>
      </c>
      <c r="E78" s="22" t="s">
        <v>436</v>
      </c>
      <c r="F78" s="23" t="s">
        <v>437</v>
      </c>
      <c r="G78" s="18" t="s">
        <v>438</v>
      </c>
      <c r="H78" s="23" t="s">
        <v>439</v>
      </c>
      <c r="I78" s="24" t="s">
        <v>109</v>
      </c>
      <c r="J78" s="24" t="s">
        <v>147</v>
      </c>
      <c r="K78" s="28">
        <v>0</v>
      </c>
      <c r="L78" s="28">
        <v>0</v>
      </c>
      <c r="M78" s="28">
        <v>0</v>
      </c>
      <c r="N78" s="28">
        <v>0</v>
      </c>
      <c r="O78" s="28">
        <v>0</v>
      </c>
      <c r="P78" s="28">
        <v>0</v>
      </c>
      <c r="Q78" s="28">
        <v>0.66659999999999997</v>
      </c>
      <c r="R78" s="28">
        <v>0</v>
      </c>
      <c r="S78" s="28">
        <v>0</v>
      </c>
      <c r="T78" s="28">
        <v>0</v>
      </c>
      <c r="U78" s="28">
        <v>0</v>
      </c>
      <c r="V78" s="28">
        <v>0.33339999999999997</v>
      </c>
    </row>
    <row r="79" spans="1:22" ht="43.5">
      <c r="A79" s="18" t="s">
        <v>440</v>
      </c>
      <c r="B79" s="26" t="s">
        <v>421</v>
      </c>
      <c r="C79" s="27" t="s">
        <v>422</v>
      </c>
      <c r="D79" s="21" t="s">
        <v>435</v>
      </c>
      <c r="E79" s="22" t="s">
        <v>436</v>
      </c>
      <c r="F79" s="23" t="s">
        <v>437</v>
      </c>
      <c r="G79" s="18" t="s">
        <v>438</v>
      </c>
      <c r="H79" s="23" t="s">
        <v>441</v>
      </c>
      <c r="I79" s="24" t="s">
        <v>109</v>
      </c>
      <c r="J79" s="24" t="s">
        <v>147</v>
      </c>
      <c r="K79" s="28">
        <v>0</v>
      </c>
      <c r="L79" s="28">
        <v>0</v>
      </c>
      <c r="M79" s="28">
        <v>0</v>
      </c>
      <c r="N79" s="28">
        <v>0</v>
      </c>
      <c r="O79" s="28">
        <v>0</v>
      </c>
      <c r="P79" s="28">
        <v>0</v>
      </c>
      <c r="Q79" s="28">
        <v>0</v>
      </c>
      <c r="R79" s="28">
        <v>0</v>
      </c>
      <c r="S79" s="28">
        <v>0</v>
      </c>
      <c r="T79" s="28">
        <v>0</v>
      </c>
      <c r="U79" s="28">
        <v>0</v>
      </c>
      <c r="V79" s="28">
        <v>0</v>
      </c>
    </row>
    <row r="80" spans="1:22" ht="29">
      <c r="A80" s="18" t="s">
        <v>442</v>
      </c>
      <c r="B80" s="26" t="s">
        <v>421</v>
      </c>
      <c r="C80" s="27" t="s">
        <v>422</v>
      </c>
      <c r="D80" s="21" t="s">
        <v>443</v>
      </c>
      <c r="E80" s="22" t="s">
        <v>444</v>
      </c>
      <c r="F80" s="23" t="s">
        <v>445</v>
      </c>
      <c r="G80" s="18" t="s">
        <v>446</v>
      </c>
      <c r="H80" s="23" t="s">
        <v>447</v>
      </c>
      <c r="I80" s="24" t="s">
        <v>34</v>
      </c>
      <c r="J80" s="24" t="s">
        <v>147</v>
      </c>
      <c r="K80" s="25">
        <v>0</v>
      </c>
      <c r="L80" s="25">
        <v>0</v>
      </c>
      <c r="M80" s="25">
        <v>0</v>
      </c>
      <c r="N80" s="25">
        <v>0</v>
      </c>
      <c r="O80" s="25">
        <v>1</v>
      </c>
      <c r="P80" s="25">
        <v>0</v>
      </c>
      <c r="Q80" s="25">
        <v>0</v>
      </c>
      <c r="R80" s="25">
        <v>0</v>
      </c>
      <c r="S80" s="25">
        <v>0</v>
      </c>
      <c r="T80" s="25">
        <v>0</v>
      </c>
      <c r="U80" s="25">
        <v>0</v>
      </c>
      <c r="V80" s="25">
        <v>0</v>
      </c>
    </row>
    <row r="81" spans="1:22" ht="29">
      <c r="A81" s="18" t="s">
        <v>448</v>
      </c>
      <c r="B81" s="26" t="s">
        <v>421</v>
      </c>
      <c r="C81" s="27" t="s">
        <v>422</v>
      </c>
      <c r="D81" s="21" t="s">
        <v>443</v>
      </c>
      <c r="E81" s="22" t="s">
        <v>444</v>
      </c>
      <c r="F81" s="23" t="s">
        <v>445</v>
      </c>
      <c r="G81" s="18" t="s">
        <v>446</v>
      </c>
      <c r="H81" s="23" t="s">
        <v>449</v>
      </c>
      <c r="I81" s="24" t="s">
        <v>34</v>
      </c>
      <c r="J81" s="24" t="s">
        <v>147</v>
      </c>
      <c r="K81" s="25">
        <v>0</v>
      </c>
      <c r="L81" s="25">
        <v>0</v>
      </c>
      <c r="M81" s="25">
        <v>0</v>
      </c>
      <c r="N81" s="25">
        <v>0</v>
      </c>
      <c r="O81" s="25">
        <v>0</v>
      </c>
      <c r="P81" s="25">
        <v>0</v>
      </c>
      <c r="Q81" s="25">
        <v>0</v>
      </c>
      <c r="R81" s="25">
        <v>0</v>
      </c>
      <c r="S81" s="25">
        <v>0</v>
      </c>
      <c r="T81" s="25">
        <v>0</v>
      </c>
      <c r="U81" s="25">
        <v>0</v>
      </c>
      <c r="V81" s="25">
        <v>0</v>
      </c>
    </row>
    <row r="82" spans="1:22" ht="29">
      <c r="A82" s="18" t="s">
        <v>450</v>
      </c>
      <c r="B82" s="26" t="s">
        <v>421</v>
      </c>
      <c r="C82" s="27" t="s">
        <v>422</v>
      </c>
      <c r="D82" s="21" t="s">
        <v>443</v>
      </c>
      <c r="E82" s="22" t="s">
        <v>444</v>
      </c>
      <c r="F82" s="23" t="s">
        <v>451</v>
      </c>
      <c r="G82" s="18" t="s">
        <v>452</v>
      </c>
      <c r="H82" s="23" t="s">
        <v>453</v>
      </c>
      <c r="I82" s="24" t="s">
        <v>34</v>
      </c>
      <c r="J82" s="24" t="s">
        <v>147</v>
      </c>
      <c r="K82" s="25">
        <v>0</v>
      </c>
      <c r="L82" s="25">
        <v>0</v>
      </c>
      <c r="M82" s="25">
        <v>0</v>
      </c>
      <c r="N82" s="25">
        <v>0</v>
      </c>
      <c r="O82" s="25">
        <v>0</v>
      </c>
      <c r="P82" s="25">
        <v>0</v>
      </c>
      <c r="Q82" s="25">
        <v>0</v>
      </c>
      <c r="R82" s="25">
        <v>0</v>
      </c>
      <c r="S82" s="25">
        <v>0</v>
      </c>
      <c r="T82" s="25">
        <v>0</v>
      </c>
      <c r="U82" s="25">
        <v>1</v>
      </c>
      <c r="V82" s="25">
        <v>0</v>
      </c>
    </row>
    <row r="83" spans="1:22" ht="29">
      <c r="A83" s="18" t="s">
        <v>454</v>
      </c>
      <c r="B83" s="26" t="s">
        <v>421</v>
      </c>
      <c r="C83" s="27" t="s">
        <v>422</v>
      </c>
      <c r="D83" s="21" t="s">
        <v>443</v>
      </c>
      <c r="E83" s="22" t="s">
        <v>444</v>
      </c>
      <c r="F83" s="23" t="s">
        <v>451</v>
      </c>
      <c r="G83" s="18" t="s">
        <v>452</v>
      </c>
      <c r="H83" s="23" t="s">
        <v>455</v>
      </c>
      <c r="I83" s="24" t="s">
        <v>34</v>
      </c>
      <c r="J83" s="24" t="s">
        <v>147</v>
      </c>
      <c r="K83" s="25">
        <v>0</v>
      </c>
      <c r="L83" s="25">
        <v>0</v>
      </c>
      <c r="M83" s="25">
        <v>0</v>
      </c>
      <c r="N83" s="25">
        <v>0</v>
      </c>
      <c r="O83" s="25">
        <v>0</v>
      </c>
      <c r="P83" s="25">
        <v>0</v>
      </c>
      <c r="Q83" s="25">
        <v>0</v>
      </c>
      <c r="R83" s="25">
        <v>0</v>
      </c>
      <c r="S83" s="25">
        <v>0</v>
      </c>
      <c r="T83" s="25">
        <v>0</v>
      </c>
      <c r="U83" s="25">
        <v>1</v>
      </c>
      <c r="V83" s="25">
        <v>0</v>
      </c>
    </row>
    <row r="84" spans="1:22" ht="43.5">
      <c r="A84" s="18" t="s">
        <v>456</v>
      </c>
      <c r="B84" s="26" t="s">
        <v>421</v>
      </c>
      <c r="C84" s="27" t="s">
        <v>422</v>
      </c>
      <c r="D84" s="21" t="s">
        <v>443</v>
      </c>
      <c r="E84" s="22" t="s">
        <v>444</v>
      </c>
      <c r="F84" s="23" t="s">
        <v>457</v>
      </c>
      <c r="G84" s="18" t="s">
        <v>458</v>
      </c>
      <c r="H84" s="23" t="s">
        <v>459</v>
      </c>
      <c r="I84" s="24" t="s">
        <v>34</v>
      </c>
      <c r="J84" s="24" t="s">
        <v>147</v>
      </c>
      <c r="K84" s="25">
        <v>1</v>
      </c>
      <c r="L84" s="25">
        <v>0</v>
      </c>
      <c r="M84" s="25">
        <v>0</v>
      </c>
      <c r="N84" s="25">
        <v>0</v>
      </c>
      <c r="O84" s="25">
        <v>0</v>
      </c>
      <c r="P84" s="25">
        <v>0</v>
      </c>
      <c r="Q84" s="25">
        <v>0</v>
      </c>
      <c r="R84" s="25">
        <v>0</v>
      </c>
      <c r="S84" s="25">
        <v>0</v>
      </c>
      <c r="T84" s="25">
        <v>0</v>
      </c>
      <c r="U84" s="25">
        <v>0</v>
      </c>
      <c r="V84" s="25">
        <v>0</v>
      </c>
    </row>
    <row r="85" spans="1:22" ht="43.5">
      <c r="A85" s="18" t="s">
        <v>460</v>
      </c>
      <c r="B85" s="26" t="s">
        <v>421</v>
      </c>
      <c r="C85" s="27" t="s">
        <v>422</v>
      </c>
      <c r="D85" s="21" t="s">
        <v>443</v>
      </c>
      <c r="E85" s="22" t="s">
        <v>444</v>
      </c>
      <c r="F85" s="23" t="s">
        <v>457</v>
      </c>
      <c r="G85" s="18" t="s">
        <v>458</v>
      </c>
      <c r="H85" s="23" t="s">
        <v>461</v>
      </c>
      <c r="I85" s="24" t="s">
        <v>34</v>
      </c>
      <c r="J85" s="24" t="s">
        <v>147</v>
      </c>
      <c r="K85" s="25">
        <v>0</v>
      </c>
      <c r="L85" s="25">
        <v>0</v>
      </c>
      <c r="M85" s="25">
        <v>0</v>
      </c>
      <c r="N85" s="25">
        <v>0</v>
      </c>
      <c r="O85" s="25">
        <v>0</v>
      </c>
      <c r="P85" s="25">
        <v>0</v>
      </c>
      <c r="Q85" s="25">
        <v>0</v>
      </c>
      <c r="R85" s="25">
        <v>0</v>
      </c>
      <c r="S85" s="25">
        <v>0</v>
      </c>
      <c r="T85" s="25">
        <v>0</v>
      </c>
      <c r="U85" s="25">
        <v>0</v>
      </c>
      <c r="V85" s="25">
        <v>0</v>
      </c>
    </row>
    <row r="86" spans="1:22" ht="43.5">
      <c r="A86" s="18" t="s">
        <v>462</v>
      </c>
      <c r="B86" s="26" t="s">
        <v>421</v>
      </c>
      <c r="C86" s="27" t="s">
        <v>422</v>
      </c>
      <c r="D86" s="21" t="s">
        <v>463</v>
      </c>
      <c r="E86" s="22" t="s">
        <v>464</v>
      </c>
      <c r="F86" s="23" t="s">
        <v>465</v>
      </c>
      <c r="G86" s="18" t="s">
        <v>466</v>
      </c>
      <c r="H86" s="23" t="s">
        <v>467</v>
      </c>
      <c r="I86" s="24" t="s">
        <v>109</v>
      </c>
      <c r="J86" s="24" t="s">
        <v>147</v>
      </c>
      <c r="K86" s="28">
        <v>0</v>
      </c>
      <c r="L86" s="28">
        <v>0</v>
      </c>
      <c r="M86" s="28">
        <v>0</v>
      </c>
      <c r="N86" s="28">
        <v>0</v>
      </c>
      <c r="O86" s="28">
        <v>0</v>
      </c>
      <c r="P86" s="28">
        <v>0</v>
      </c>
      <c r="Q86" s="28">
        <v>0</v>
      </c>
      <c r="R86" s="28">
        <v>0</v>
      </c>
      <c r="S86" s="28">
        <v>0</v>
      </c>
      <c r="T86" s="28">
        <v>0</v>
      </c>
      <c r="U86" s="28">
        <v>0</v>
      </c>
      <c r="V86" s="28">
        <v>0</v>
      </c>
    </row>
    <row r="87" spans="1:22" ht="29">
      <c r="A87" s="18" t="s">
        <v>468</v>
      </c>
      <c r="B87" s="26" t="s">
        <v>421</v>
      </c>
      <c r="C87" s="27" t="s">
        <v>422</v>
      </c>
      <c r="D87" s="21" t="s">
        <v>463</v>
      </c>
      <c r="E87" s="22" t="s">
        <v>464</v>
      </c>
      <c r="F87" s="23" t="s">
        <v>465</v>
      </c>
      <c r="G87" s="18" t="s">
        <v>466</v>
      </c>
      <c r="H87" s="23" t="s">
        <v>469</v>
      </c>
      <c r="I87" s="24" t="s">
        <v>109</v>
      </c>
      <c r="J87" s="24" t="s">
        <v>147</v>
      </c>
      <c r="K87" s="28">
        <v>0</v>
      </c>
      <c r="L87" s="28">
        <v>0</v>
      </c>
      <c r="M87" s="28">
        <v>0</v>
      </c>
      <c r="N87" s="28">
        <v>0</v>
      </c>
      <c r="O87" s="28">
        <v>0</v>
      </c>
      <c r="P87" s="28">
        <v>0</v>
      </c>
      <c r="Q87" s="28">
        <v>0</v>
      </c>
      <c r="R87" s="28">
        <v>0</v>
      </c>
      <c r="S87" s="28">
        <v>0</v>
      </c>
      <c r="T87" s="28">
        <v>0</v>
      </c>
      <c r="U87" s="28">
        <v>0</v>
      </c>
      <c r="V87" s="28">
        <v>0</v>
      </c>
    </row>
    <row r="88" spans="1:22" ht="29">
      <c r="A88" s="18" t="s">
        <v>470</v>
      </c>
      <c r="B88" s="26" t="s">
        <v>421</v>
      </c>
      <c r="C88" s="27" t="s">
        <v>422</v>
      </c>
      <c r="D88" s="21" t="s">
        <v>463</v>
      </c>
      <c r="E88" s="22" t="s">
        <v>464</v>
      </c>
      <c r="F88" s="23" t="s">
        <v>471</v>
      </c>
      <c r="G88" s="18" t="s">
        <v>472</v>
      </c>
      <c r="H88" s="23" t="s">
        <v>473</v>
      </c>
      <c r="I88" s="24" t="s">
        <v>34</v>
      </c>
      <c r="J88" s="24" t="s">
        <v>147</v>
      </c>
      <c r="K88" s="25">
        <v>0</v>
      </c>
      <c r="L88" s="25">
        <v>0</v>
      </c>
      <c r="M88" s="25">
        <v>0</v>
      </c>
      <c r="N88" s="25">
        <v>0</v>
      </c>
      <c r="O88" s="25">
        <v>1</v>
      </c>
      <c r="P88" s="25">
        <v>0</v>
      </c>
      <c r="Q88" s="25">
        <v>0</v>
      </c>
      <c r="R88" s="25">
        <v>0</v>
      </c>
      <c r="S88" s="25">
        <v>0</v>
      </c>
      <c r="T88" s="25">
        <v>0</v>
      </c>
      <c r="U88" s="25">
        <v>0</v>
      </c>
      <c r="V88" s="25">
        <v>0</v>
      </c>
    </row>
    <row r="89" spans="1:22" ht="29">
      <c r="A89" s="18" t="s">
        <v>474</v>
      </c>
      <c r="B89" s="26" t="s">
        <v>421</v>
      </c>
      <c r="C89" s="27" t="s">
        <v>422</v>
      </c>
      <c r="D89" s="21" t="s">
        <v>463</v>
      </c>
      <c r="E89" s="22" t="s">
        <v>464</v>
      </c>
      <c r="F89" s="23" t="s">
        <v>471</v>
      </c>
      <c r="G89" s="18" t="s">
        <v>472</v>
      </c>
      <c r="H89" s="23" t="s">
        <v>475</v>
      </c>
      <c r="I89" s="24" t="s">
        <v>34</v>
      </c>
      <c r="J89" s="24" t="s">
        <v>147</v>
      </c>
      <c r="K89" s="25">
        <v>0</v>
      </c>
      <c r="L89" s="25">
        <v>0</v>
      </c>
      <c r="M89" s="25">
        <v>0</v>
      </c>
      <c r="N89" s="25">
        <v>0</v>
      </c>
      <c r="O89" s="25">
        <v>0</v>
      </c>
      <c r="P89" s="25">
        <v>0</v>
      </c>
      <c r="Q89" s="25">
        <v>0</v>
      </c>
      <c r="R89" s="25">
        <v>0</v>
      </c>
      <c r="S89" s="25">
        <v>0</v>
      </c>
      <c r="T89" s="25">
        <v>0</v>
      </c>
      <c r="U89" s="25">
        <v>0</v>
      </c>
      <c r="V89" s="25">
        <v>0</v>
      </c>
    </row>
    <row r="90" spans="1:22" ht="29">
      <c r="A90" s="18" t="s">
        <v>476</v>
      </c>
      <c r="B90" s="26" t="s">
        <v>421</v>
      </c>
      <c r="C90" s="27" t="s">
        <v>422</v>
      </c>
      <c r="D90" s="21" t="s">
        <v>477</v>
      </c>
      <c r="E90" s="22" t="s">
        <v>478</v>
      </c>
      <c r="F90" s="23" t="s">
        <v>479</v>
      </c>
      <c r="G90" s="18" t="s">
        <v>480</v>
      </c>
      <c r="H90" s="23" t="s">
        <v>481</v>
      </c>
      <c r="I90" s="24" t="s">
        <v>34</v>
      </c>
      <c r="J90" s="24" t="s">
        <v>147</v>
      </c>
      <c r="K90" s="25">
        <v>0</v>
      </c>
      <c r="L90" s="25">
        <v>0</v>
      </c>
      <c r="M90" s="25">
        <v>0</v>
      </c>
      <c r="N90" s="25">
        <v>0</v>
      </c>
      <c r="O90" s="25">
        <v>0</v>
      </c>
      <c r="P90" s="25">
        <v>0</v>
      </c>
      <c r="Q90" s="25">
        <v>0</v>
      </c>
      <c r="R90" s="25">
        <v>0</v>
      </c>
      <c r="S90" s="25">
        <v>0</v>
      </c>
      <c r="T90" s="25">
        <v>0</v>
      </c>
      <c r="U90" s="25">
        <v>1</v>
      </c>
      <c r="V90" s="25">
        <v>0</v>
      </c>
    </row>
    <row r="91" spans="1:22" ht="29">
      <c r="A91" s="18" t="s">
        <v>482</v>
      </c>
      <c r="B91" s="26" t="s">
        <v>421</v>
      </c>
      <c r="C91" s="27" t="s">
        <v>422</v>
      </c>
      <c r="D91" s="21" t="s">
        <v>477</v>
      </c>
      <c r="E91" s="22" t="s">
        <v>478</v>
      </c>
      <c r="F91" s="23" t="s">
        <v>479</v>
      </c>
      <c r="G91" s="18" t="s">
        <v>480</v>
      </c>
      <c r="H91" s="23" t="s">
        <v>483</v>
      </c>
      <c r="I91" s="24" t="s">
        <v>109</v>
      </c>
      <c r="J91" s="24" t="s">
        <v>147</v>
      </c>
      <c r="K91" s="28">
        <v>0</v>
      </c>
      <c r="L91" s="28">
        <v>0</v>
      </c>
      <c r="M91" s="28">
        <v>0</v>
      </c>
      <c r="N91" s="28">
        <v>0</v>
      </c>
      <c r="O91" s="28">
        <v>0</v>
      </c>
      <c r="P91" s="28">
        <v>0</v>
      </c>
      <c r="Q91" s="28">
        <v>0</v>
      </c>
      <c r="R91" s="28">
        <v>0</v>
      </c>
      <c r="S91" s="28">
        <v>0</v>
      </c>
      <c r="T91" s="28">
        <v>0</v>
      </c>
      <c r="U91" s="28">
        <v>0</v>
      </c>
      <c r="V91" s="28">
        <v>0.75</v>
      </c>
    </row>
    <row r="92" spans="1:22" ht="29">
      <c r="A92" s="18" t="s">
        <v>484</v>
      </c>
      <c r="B92" s="26" t="s">
        <v>421</v>
      </c>
      <c r="C92" s="27" t="s">
        <v>422</v>
      </c>
      <c r="D92" s="21" t="s">
        <v>477</v>
      </c>
      <c r="E92" s="22" t="s">
        <v>478</v>
      </c>
      <c r="F92" s="23" t="s">
        <v>479</v>
      </c>
      <c r="G92" s="18" t="s">
        <v>480</v>
      </c>
      <c r="H92" s="23" t="s">
        <v>485</v>
      </c>
      <c r="I92" s="24" t="s">
        <v>109</v>
      </c>
      <c r="J92" s="24" t="s">
        <v>147</v>
      </c>
      <c r="K92" s="28">
        <v>0</v>
      </c>
      <c r="L92" s="28">
        <v>0</v>
      </c>
      <c r="M92" s="28">
        <v>0</v>
      </c>
      <c r="N92" s="28">
        <v>0</v>
      </c>
      <c r="O92" s="28">
        <v>0</v>
      </c>
      <c r="P92" s="28">
        <v>0</v>
      </c>
      <c r="Q92" s="28">
        <v>0</v>
      </c>
      <c r="R92" s="28">
        <v>0</v>
      </c>
      <c r="S92" s="28">
        <v>0</v>
      </c>
      <c r="T92" s="28">
        <v>0</v>
      </c>
      <c r="U92" s="28">
        <v>0</v>
      </c>
      <c r="V92" s="28">
        <v>0</v>
      </c>
    </row>
    <row r="93" spans="1:22" ht="29">
      <c r="A93" s="18" t="s">
        <v>486</v>
      </c>
      <c r="B93" s="26" t="s">
        <v>421</v>
      </c>
      <c r="C93" s="27" t="s">
        <v>422</v>
      </c>
      <c r="D93" s="21" t="s">
        <v>477</v>
      </c>
      <c r="E93" s="22" t="s">
        <v>478</v>
      </c>
      <c r="F93" s="23" t="s">
        <v>479</v>
      </c>
      <c r="G93" s="18" t="s">
        <v>480</v>
      </c>
      <c r="H93" s="23" t="s">
        <v>487</v>
      </c>
      <c r="I93" s="24" t="s">
        <v>34</v>
      </c>
      <c r="J93" s="24" t="s">
        <v>147</v>
      </c>
      <c r="K93" s="25">
        <v>0</v>
      </c>
      <c r="L93" s="25">
        <v>0</v>
      </c>
      <c r="M93" s="25">
        <v>0</v>
      </c>
      <c r="N93" s="25">
        <v>0</v>
      </c>
      <c r="O93" s="25">
        <v>0</v>
      </c>
      <c r="P93" s="25">
        <v>1</v>
      </c>
      <c r="Q93" s="25">
        <v>0</v>
      </c>
      <c r="R93" s="25">
        <v>0</v>
      </c>
      <c r="S93" s="25">
        <v>0</v>
      </c>
      <c r="T93" s="25">
        <v>0</v>
      </c>
      <c r="U93" s="25">
        <v>0</v>
      </c>
      <c r="V93" s="25">
        <v>0</v>
      </c>
    </row>
    <row r="94" spans="1:22">
      <c r="A94" s="18" t="s">
        <v>488</v>
      </c>
      <c r="B94" s="26" t="s">
        <v>421</v>
      </c>
      <c r="C94" s="27" t="s">
        <v>422</v>
      </c>
      <c r="D94" s="21" t="s">
        <v>477</v>
      </c>
      <c r="E94" s="22" t="s">
        <v>478</v>
      </c>
      <c r="F94" s="23" t="s">
        <v>479</v>
      </c>
      <c r="G94" s="18" t="s">
        <v>480</v>
      </c>
      <c r="H94" s="23" t="s">
        <v>489</v>
      </c>
      <c r="I94" s="24" t="s">
        <v>34</v>
      </c>
      <c r="J94" s="24" t="s">
        <v>147</v>
      </c>
      <c r="K94" s="25">
        <v>0</v>
      </c>
      <c r="L94" s="25">
        <v>0</v>
      </c>
      <c r="M94" s="25">
        <v>0</v>
      </c>
      <c r="N94" s="25">
        <v>0</v>
      </c>
      <c r="O94" s="25">
        <v>0</v>
      </c>
      <c r="P94" s="25">
        <v>0</v>
      </c>
      <c r="Q94" s="25">
        <v>0</v>
      </c>
      <c r="R94" s="25">
        <v>0</v>
      </c>
      <c r="S94" s="25">
        <v>0</v>
      </c>
      <c r="T94" s="25">
        <v>0</v>
      </c>
      <c r="U94" s="25">
        <v>0</v>
      </c>
      <c r="V94" s="25">
        <v>0</v>
      </c>
    </row>
    <row r="95" spans="1:22" ht="29">
      <c r="A95" s="18" t="s">
        <v>490</v>
      </c>
      <c r="B95" s="26" t="s">
        <v>421</v>
      </c>
      <c r="C95" s="27" t="s">
        <v>422</v>
      </c>
      <c r="D95" s="21" t="s">
        <v>477</v>
      </c>
      <c r="E95" s="22" t="s">
        <v>478</v>
      </c>
      <c r="F95" s="23" t="s">
        <v>479</v>
      </c>
      <c r="G95" s="18" t="s">
        <v>480</v>
      </c>
      <c r="H95" s="23" t="s">
        <v>491</v>
      </c>
      <c r="I95" s="24" t="s">
        <v>34</v>
      </c>
      <c r="J95" s="24" t="s">
        <v>147</v>
      </c>
      <c r="K95" s="25">
        <v>0</v>
      </c>
      <c r="L95" s="25">
        <v>0</v>
      </c>
      <c r="M95" s="25">
        <v>0</v>
      </c>
      <c r="N95" s="25">
        <v>0</v>
      </c>
      <c r="O95" s="25">
        <v>1</v>
      </c>
      <c r="P95" s="25">
        <v>0</v>
      </c>
      <c r="Q95" s="25">
        <v>0</v>
      </c>
      <c r="R95" s="25">
        <v>0</v>
      </c>
      <c r="S95" s="25">
        <v>0</v>
      </c>
      <c r="T95" s="25">
        <v>0</v>
      </c>
      <c r="U95" s="25">
        <v>0</v>
      </c>
      <c r="V95" s="25">
        <v>0</v>
      </c>
    </row>
    <row r="96" spans="1:22" ht="29">
      <c r="A96" s="18" t="s">
        <v>492</v>
      </c>
      <c r="B96" s="26" t="s">
        <v>421</v>
      </c>
      <c r="C96" s="27" t="s">
        <v>422</v>
      </c>
      <c r="D96" s="21" t="s">
        <v>477</v>
      </c>
      <c r="E96" s="22" t="s">
        <v>478</v>
      </c>
      <c r="F96" s="23" t="s">
        <v>479</v>
      </c>
      <c r="G96" s="18" t="s">
        <v>480</v>
      </c>
      <c r="H96" s="23" t="s">
        <v>493</v>
      </c>
      <c r="I96" s="24" t="s">
        <v>109</v>
      </c>
      <c r="J96" s="24" t="s">
        <v>147</v>
      </c>
      <c r="K96" s="268">
        <v>0</v>
      </c>
      <c r="L96" s="268">
        <v>0</v>
      </c>
      <c r="M96" s="268">
        <v>0</v>
      </c>
      <c r="N96" s="268">
        <v>0</v>
      </c>
      <c r="O96" s="268">
        <v>0</v>
      </c>
      <c r="P96" s="268">
        <v>0</v>
      </c>
      <c r="Q96" s="268">
        <v>0</v>
      </c>
      <c r="R96" s="268">
        <v>0</v>
      </c>
      <c r="S96" s="268">
        <v>0</v>
      </c>
      <c r="T96" s="268">
        <v>0</v>
      </c>
      <c r="U96" s="268">
        <v>0</v>
      </c>
      <c r="V96" s="268">
        <v>0.5</v>
      </c>
    </row>
    <row r="97" spans="1:22">
      <c r="A97" s="18" t="s">
        <v>494</v>
      </c>
      <c r="B97" s="26" t="s">
        <v>421</v>
      </c>
      <c r="C97" s="27" t="s">
        <v>422</v>
      </c>
      <c r="D97" s="21" t="s">
        <v>477</v>
      </c>
      <c r="E97" s="22" t="s">
        <v>478</v>
      </c>
      <c r="F97" s="23" t="s">
        <v>495</v>
      </c>
      <c r="G97" s="18" t="s">
        <v>496</v>
      </c>
      <c r="H97" s="23" t="s">
        <v>497</v>
      </c>
      <c r="I97" s="24" t="s">
        <v>34</v>
      </c>
      <c r="J97" s="24" t="s">
        <v>147</v>
      </c>
      <c r="K97" s="25">
        <v>0</v>
      </c>
      <c r="L97" s="25">
        <v>0</v>
      </c>
      <c r="M97" s="25">
        <v>0</v>
      </c>
      <c r="N97" s="25">
        <v>0</v>
      </c>
      <c r="O97" s="25">
        <v>0</v>
      </c>
      <c r="P97" s="25">
        <v>0</v>
      </c>
      <c r="Q97" s="25">
        <v>0</v>
      </c>
      <c r="R97" s="25">
        <v>0</v>
      </c>
      <c r="S97" s="25">
        <v>1</v>
      </c>
      <c r="T97" s="25">
        <v>0</v>
      </c>
      <c r="U97" s="25">
        <v>0</v>
      </c>
      <c r="V97" s="25">
        <v>0</v>
      </c>
    </row>
    <row r="98" spans="1:22" ht="43.5">
      <c r="A98" s="18" t="s">
        <v>498</v>
      </c>
      <c r="B98" s="26" t="s">
        <v>421</v>
      </c>
      <c r="C98" s="27" t="s">
        <v>422</v>
      </c>
      <c r="D98" s="21" t="s">
        <v>477</v>
      </c>
      <c r="E98" s="22" t="s">
        <v>478</v>
      </c>
      <c r="F98" s="23" t="s">
        <v>495</v>
      </c>
      <c r="G98" s="18" t="s">
        <v>496</v>
      </c>
      <c r="H98" s="23" t="s">
        <v>499</v>
      </c>
      <c r="I98" s="24" t="s">
        <v>34</v>
      </c>
      <c r="J98" s="24" t="s">
        <v>147</v>
      </c>
      <c r="K98" s="25">
        <v>0</v>
      </c>
      <c r="L98" s="25">
        <v>0</v>
      </c>
      <c r="M98" s="25">
        <v>0</v>
      </c>
      <c r="N98" s="25">
        <v>0</v>
      </c>
      <c r="O98" s="25">
        <v>0</v>
      </c>
      <c r="P98" s="25">
        <v>0</v>
      </c>
      <c r="Q98" s="25">
        <v>0</v>
      </c>
      <c r="R98" s="25">
        <v>0</v>
      </c>
      <c r="S98" s="25">
        <v>0</v>
      </c>
      <c r="T98" s="25">
        <v>0</v>
      </c>
      <c r="U98" s="25">
        <v>0</v>
      </c>
      <c r="V98" s="25">
        <v>0</v>
      </c>
    </row>
    <row r="99" spans="1:22">
      <c r="A99" s="18" t="s">
        <v>500</v>
      </c>
      <c r="B99" s="26" t="s">
        <v>421</v>
      </c>
      <c r="C99" s="27" t="s">
        <v>422</v>
      </c>
      <c r="D99" s="21" t="s">
        <v>477</v>
      </c>
      <c r="E99" s="22" t="s">
        <v>478</v>
      </c>
      <c r="F99" s="23" t="s">
        <v>501</v>
      </c>
      <c r="G99" s="18" t="s">
        <v>502</v>
      </c>
      <c r="H99" s="23" t="s">
        <v>503</v>
      </c>
      <c r="I99" s="24" t="s">
        <v>34</v>
      </c>
      <c r="J99" s="24" t="s">
        <v>147</v>
      </c>
      <c r="K99" s="25">
        <v>0</v>
      </c>
      <c r="L99" s="25">
        <v>0</v>
      </c>
      <c r="M99" s="25">
        <v>1</v>
      </c>
      <c r="N99" s="25">
        <v>0</v>
      </c>
      <c r="O99" s="25">
        <v>0</v>
      </c>
      <c r="P99" s="25">
        <v>0</v>
      </c>
      <c r="Q99" s="25">
        <v>0</v>
      </c>
      <c r="R99" s="25">
        <v>0</v>
      </c>
      <c r="S99" s="25">
        <v>0</v>
      </c>
      <c r="T99" s="25">
        <v>0</v>
      </c>
      <c r="U99" s="25">
        <v>0</v>
      </c>
      <c r="V99" s="25">
        <v>0</v>
      </c>
    </row>
    <row r="100" spans="1:22" ht="29">
      <c r="A100" s="18" t="s">
        <v>504</v>
      </c>
      <c r="B100" s="26" t="s">
        <v>421</v>
      </c>
      <c r="C100" s="27" t="s">
        <v>422</v>
      </c>
      <c r="D100" s="21" t="s">
        <v>477</v>
      </c>
      <c r="E100" s="22" t="s">
        <v>478</v>
      </c>
      <c r="F100" s="23" t="s">
        <v>501</v>
      </c>
      <c r="G100" s="18" t="s">
        <v>502</v>
      </c>
      <c r="H100" s="23" t="s">
        <v>505</v>
      </c>
      <c r="I100" s="24" t="s">
        <v>109</v>
      </c>
      <c r="J100" s="24" t="s">
        <v>147</v>
      </c>
      <c r="K100" s="28">
        <v>0</v>
      </c>
      <c r="L100" s="28">
        <v>0</v>
      </c>
      <c r="M100" s="28">
        <v>0</v>
      </c>
      <c r="N100" s="28">
        <v>0.4</v>
      </c>
      <c r="O100" s="28">
        <v>0</v>
      </c>
      <c r="P100" s="28">
        <v>0</v>
      </c>
      <c r="Q100" s="28">
        <v>0.6</v>
      </c>
      <c r="R100" s="28">
        <v>0</v>
      </c>
      <c r="S100" s="28">
        <v>0</v>
      </c>
      <c r="T100" s="28">
        <v>0</v>
      </c>
      <c r="U100" s="28">
        <v>0</v>
      </c>
      <c r="V100" s="28">
        <v>0</v>
      </c>
    </row>
    <row r="101" spans="1:22">
      <c r="A101" s="18" t="s">
        <v>506</v>
      </c>
      <c r="B101" s="26" t="s">
        <v>507</v>
      </c>
      <c r="C101" s="27" t="s">
        <v>508</v>
      </c>
      <c r="D101" s="21" t="s">
        <v>509</v>
      </c>
      <c r="E101" s="22" t="s">
        <v>510</v>
      </c>
      <c r="F101" s="23" t="s">
        <v>511</v>
      </c>
      <c r="G101" s="18" t="s">
        <v>512</v>
      </c>
      <c r="H101" s="23" t="s">
        <v>513</v>
      </c>
      <c r="I101" s="24" t="s">
        <v>109</v>
      </c>
      <c r="J101" s="24" t="s">
        <v>190</v>
      </c>
      <c r="K101" s="28">
        <v>1</v>
      </c>
      <c r="L101" s="28">
        <v>1</v>
      </c>
      <c r="M101" s="28">
        <v>1</v>
      </c>
      <c r="N101" s="28">
        <v>1</v>
      </c>
      <c r="O101" s="28">
        <v>1</v>
      </c>
      <c r="P101" s="28">
        <v>1</v>
      </c>
      <c r="Q101" s="28">
        <v>1</v>
      </c>
      <c r="R101" s="28">
        <v>1</v>
      </c>
      <c r="S101" s="28">
        <v>1</v>
      </c>
      <c r="T101" s="28">
        <v>1</v>
      </c>
      <c r="U101" s="28">
        <v>1</v>
      </c>
      <c r="V101" s="28">
        <v>1</v>
      </c>
    </row>
    <row r="102" spans="1:22" ht="29">
      <c r="A102" s="18" t="s">
        <v>514</v>
      </c>
      <c r="B102" s="26" t="s">
        <v>507</v>
      </c>
      <c r="C102" s="27" t="s">
        <v>508</v>
      </c>
      <c r="D102" s="21" t="s">
        <v>509</v>
      </c>
      <c r="E102" s="22" t="s">
        <v>510</v>
      </c>
      <c r="F102" s="23" t="s">
        <v>515</v>
      </c>
      <c r="G102" s="18" t="s">
        <v>516</v>
      </c>
      <c r="H102" s="23" t="s">
        <v>513</v>
      </c>
      <c r="I102" s="24" t="s">
        <v>109</v>
      </c>
      <c r="J102" s="24" t="s">
        <v>190</v>
      </c>
      <c r="K102" s="28">
        <v>1</v>
      </c>
      <c r="L102" s="28">
        <v>1</v>
      </c>
      <c r="M102" s="28">
        <v>1</v>
      </c>
      <c r="N102" s="28">
        <v>1</v>
      </c>
      <c r="O102" s="28">
        <v>1</v>
      </c>
      <c r="P102" s="28">
        <v>1</v>
      </c>
      <c r="Q102" s="28">
        <v>1</v>
      </c>
      <c r="R102" s="28">
        <v>1</v>
      </c>
      <c r="S102" s="28">
        <v>1</v>
      </c>
      <c r="T102" s="28">
        <v>1</v>
      </c>
      <c r="U102" s="28">
        <v>1</v>
      </c>
      <c r="V102" s="28">
        <v>1</v>
      </c>
    </row>
    <row r="103" spans="1:22">
      <c r="A103" s="18" t="s">
        <v>517</v>
      </c>
      <c r="B103" s="26" t="s">
        <v>507</v>
      </c>
      <c r="C103" s="27" t="s">
        <v>508</v>
      </c>
      <c r="D103" s="21" t="s">
        <v>509</v>
      </c>
      <c r="E103" s="22" t="s">
        <v>510</v>
      </c>
      <c r="F103" s="23" t="s">
        <v>518</v>
      </c>
      <c r="G103" s="18" t="s">
        <v>519</v>
      </c>
      <c r="H103" s="23" t="s">
        <v>520</v>
      </c>
      <c r="I103" s="24" t="s">
        <v>109</v>
      </c>
      <c r="J103" s="24" t="s">
        <v>190</v>
      </c>
      <c r="K103" s="28">
        <v>1</v>
      </c>
      <c r="L103" s="28">
        <v>1</v>
      </c>
      <c r="M103" s="28">
        <v>1</v>
      </c>
      <c r="N103" s="28">
        <v>1</v>
      </c>
      <c r="O103" s="28">
        <v>1</v>
      </c>
      <c r="P103" s="28">
        <v>1</v>
      </c>
      <c r="Q103" s="28">
        <v>1</v>
      </c>
      <c r="R103" s="28">
        <v>1</v>
      </c>
      <c r="S103" s="28">
        <v>1</v>
      </c>
      <c r="T103" s="28">
        <v>1</v>
      </c>
      <c r="U103" s="28">
        <v>1</v>
      </c>
      <c r="V103" s="28">
        <v>1</v>
      </c>
    </row>
    <row r="104" spans="1:22">
      <c r="A104" s="18" t="s">
        <v>521</v>
      </c>
      <c r="B104" s="26" t="s">
        <v>507</v>
      </c>
      <c r="C104" s="27" t="s">
        <v>508</v>
      </c>
      <c r="D104" s="21" t="s">
        <v>509</v>
      </c>
      <c r="E104" s="22" t="s">
        <v>510</v>
      </c>
      <c r="F104" s="23" t="s">
        <v>522</v>
      </c>
      <c r="G104" s="18" t="s">
        <v>523</v>
      </c>
      <c r="H104" s="23" t="s">
        <v>524</v>
      </c>
      <c r="I104" s="24" t="s">
        <v>34</v>
      </c>
      <c r="J104" s="24" t="s">
        <v>147</v>
      </c>
      <c r="K104" s="25">
        <v>0</v>
      </c>
      <c r="L104" s="25">
        <v>0</v>
      </c>
      <c r="M104" s="25">
        <v>0</v>
      </c>
      <c r="N104" s="25">
        <v>0</v>
      </c>
      <c r="O104" s="25">
        <v>0</v>
      </c>
      <c r="P104" s="25">
        <v>0</v>
      </c>
      <c r="Q104" s="25">
        <v>2</v>
      </c>
      <c r="R104" s="25">
        <v>0</v>
      </c>
      <c r="S104" s="25">
        <v>0</v>
      </c>
      <c r="T104" s="25">
        <v>0</v>
      </c>
      <c r="U104" s="25">
        <v>2</v>
      </c>
      <c r="V104" s="25">
        <v>0</v>
      </c>
    </row>
    <row r="105" spans="1:22">
      <c r="A105" s="18" t="s">
        <v>525</v>
      </c>
      <c r="B105" s="26" t="s">
        <v>507</v>
      </c>
      <c r="C105" s="27" t="s">
        <v>508</v>
      </c>
      <c r="D105" s="21" t="s">
        <v>509</v>
      </c>
      <c r="E105" s="22" t="s">
        <v>510</v>
      </c>
      <c r="F105" s="23" t="s">
        <v>526</v>
      </c>
      <c r="G105" s="18" t="s">
        <v>527</v>
      </c>
      <c r="H105" s="23" t="s">
        <v>528</v>
      </c>
      <c r="I105" s="24" t="s">
        <v>109</v>
      </c>
      <c r="J105" s="24" t="s">
        <v>190</v>
      </c>
      <c r="K105" s="28">
        <v>1</v>
      </c>
      <c r="L105" s="28">
        <v>1</v>
      </c>
      <c r="M105" s="28">
        <v>1</v>
      </c>
      <c r="N105" s="28">
        <v>1</v>
      </c>
      <c r="O105" s="28">
        <v>1</v>
      </c>
      <c r="P105" s="28">
        <v>1</v>
      </c>
      <c r="Q105" s="28">
        <v>1</v>
      </c>
      <c r="R105" s="28">
        <v>1</v>
      </c>
      <c r="S105" s="28">
        <v>1</v>
      </c>
      <c r="T105" s="28">
        <v>1</v>
      </c>
      <c r="U105" s="28">
        <v>1</v>
      </c>
      <c r="V105" s="28">
        <v>1</v>
      </c>
    </row>
    <row r="106" spans="1:22" ht="29">
      <c r="A106" s="18" t="s">
        <v>529</v>
      </c>
      <c r="B106" s="26" t="s">
        <v>507</v>
      </c>
      <c r="C106" s="27" t="s">
        <v>508</v>
      </c>
      <c r="D106" s="21" t="s">
        <v>530</v>
      </c>
      <c r="E106" s="22" t="s">
        <v>531</v>
      </c>
      <c r="F106" s="23" t="s">
        <v>532</v>
      </c>
      <c r="G106" s="18" t="s">
        <v>533</v>
      </c>
      <c r="H106" s="23" t="s">
        <v>534</v>
      </c>
      <c r="I106" s="24" t="s">
        <v>109</v>
      </c>
      <c r="J106" s="24" t="s">
        <v>190</v>
      </c>
      <c r="K106" s="28">
        <v>1</v>
      </c>
      <c r="L106" s="28">
        <v>1</v>
      </c>
      <c r="M106" s="28">
        <v>1</v>
      </c>
      <c r="N106" s="28">
        <v>1</v>
      </c>
      <c r="O106" s="28">
        <v>1</v>
      </c>
      <c r="P106" s="28">
        <v>1</v>
      </c>
      <c r="Q106" s="28">
        <v>1</v>
      </c>
      <c r="R106" s="28">
        <v>1</v>
      </c>
      <c r="S106" s="28">
        <v>1</v>
      </c>
      <c r="T106" s="28">
        <v>1</v>
      </c>
      <c r="U106" s="28">
        <v>1</v>
      </c>
      <c r="V106" s="28">
        <v>1</v>
      </c>
    </row>
    <row r="107" spans="1:22" ht="29">
      <c r="A107" s="18" t="s">
        <v>535</v>
      </c>
      <c r="B107" s="26" t="s">
        <v>536</v>
      </c>
      <c r="C107" s="27" t="s">
        <v>537</v>
      </c>
      <c r="D107" s="21" t="s">
        <v>538</v>
      </c>
      <c r="E107" s="22" t="s">
        <v>539</v>
      </c>
      <c r="F107" s="23" t="s">
        <v>540</v>
      </c>
      <c r="G107" s="18" t="s">
        <v>541</v>
      </c>
      <c r="H107" s="23" t="s">
        <v>542</v>
      </c>
      <c r="I107" s="24" t="s">
        <v>34</v>
      </c>
      <c r="J107" s="24" t="s">
        <v>147</v>
      </c>
      <c r="K107" s="25">
        <v>0</v>
      </c>
      <c r="L107" s="25">
        <v>0</v>
      </c>
      <c r="M107" s="25">
        <v>1</v>
      </c>
      <c r="N107" s="25">
        <v>0</v>
      </c>
      <c r="O107" s="25">
        <v>0</v>
      </c>
      <c r="P107" s="25">
        <v>1</v>
      </c>
      <c r="Q107" s="25">
        <v>0</v>
      </c>
      <c r="R107" s="25">
        <v>0</v>
      </c>
      <c r="S107" s="25">
        <v>1</v>
      </c>
      <c r="T107" s="25">
        <v>0</v>
      </c>
      <c r="U107" s="25">
        <v>0</v>
      </c>
      <c r="V107" s="25"/>
    </row>
    <row r="108" spans="1:22">
      <c r="A108" s="18" t="s">
        <v>543</v>
      </c>
      <c r="B108" s="26" t="s">
        <v>536</v>
      </c>
      <c r="C108" s="27" t="s">
        <v>537</v>
      </c>
      <c r="D108" s="21" t="s">
        <v>544</v>
      </c>
      <c r="E108" s="22" t="s">
        <v>545</v>
      </c>
      <c r="F108" s="23" t="s">
        <v>546</v>
      </c>
      <c r="G108" s="18" t="s">
        <v>547</v>
      </c>
      <c r="H108" s="23" t="s">
        <v>548</v>
      </c>
      <c r="I108" s="24" t="s">
        <v>34</v>
      </c>
      <c r="J108" s="24" t="s">
        <v>147</v>
      </c>
      <c r="K108" s="25">
        <v>0</v>
      </c>
      <c r="L108" s="25">
        <v>0</v>
      </c>
      <c r="M108" s="25">
        <v>1</v>
      </c>
      <c r="N108" s="25">
        <v>0</v>
      </c>
      <c r="O108" s="25">
        <v>0</v>
      </c>
      <c r="P108" s="25">
        <v>1</v>
      </c>
      <c r="Q108" s="25">
        <v>0</v>
      </c>
      <c r="R108" s="25">
        <v>0</v>
      </c>
      <c r="S108" s="25">
        <v>1</v>
      </c>
      <c r="T108" s="25">
        <v>0</v>
      </c>
      <c r="U108" s="25">
        <v>0</v>
      </c>
      <c r="V108" s="25"/>
    </row>
    <row r="109" spans="1:22" ht="29">
      <c r="A109" s="18" t="s">
        <v>549</v>
      </c>
      <c r="B109" s="26" t="s">
        <v>536</v>
      </c>
      <c r="C109" s="27" t="s">
        <v>537</v>
      </c>
      <c r="D109" s="21" t="s">
        <v>550</v>
      </c>
      <c r="E109" s="22" t="s">
        <v>551</v>
      </c>
      <c r="F109" s="23" t="s">
        <v>552</v>
      </c>
      <c r="G109" s="18" t="s">
        <v>553</v>
      </c>
      <c r="H109" s="23" t="s">
        <v>554</v>
      </c>
      <c r="I109" s="24" t="s">
        <v>34</v>
      </c>
      <c r="J109" s="24" t="s">
        <v>147</v>
      </c>
      <c r="K109" s="25">
        <v>1</v>
      </c>
      <c r="L109" s="25">
        <v>1</v>
      </c>
      <c r="M109" s="25">
        <v>1</v>
      </c>
      <c r="N109" s="25">
        <v>1</v>
      </c>
      <c r="O109" s="25">
        <v>1</v>
      </c>
      <c r="P109" s="25">
        <v>1</v>
      </c>
      <c r="Q109" s="25">
        <v>1</v>
      </c>
      <c r="R109" s="25">
        <v>1</v>
      </c>
      <c r="S109" s="25">
        <v>1</v>
      </c>
      <c r="T109" s="25">
        <v>1</v>
      </c>
      <c r="U109" s="25">
        <v>1</v>
      </c>
      <c r="V109" s="25"/>
    </row>
    <row r="110" spans="1:22" ht="29">
      <c r="A110" s="18" t="s">
        <v>555</v>
      </c>
      <c r="B110" s="26" t="s">
        <v>536</v>
      </c>
      <c r="C110" s="27" t="s">
        <v>537</v>
      </c>
      <c r="D110" s="21" t="s">
        <v>550</v>
      </c>
      <c r="E110" s="22" t="s">
        <v>551</v>
      </c>
      <c r="F110" s="23" t="s">
        <v>556</v>
      </c>
      <c r="G110" s="18" t="s">
        <v>557</v>
      </c>
      <c r="H110" s="23" t="s">
        <v>558</v>
      </c>
      <c r="I110" s="24" t="s">
        <v>34</v>
      </c>
      <c r="J110" s="24" t="s">
        <v>147</v>
      </c>
      <c r="K110" s="25">
        <v>1</v>
      </c>
      <c r="L110" s="25">
        <v>1</v>
      </c>
      <c r="M110" s="25">
        <v>1</v>
      </c>
      <c r="N110" s="25">
        <v>1</v>
      </c>
      <c r="O110" s="25">
        <v>1</v>
      </c>
      <c r="P110" s="25">
        <v>1</v>
      </c>
      <c r="Q110" s="25">
        <v>1</v>
      </c>
      <c r="R110" s="25">
        <v>1</v>
      </c>
      <c r="S110" s="25">
        <v>1</v>
      </c>
      <c r="T110" s="25">
        <v>1</v>
      </c>
      <c r="U110" s="25">
        <v>1</v>
      </c>
      <c r="V110" s="25"/>
    </row>
    <row r="111" spans="1:22">
      <c r="A111" s="18" t="s">
        <v>559</v>
      </c>
      <c r="B111" s="26" t="s">
        <v>536</v>
      </c>
      <c r="C111" s="27" t="s">
        <v>537</v>
      </c>
      <c r="D111" s="21" t="s">
        <v>550</v>
      </c>
      <c r="E111" s="22" t="s">
        <v>551</v>
      </c>
      <c r="F111" s="23" t="s">
        <v>560</v>
      </c>
      <c r="G111" s="18" t="s">
        <v>561</v>
      </c>
      <c r="H111" s="23" t="s">
        <v>562</v>
      </c>
      <c r="I111" s="24" t="s">
        <v>34</v>
      </c>
      <c r="J111" s="24" t="s">
        <v>147</v>
      </c>
      <c r="K111" s="25">
        <v>1</v>
      </c>
      <c r="L111" s="25">
        <v>1</v>
      </c>
      <c r="M111" s="25">
        <v>1</v>
      </c>
      <c r="N111" s="25">
        <v>1</v>
      </c>
      <c r="O111" s="25">
        <v>1</v>
      </c>
      <c r="P111" s="25">
        <v>1</v>
      </c>
      <c r="Q111" s="25">
        <v>1</v>
      </c>
      <c r="R111" s="25">
        <v>1</v>
      </c>
      <c r="S111" s="25">
        <v>1</v>
      </c>
      <c r="T111" s="25">
        <v>1</v>
      </c>
      <c r="U111" s="25">
        <v>1</v>
      </c>
      <c r="V111" s="25"/>
    </row>
    <row r="112" spans="1:22">
      <c r="A112" s="18" t="s">
        <v>563</v>
      </c>
      <c r="B112" s="26" t="s">
        <v>536</v>
      </c>
      <c r="C112" s="27" t="s">
        <v>537</v>
      </c>
      <c r="D112" s="21" t="s">
        <v>564</v>
      </c>
      <c r="E112" s="22" t="s">
        <v>565</v>
      </c>
      <c r="F112" s="23" t="s">
        <v>566</v>
      </c>
      <c r="G112" s="18" t="s">
        <v>567</v>
      </c>
      <c r="H112" s="23" t="s">
        <v>568</v>
      </c>
      <c r="I112" s="24" t="s">
        <v>34</v>
      </c>
      <c r="J112" s="24" t="s">
        <v>147</v>
      </c>
      <c r="K112" s="25">
        <v>1</v>
      </c>
      <c r="L112" s="25">
        <v>1</v>
      </c>
      <c r="M112" s="25">
        <v>1</v>
      </c>
      <c r="N112" s="25">
        <v>1</v>
      </c>
      <c r="O112" s="25">
        <v>1</v>
      </c>
      <c r="P112" s="25">
        <v>1</v>
      </c>
      <c r="Q112" s="25">
        <v>1</v>
      </c>
      <c r="R112" s="25">
        <v>1</v>
      </c>
      <c r="S112" s="25">
        <v>1</v>
      </c>
      <c r="T112" s="25">
        <v>1</v>
      </c>
      <c r="U112" s="25">
        <v>1</v>
      </c>
      <c r="V112" s="25"/>
    </row>
    <row r="113" spans="1:22">
      <c r="A113" s="18" t="s">
        <v>569</v>
      </c>
      <c r="B113" s="26" t="s">
        <v>536</v>
      </c>
      <c r="C113" s="27" t="s">
        <v>537</v>
      </c>
      <c r="D113" s="21" t="s">
        <v>564</v>
      </c>
      <c r="E113" s="22" t="s">
        <v>565</v>
      </c>
      <c r="F113" s="23" t="s">
        <v>570</v>
      </c>
      <c r="G113" s="18" t="s">
        <v>571</v>
      </c>
      <c r="H113" s="23" t="s">
        <v>572</v>
      </c>
      <c r="I113" s="24" t="s">
        <v>34</v>
      </c>
      <c r="J113" s="24" t="s">
        <v>147</v>
      </c>
      <c r="K113" s="25">
        <v>0</v>
      </c>
      <c r="L113" s="25">
        <v>0</v>
      </c>
      <c r="M113" s="25">
        <v>0</v>
      </c>
      <c r="N113" s="25">
        <v>0</v>
      </c>
      <c r="O113" s="25">
        <v>0</v>
      </c>
      <c r="P113" s="25">
        <v>1</v>
      </c>
      <c r="Q113" s="25">
        <v>0</v>
      </c>
      <c r="R113" s="25">
        <v>0</v>
      </c>
      <c r="S113" s="25">
        <v>0</v>
      </c>
      <c r="T113" s="25">
        <v>0</v>
      </c>
      <c r="U113" s="25">
        <v>0</v>
      </c>
      <c r="V113" s="25"/>
    </row>
    <row r="114" spans="1:22">
      <c r="A114" s="18" t="s">
        <v>573</v>
      </c>
      <c r="B114" s="26" t="s">
        <v>536</v>
      </c>
      <c r="C114" s="27" t="s">
        <v>537</v>
      </c>
      <c r="D114" s="21" t="s">
        <v>574</v>
      </c>
      <c r="E114" s="22" t="s">
        <v>575</v>
      </c>
      <c r="F114" s="23" t="s">
        <v>576</v>
      </c>
      <c r="G114" s="18" t="s">
        <v>577</v>
      </c>
      <c r="H114" s="23" t="s">
        <v>578</v>
      </c>
      <c r="I114" s="24" t="s">
        <v>34</v>
      </c>
      <c r="J114" s="24" t="s">
        <v>147</v>
      </c>
      <c r="K114" s="25">
        <v>1</v>
      </c>
      <c r="L114" s="25">
        <v>1</v>
      </c>
      <c r="M114" s="25">
        <v>1</v>
      </c>
      <c r="N114" s="25">
        <v>1</v>
      </c>
      <c r="O114" s="25">
        <v>1</v>
      </c>
      <c r="P114" s="25">
        <v>1</v>
      </c>
      <c r="Q114" s="25">
        <v>1</v>
      </c>
      <c r="R114" s="25">
        <v>1</v>
      </c>
      <c r="S114" s="25">
        <v>1</v>
      </c>
      <c r="T114" s="25">
        <v>1</v>
      </c>
      <c r="U114" s="25">
        <v>1</v>
      </c>
      <c r="V114" s="25"/>
    </row>
    <row r="115" spans="1:22">
      <c r="A115" s="18" t="s">
        <v>579</v>
      </c>
      <c r="B115" s="26" t="s">
        <v>536</v>
      </c>
      <c r="C115" s="27" t="s">
        <v>537</v>
      </c>
      <c r="D115" s="21" t="s">
        <v>580</v>
      </c>
      <c r="E115" s="22" t="s">
        <v>581</v>
      </c>
      <c r="F115" s="23" t="s">
        <v>582</v>
      </c>
      <c r="G115" s="18" t="s">
        <v>583</v>
      </c>
      <c r="H115" s="23" t="s">
        <v>554</v>
      </c>
      <c r="I115" s="24" t="s">
        <v>34</v>
      </c>
      <c r="J115" s="24" t="s">
        <v>147</v>
      </c>
      <c r="K115" s="25">
        <v>1</v>
      </c>
      <c r="L115" s="25">
        <v>1</v>
      </c>
      <c r="M115" s="25">
        <v>1</v>
      </c>
      <c r="N115" s="25">
        <v>0</v>
      </c>
      <c r="O115" s="25">
        <v>1</v>
      </c>
      <c r="P115" s="25">
        <v>1</v>
      </c>
      <c r="Q115" s="25">
        <v>1</v>
      </c>
      <c r="R115" s="25">
        <v>1</v>
      </c>
      <c r="S115" s="25">
        <v>1</v>
      </c>
      <c r="T115" s="25">
        <v>1</v>
      </c>
      <c r="U115" s="25">
        <v>1</v>
      </c>
      <c r="V115" s="25"/>
    </row>
    <row r="116" spans="1:22">
      <c r="A116" s="18" t="s">
        <v>584</v>
      </c>
      <c r="B116" s="26" t="s">
        <v>536</v>
      </c>
      <c r="C116" s="27" t="s">
        <v>537</v>
      </c>
      <c r="D116" s="21" t="s">
        <v>585</v>
      </c>
      <c r="E116" s="22" t="s">
        <v>586</v>
      </c>
      <c r="F116" s="23" t="s">
        <v>587</v>
      </c>
      <c r="G116" s="18" t="s">
        <v>588</v>
      </c>
      <c r="H116" s="23" t="s">
        <v>589</v>
      </c>
      <c r="I116" s="24" t="s">
        <v>109</v>
      </c>
      <c r="J116" s="24" t="s">
        <v>190</v>
      </c>
      <c r="K116" s="28">
        <v>1</v>
      </c>
      <c r="L116" s="28">
        <v>1</v>
      </c>
      <c r="M116" s="28">
        <v>1</v>
      </c>
      <c r="N116" s="28">
        <v>0.9</v>
      </c>
      <c r="O116" s="28">
        <v>0.85</v>
      </c>
      <c r="P116" s="28">
        <v>1</v>
      </c>
      <c r="Q116" s="28">
        <v>1</v>
      </c>
      <c r="R116" s="28">
        <v>1</v>
      </c>
      <c r="S116" s="28">
        <v>1</v>
      </c>
      <c r="T116" s="28">
        <v>1</v>
      </c>
      <c r="U116" s="28">
        <v>1</v>
      </c>
      <c r="V116" s="28"/>
    </row>
    <row r="117" spans="1:22" ht="29">
      <c r="A117" s="18" t="s">
        <v>590</v>
      </c>
      <c r="B117" s="26" t="s">
        <v>536</v>
      </c>
      <c r="C117" s="27" t="s">
        <v>537</v>
      </c>
      <c r="D117" s="21" t="s">
        <v>591</v>
      </c>
      <c r="E117" s="22" t="s">
        <v>592</v>
      </c>
      <c r="F117" s="23" t="s">
        <v>593</v>
      </c>
      <c r="G117" s="18" t="s">
        <v>594</v>
      </c>
      <c r="H117" s="23" t="s">
        <v>595</v>
      </c>
      <c r="I117" s="24" t="s">
        <v>109</v>
      </c>
      <c r="J117" s="24" t="s">
        <v>147</v>
      </c>
      <c r="K117" s="28">
        <v>4.2999999999999997E-2</v>
      </c>
      <c r="L117" s="28">
        <v>4.2999999999999997E-2</v>
      </c>
      <c r="M117" s="28">
        <v>4.2999999999999997E-2</v>
      </c>
      <c r="N117" s="28">
        <v>4.2999999999999997E-2</v>
      </c>
      <c r="O117" s="28">
        <v>4.2999999999999997E-2</v>
      </c>
      <c r="P117" s="28">
        <v>4.2999999999999997E-2</v>
      </c>
      <c r="Q117" s="28">
        <v>4.2999999999999997E-2</v>
      </c>
      <c r="R117" s="28">
        <v>4.2999999999999997E-2</v>
      </c>
      <c r="S117" s="28">
        <v>4.2999999999999997E-2</v>
      </c>
      <c r="T117" s="28">
        <v>0</v>
      </c>
      <c r="U117" s="28">
        <v>0</v>
      </c>
      <c r="V117" s="28"/>
    </row>
    <row r="118" spans="1:22" ht="29">
      <c r="A118" s="18" t="s">
        <v>596</v>
      </c>
      <c r="B118" s="26" t="s">
        <v>536</v>
      </c>
      <c r="C118" s="27" t="s">
        <v>537</v>
      </c>
      <c r="D118" s="21" t="s">
        <v>591</v>
      </c>
      <c r="E118" s="22" t="s">
        <v>592</v>
      </c>
      <c r="F118" s="23" t="s">
        <v>597</v>
      </c>
      <c r="G118" s="18" t="s">
        <v>598</v>
      </c>
      <c r="H118" s="23" t="s">
        <v>599</v>
      </c>
      <c r="I118" s="24" t="s">
        <v>109</v>
      </c>
      <c r="J118" s="24" t="s">
        <v>147</v>
      </c>
      <c r="K118" s="28">
        <v>4.5199999999999997E-2</v>
      </c>
      <c r="L118" s="28">
        <v>4.5199999999999997E-2</v>
      </c>
      <c r="M118" s="28">
        <v>4.5199999999999997E-2</v>
      </c>
      <c r="N118" s="28">
        <v>4.5199999999999997E-2</v>
      </c>
      <c r="O118" s="28">
        <v>4.5199999999999997E-2</v>
      </c>
      <c r="P118" s="28">
        <v>4.5199999999999997E-2</v>
      </c>
      <c r="Q118" s="28">
        <v>4.5199999999999997E-2</v>
      </c>
      <c r="R118" s="28">
        <v>4.5199999999999997E-2</v>
      </c>
      <c r="S118" s="28">
        <v>4.5199999999999997E-2</v>
      </c>
      <c r="T118" s="28">
        <v>0</v>
      </c>
      <c r="U118" s="28">
        <v>0</v>
      </c>
      <c r="V118" s="28"/>
    </row>
    <row r="119" spans="1:22" ht="43.5">
      <c r="A119" s="18" t="s">
        <v>600</v>
      </c>
      <c r="B119" s="26" t="s">
        <v>601</v>
      </c>
      <c r="C119" s="27" t="s">
        <v>602</v>
      </c>
      <c r="D119" s="21" t="s">
        <v>603</v>
      </c>
      <c r="E119" s="22" t="s">
        <v>604</v>
      </c>
      <c r="F119" s="23" t="s">
        <v>605</v>
      </c>
      <c r="G119" s="18" t="s">
        <v>606</v>
      </c>
      <c r="H119" s="23" t="s">
        <v>607</v>
      </c>
      <c r="I119" s="24" t="s">
        <v>34</v>
      </c>
      <c r="J119" s="24" t="s">
        <v>147</v>
      </c>
      <c r="K119" s="25">
        <v>0</v>
      </c>
      <c r="L119" s="25">
        <v>0</v>
      </c>
      <c r="M119" s="25">
        <v>0</v>
      </c>
      <c r="N119" s="25">
        <v>0</v>
      </c>
      <c r="O119" s="25">
        <v>0</v>
      </c>
      <c r="P119" s="25">
        <v>0</v>
      </c>
      <c r="Q119" s="25">
        <v>0</v>
      </c>
      <c r="R119" s="25">
        <v>1</v>
      </c>
      <c r="S119" s="25">
        <v>0</v>
      </c>
      <c r="T119" s="25">
        <v>1</v>
      </c>
      <c r="U119" s="25">
        <v>1</v>
      </c>
      <c r="V119" s="25">
        <v>1</v>
      </c>
    </row>
    <row r="120" spans="1:22" ht="43.5">
      <c r="A120" s="18" t="s">
        <v>608</v>
      </c>
      <c r="B120" s="26" t="s">
        <v>601</v>
      </c>
      <c r="C120" s="27" t="s">
        <v>602</v>
      </c>
      <c r="D120" s="21" t="s">
        <v>603</v>
      </c>
      <c r="E120" s="22" t="s">
        <v>604</v>
      </c>
      <c r="F120" s="23" t="s">
        <v>605</v>
      </c>
      <c r="G120" s="18" t="s">
        <v>606</v>
      </c>
      <c r="H120" s="23" t="s">
        <v>609</v>
      </c>
      <c r="I120" s="24" t="s">
        <v>34</v>
      </c>
      <c r="J120" s="24" t="s">
        <v>147</v>
      </c>
      <c r="K120" s="25">
        <v>0</v>
      </c>
      <c r="L120" s="25">
        <v>0</v>
      </c>
      <c r="M120" s="25">
        <v>0</v>
      </c>
      <c r="N120" s="25">
        <v>0</v>
      </c>
      <c r="O120" s="25">
        <v>0</v>
      </c>
      <c r="P120" s="25">
        <v>0</v>
      </c>
      <c r="Q120" s="25">
        <v>0</v>
      </c>
      <c r="R120" s="25">
        <v>20</v>
      </c>
      <c r="S120" s="25">
        <v>0</v>
      </c>
      <c r="T120" s="25">
        <v>28</v>
      </c>
      <c r="U120" s="25">
        <v>28</v>
      </c>
      <c r="V120" s="25">
        <v>22</v>
      </c>
    </row>
    <row r="121" spans="1:22" ht="43.5">
      <c r="A121" s="18" t="s">
        <v>610</v>
      </c>
      <c r="B121" s="26" t="s">
        <v>601</v>
      </c>
      <c r="C121" s="27" t="s">
        <v>602</v>
      </c>
      <c r="D121" s="21" t="s">
        <v>603</v>
      </c>
      <c r="E121" s="22" t="s">
        <v>604</v>
      </c>
      <c r="F121" s="23" t="s">
        <v>611</v>
      </c>
      <c r="G121" s="18" t="s">
        <v>612</v>
      </c>
      <c r="H121" s="23" t="s">
        <v>607</v>
      </c>
      <c r="I121" s="24" t="s">
        <v>34</v>
      </c>
      <c r="J121" s="24" t="s">
        <v>147</v>
      </c>
      <c r="K121" s="25">
        <v>0</v>
      </c>
      <c r="L121" s="25">
        <v>0</v>
      </c>
      <c r="M121" s="25">
        <v>0</v>
      </c>
      <c r="N121" s="25">
        <v>0</v>
      </c>
      <c r="O121" s="25">
        <v>0</v>
      </c>
      <c r="P121" s="25">
        <v>1</v>
      </c>
      <c r="Q121" s="25">
        <v>0</v>
      </c>
      <c r="R121" s="25">
        <v>1</v>
      </c>
      <c r="S121" s="25">
        <v>1</v>
      </c>
      <c r="T121" s="25">
        <v>0</v>
      </c>
      <c r="U121" s="25">
        <v>2</v>
      </c>
      <c r="V121" s="25">
        <v>1</v>
      </c>
    </row>
    <row r="122" spans="1:22" ht="43.5">
      <c r="A122" s="18" t="s">
        <v>613</v>
      </c>
      <c r="B122" s="26" t="s">
        <v>601</v>
      </c>
      <c r="C122" s="27" t="s">
        <v>602</v>
      </c>
      <c r="D122" s="21" t="s">
        <v>603</v>
      </c>
      <c r="E122" s="22" t="s">
        <v>604</v>
      </c>
      <c r="F122" s="23" t="s">
        <v>611</v>
      </c>
      <c r="G122" s="18" t="s">
        <v>612</v>
      </c>
      <c r="H122" s="23" t="s">
        <v>609</v>
      </c>
      <c r="I122" s="24" t="s">
        <v>34</v>
      </c>
      <c r="J122" s="24" t="s">
        <v>147</v>
      </c>
      <c r="K122" s="25">
        <v>0</v>
      </c>
      <c r="L122" s="25">
        <v>0</v>
      </c>
      <c r="M122" s="25">
        <v>0</v>
      </c>
      <c r="N122" s="25">
        <v>0</v>
      </c>
      <c r="O122" s="25">
        <v>0</v>
      </c>
      <c r="P122" s="25">
        <v>27</v>
      </c>
      <c r="Q122" s="25">
        <v>0</v>
      </c>
      <c r="R122" s="25">
        <v>27</v>
      </c>
      <c r="S122" s="25">
        <v>23</v>
      </c>
      <c r="T122" s="25">
        <v>0</v>
      </c>
      <c r="U122" s="25">
        <v>59</v>
      </c>
      <c r="V122" s="25">
        <v>26</v>
      </c>
    </row>
    <row r="123" spans="1:22" ht="43.5">
      <c r="A123" s="18" t="s">
        <v>614</v>
      </c>
      <c r="B123" s="26" t="s">
        <v>601</v>
      </c>
      <c r="C123" s="27" t="s">
        <v>602</v>
      </c>
      <c r="D123" s="21" t="s">
        <v>603</v>
      </c>
      <c r="E123" s="22" t="s">
        <v>604</v>
      </c>
      <c r="F123" s="23" t="s">
        <v>615</v>
      </c>
      <c r="G123" s="18" t="s">
        <v>616</v>
      </c>
      <c r="H123" s="23" t="s">
        <v>607</v>
      </c>
      <c r="I123" s="24" t="s">
        <v>34</v>
      </c>
      <c r="J123" s="24" t="s">
        <v>147</v>
      </c>
      <c r="K123" s="25">
        <v>0</v>
      </c>
      <c r="L123" s="25">
        <v>0</v>
      </c>
      <c r="M123" s="25">
        <v>0</v>
      </c>
      <c r="N123" s="25">
        <v>0</v>
      </c>
      <c r="O123" s="25">
        <v>0</v>
      </c>
      <c r="P123" s="25">
        <v>1</v>
      </c>
      <c r="Q123" s="25">
        <v>0</v>
      </c>
      <c r="R123" s="25">
        <v>1</v>
      </c>
      <c r="S123" s="25">
        <v>2</v>
      </c>
      <c r="T123" s="25">
        <v>0</v>
      </c>
      <c r="U123" s="25">
        <v>0</v>
      </c>
      <c r="V123" s="25">
        <v>0</v>
      </c>
    </row>
    <row r="124" spans="1:22" ht="43.5">
      <c r="A124" s="18" t="s">
        <v>617</v>
      </c>
      <c r="B124" s="26" t="s">
        <v>601</v>
      </c>
      <c r="C124" s="27" t="s">
        <v>602</v>
      </c>
      <c r="D124" s="21" t="s">
        <v>603</v>
      </c>
      <c r="E124" s="22" t="s">
        <v>604</v>
      </c>
      <c r="F124" s="23" t="s">
        <v>615</v>
      </c>
      <c r="G124" s="18" t="s">
        <v>616</v>
      </c>
      <c r="H124" s="23" t="s">
        <v>609</v>
      </c>
      <c r="I124" s="24" t="s">
        <v>34</v>
      </c>
      <c r="J124" s="24" t="s">
        <v>147</v>
      </c>
      <c r="K124" s="25">
        <v>0</v>
      </c>
      <c r="L124" s="25">
        <v>0</v>
      </c>
      <c r="M124" s="25">
        <v>0</v>
      </c>
      <c r="N124" s="25">
        <v>0</v>
      </c>
      <c r="O124" s="25">
        <v>0</v>
      </c>
      <c r="P124" s="25">
        <v>47</v>
      </c>
      <c r="Q124" s="25">
        <v>0</v>
      </c>
      <c r="R124" s="25">
        <v>24</v>
      </c>
      <c r="S124" s="25">
        <v>52</v>
      </c>
      <c r="T124" s="25">
        <v>0</v>
      </c>
      <c r="U124" s="25">
        <v>0</v>
      </c>
      <c r="V124" s="25">
        <v>0</v>
      </c>
    </row>
    <row r="125" spans="1:22" ht="43.5">
      <c r="A125" s="18" t="s">
        <v>618</v>
      </c>
      <c r="B125" s="26" t="s">
        <v>601</v>
      </c>
      <c r="C125" s="27" t="s">
        <v>602</v>
      </c>
      <c r="D125" s="21" t="s">
        <v>619</v>
      </c>
      <c r="E125" s="22" t="s">
        <v>620</v>
      </c>
      <c r="F125" s="23" t="s">
        <v>621</v>
      </c>
      <c r="G125" s="18" t="s">
        <v>622</v>
      </c>
      <c r="H125" s="23" t="s">
        <v>607</v>
      </c>
      <c r="I125" s="24" t="s">
        <v>34</v>
      </c>
      <c r="J125" s="24" t="s">
        <v>147</v>
      </c>
      <c r="K125" s="25">
        <v>0</v>
      </c>
      <c r="L125" s="25">
        <v>0</v>
      </c>
      <c r="M125" s="25">
        <v>1</v>
      </c>
      <c r="N125" s="25">
        <v>0</v>
      </c>
      <c r="O125" s="25">
        <v>0</v>
      </c>
      <c r="P125" s="25">
        <v>0</v>
      </c>
      <c r="Q125" s="25">
        <v>0</v>
      </c>
      <c r="R125" s="25">
        <v>0</v>
      </c>
      <c r="S125" s="25">
        <v>0</v>
      </c>
      <c r="T125" s="25">
        <v>0</v>
      </c>
      <c r="U125" s="25">
        <v>1</v>
      </c>
      <c r="V125" s="25">
        <v>0</v>
      </c>
    </row>
    <row r="126" spans="1:22" ht="43.5">
      <c r="A126" s="18" t="s">
        <v>623</v>
      </c>
      <c r="B126" s="26" t="s">
        <v>601</v>
      </c>
      <c r="C126" s="27" t="s">
        <v>602</v>
      </c>
      <c r="D126" s="21" t="s">
        <v>619</v>
      </c>
      <c r="E126" s="22" t="s">
        <v>620</v>
      </c>
      <c r="F126" s="23" t="s">
        <v>621</v>
      </c>
      <c r="G126" s="18" t="s">
        <v>622</v>
      </c>
      <c r="H126" s="23" t="s">
        <v>624</v>
      </c>
      <c r="I126" s="24" t="s">
        <v>34</v>
      </c>
      <c r="J126" s="24" t="s">
        <v>147</v>
      </c>
      <c r="K126" s="25">
        <v>0</v>
      </c>
      <c r="L126" s="25">
        <v>0</v>
      </c>
      <c r="M126" s="25">
        <v>45</v>
      </c>
      <c r="N126" s="25">
        <v>0</v>
      </c>
      <c r="O126" s="25">
        <v>0</v>
      </c>
      <c r="P126" s="25">
        <v>0</v>
      </c>
      <c r="Q126" s="25">
        <v>0</v>
      </c>
      <c r="R126" s="25">
        <v>0</v>
      </c>
      <c r="S126" s="25">
        <v>0</v>
      </c>
      <c r="T126" s="25">
        <v>0</v>
      </c>
      <c r="U126" s="25">
        <v>29</v>
      </c>
      <c r="V126" s="25">
        <v>0</v>
      </c>
    </row>
    <row r="127" spans="1:22" ht="29">
      <c r="A127" s="18" t="s">
        <v>625</v>
      </c>
      <c r="B127" s="26" t="s">
        <v>601</v>
      </c>
      <c r="C127" s="27" t="s">
        <v>602</v>
      </c>
      <c r="D127" s="21" t="s">
        <v>626</v>
      </c>
      <c r="E127" s="22" t="s">
        <v>627</v>
      </c>
      <c r="F127" s="23" t="s">
        <v>628</v>
      </c>
      <c r="G127" s="18" t="s">
        <v>629</v>
      </c>
      <c r="H127" s="23" t="s">
        <v>607</v>
      </c>
      <c r="I127" s="24" t="s">
        <v>34</v>
      </c>
      <c r="J127" s="24" t="s">
        <v>147</v>
      </c>
      <c r="K127" s="25">
        <v>0</v>
      </c>
      <c r="L127" s="25">
        <v>0</v>
      </c>
      <c r="M127" s="25">
        <v>0</v>
      </c>
      <c r="N127" s="25">
        <v>0</v>
      </c>
      <c r="O127" s="25">
        <v>0</v>
      </c>
      <c r="P127" s="25">
        <v>0</v>
      </c>
      <c r="Q127" s="25">
        <v>4</v>
      </c>
      <c r="R127" s="25">
        <v>0</v>
      </c>
      <c r="S127" s="25">
        <v>0</v>
      </c>
      <c r="T127" s="25">
        <v>1</v>
      </c>
      <c r="U127" s="25">
        <v>0</v>
      </c>
      <c r="V127" s="25">
        <v>0</v>
      </c>
    </row>
    <row r="128" spans="1:22" ht="29">
      <c r="A128" s="18" t="s">
        <v>630</v>
      </c>
      <c r="B128" s="26" t="s">
        <v>601</v>
      </c>
      <c r="C128" s="27" t="s">
        <v>602</v>
      </c>
      <c r="D128" s="21" t="s">
        <v>626</v>
      </c>
      <c r="E128" s="22" t="s">
        <v>627</v>
      </c>
      <c r="F128" s="23" t="s">
        <v>628</v>
      </c>
      <c r="G128" s="18" t="s">
        <v>629</v>
      </c>
      <c r="H128" s="23" t="s">
        <v>631</v>
      </c>
      <c r="I128" s="24" t="s">
        <v>34</v>
      </c>
      <c r="J128" s="24" t="s">
        <v>147</v>
      </c>
      <c r="K128" s="25">
        <v>0</v>
      </c>
      <c r="L128" s="25">
        <v>0</v>
      </c>
      <c r="M128" s="25">
        <v>0</v>
      </c>
      <c r="N128" s="25">
        <v>0</v>
      </c>
      <c r="O128" s="25">
        <v>0</v>
      </c>
      <c r="P128" s="25">
        <v>0</v>
      </c>
      <c r="Q128" s="25">
        <v>148</v>
      </c>
      <c r="R128" s="25">
        <v>0</v>
      </c>
      <c r="S128" s="25">
        <v>0</v>
      </c>
      <c r="T128" s="25">
        <v>24</v>
      </c>
      <c r="U128" s="25">
        <v>0</v>
      </c>
      <c r="V128" s="25">
        <v>0</v>
      </c>
    </row>
    <row r="129" spans="1:22" ht="29">
      <c r="A129" s="18" t="s">
        <v>632</v>
      </c>
      <c r="B129" s="26" t="s">
        <v>601</v>
      </c>
      <c r="C129" s="27" t="s">
        <v>602</v>
      </c>
      <c r="D129" s="21" t="s">
        <v>633</v>
      </c>
      <c r="E129" s="22" t="s">
        <v>634</v>
      </c>
      <c r="F129" s="23" t="s">
        <v>635</v>
      </c>
      <c r="G129" s="18" t="s">
        <v>636</v>
      </c>
      <c r="H129" s="23" t="s">
        <v>607</v>
      </c>
      <c r="I129" s="24" t="s">
        <v>34</v>
      </c>
      <c r="J129" s="24" t="s">
        <v>147</v>
      </c>
      <c r="K129" s="25">
        <v>0</v>
      </c>
      <c r="L129" s="25">
        <v>0</v>
      </c>
      <c r="M129" s="25">
        <v>0</v>
      </c>
      <c r="N129" s="25">
        <v>0</v>
      </c>
      <c r="O129" s="25">
        <v>0</v>
      </c>
      <c r="P129" s="25">
        <v>0</v>
      </c>
      <c r="Q129" s="25">
        <v>0</v>
      </c>
      <c r="R129" s="25">
        <v>0</v>
      </c>
      <c r="S129" s="25">
        <v>0</v>
      </c>
      <c r="T129" s="25">
        <v>0</v>
      </c>
      <c r="U129" s="25">
        <v>0</v>
      </c>
      <c r="V129" s="25">
        <v>0</v>
      </c>
    </row>
    <row r="130" spans="1:22" ht="29">
      <c r="A130" s="18" t="s">
        <v>637</v>
      </c>
      <c r="B130" s="26" t="s">
        <v>601</v>
      </c>
      <c r="C130" s="27" t="s">
        <v>602</v>
      </c>
      <c r="D130" s="21" t="s">
        <v>638</v>
      </c>
      <c r="E130" s="22" t="s">
        <v>639</v>
      </c>
      <c r="F130" s="23" t="s">
        <v>640</v>
      </c>
      <c r="G130" s="18" t="s">
        <v>641</v>
      </c>
      <c r="H130" s="23" t="s">
        <v>642</v>
      </c>
      <c r="I130" s="24" t="s">
        <v>34</v>
      </c>
      <c r="J130" s="24" t="s">
        <v>147</v>
      </c>
      <c r="K130" s="25">
        <v>7</v>
      </c>
      <c r="L130" s="25">
        <v>9</v>
      </c>
      <c r="M130" s="25">
        <v>14</v>
      </c>
      <c r="N130" s="25">
        <v>10</v>
      </c>
      <c r="O130" s="25">
        <v>10</v>
      </c>
      <c r="P130" s="25">
        <v>10</v>
      </c>
      <c r="Q130" s="25">
        <v>8</v>
      </c>
      <c r="R130" s="25">
        <v>9</v>
      </c>
      <c r="S130" s="25">
        <v>9</v>
      </c>
      <c r="T130" s="25">
        <v>7</v>
      </c>
      <c r="U130" s="25">
        <v>9</v>
      </c>
      <c r="V130" s="25">
        <v>7</v>
      </c>
    </row>
    <row r="131" spans="1:22" ht="43.5">
      <c r="A131" s="18" t="s">
        <v>643</v>
      </c>
      <c r="B131" s="26" t="s">
        <v>601</v>
      </c>
      <c r="C131" s="27" t="s">
        <v>602</v>
      </c>
      <c r="D131" s="21" t="s">
        <v>644</v>
      </c>
      <c r="E131" s="22" t="s">
        <v>645</v>
      </c>
      <c r="F131" s="23" t="s">
        <v>646</v>
      </c>
      <c r="G131" s="18" t="s">
        <v>647</v>
      </c>
      <c r="H131" s="23" t="s">
        <v>648</v>
      </c>
      <c r="I131" s="24" t="s">
        <v>34</v>
      </c>
      <c r="J131" s="24" t="s">
        <v>147</v>
      </c>
      <c r="K131" s="25">
        <v>2</v>
      </c>
      <c r="L131" s="25">
        <v>3</v>
      </c>
      <c r="M131" s="25">
        <v>3</v>
      </c>
      <c r="N131" s="25">
        <v>2</v>
      </c>
      <c r="O131" s="25">
        <v>3</v>
      </c>
      <c r="P131" s="25">
        <v>4</v>
      </c>
      <c r="Q131" s="25">
        <v>3</v>
      </c>
      <c r="R131" s="25">
        <v>3</v>
      </c>
      <c r="S131" s="25">
        <v>4</v>
      </c>
      <c r="T131" s="25">
        <v>3</v>
      </c>
      <c r="U131" s="25">
        <v>3</v>
      </c>
      <c r="V131" s="25">
        <v>3</v>
      </c>
    </row>
    <row r="132" spans="1:22" ht="29">
      <c r="A132" s="18" t="s">
        <v>649</v>
      </c>
      <c r="B132" s="26" t="s">
        <v>601</v>
      </c>
      <c r="C132" s="27" t="s">
        <v>602</v>
      </c>
      <c r="D132" s="21" t="s">
        <v>650</v>
      </c>
      <c r="E132" s="22" t="s">
        <v>651</v>
      </c>
      <c r="F132" s="23" t="s">
        <v>652</v>
      </c>
      <c r="G132" s="18" t="s">
        <v>653</v>
      </c>
      <c r="H132" s="23" t="s">
        <v>654</v>
      </c>
      <c r="I132" s="24" t="s">
        <v>34</v>
      </c>
      <c r="J132" s="24" t="s">
        <v>147</v>
      </c>
      <c r="K132" s="25">
        <v>165</v>
      </c>
      <c r="L132" s="25">
        <v>44</v>
      </c>
      <c r="M132" s="25">
        <v>34</v>
      </c>
      <c r="N132" s="25">
        <v>7</v>
      </c>
      <c r="O132" s="25">
        <v>5</v>
      </c>
      <c r="P132" s="25">
        <v>833</v>
      </c>
      <c r="Q132" s="25">
        <v>888</v>
      </c>
      <c r="R132" s="25">
        <v>806</v>
      </c>
      <c r="S132" s="25">
        <v>792</v>
      </c>
      <c r="T132" s="25">
        <v>236</v>
      </c>
      <c r="U132" s="25">
        <v>283</v>
      </c>
      <c r="V132" s="25"/>
    </row>
    <row r="133" spans="1:22" ht="29">
      <c r="A133" s="18" t="s">
        <v>655</v>
      </c>
      <c r="B133" s="26" t="s">
        <v>656</v>
      </c>
      <c r="C133" s="27" t="s">
        <v>657</v>
      </c>
      <c r="D133" s="21" t="s">
        <v>658</v>
      </c>
      <c r="E133" s="22" t="s">
        <v>659</v>
      </c>
      <c r="F133" s="23" t="s">
        <v>660</v>
      </c>
      <c r="G133" s="18" t="s">
        <v>661</v>
      </c>
      <c r="H133" s="23" t="s">
        <v>1346</v>
      </c>
      <c r="I133" s="24" t="s">
        <v>109</v>
      </c>
      <c r="J133" s="24" t="s">
        <v>190</v>
      </c>
      <c r="K133" s="266">
        <v>1</v>
      </c>
      <c r="L133" s="266">
        <v>1</v>
      </c>
      <c r="M133" s="266">
        <v>1</v>
      </c>
      <c r="N133" s="266">
        <v>1</v>
      </c>
      <c r="O133" s="266">
        <v>1</v>
      </c>
      <c r="P133" s="266">
        <v>1</v>
      </c>
      <c r="Q133" s="266">
        <v>1</v>
      </c>
      <c r="R133" s="266">
        <v>1</v>
      </c>
      <c r="S133" s="266">
        <v>1</v>
      </c>
      <c r="T133" s="266">
        <v>1</v>
      </c>
      <c r="U133" s="266">
        <v>1</v>
      </c>
      <c r="V133" s="266">
        <v>1</v>
      </c>
    </row>
    <row r="134" spans="1:22" ht="29">
      <c r="A134" s="18" t="s">
        <v>662</v>
      </c>
      <c r="B134" s="26" t="s">
        <v>656</v>
      </c>
      <c r="C134" s="27" t="s">
        <v>657</v>
      </c>
      <c r="D134" s="21" t="s">
        <v>658</v>
      </c>
      <c r="E134" s="22" t="s">
        <v>659</v>
      </c>
      <c r="F134" s="23" t="s">
        <v>663</v>
      </c>
      <c r="G134" s="18" t="s">
        <v>664</v>
      </c>
      <c r="H134" s="23" t="s">
        <v>1346</v>
      </c>
      <c r="I134" s="24" t="s">
        <v>109</v>
      </c>
      <c r="J134" s="24" t="s">
        <v>190</v>
      </c>
      <c r="K134" s="266">
        <v>1</v>
      </c>
      <c r="L134" s="266">
        <v>1</v>
      </c>
      <c r="M134" s="266">
        <v>1</v>
      </c>
      <c r="N134" s="266">
        <v>1</v>
      </c>
      <c r="O134" s="266">
        <v>1</v>
      </c>
      <c r="P134" s="266">
        <v>1</v>
      </c>
      <c r="Q134" s="266">
        <v>1</v>
      </c>
      <c r="R134" s="266">
        <v>1</v>
      </c>
      <c r="S134" s="266">
        <v>1</v>
      </c>
      <c r="T134" s="266">
        <v>1</v>
      </c>
      <c r="U134" s="266">
        <v>1</v>
      </c>
      <c r="V134" s="266">
        <v>1</v>
      </c>
    </row>
    <row r="135" spans="1:22" ht="29">
      <c r="A135" s="18" t="s">
        <v>665</v>
      </c>
      <c r="B135" s="26" t="s">
        <v>656</v>
      </c>
      <c r="C135" s="27" t="s">
        <v>657</v>
      </c>
      <c r="D135" s="21" t="s">
        <v>658</v>
      </c>
      <c r="E135" s="22" t="s">
        <v>659</v>
      </c>
      <c r="F135" s="23" t="s">
        <v>666</v>
      </c>
      <c r="G135" s="18" t="s">
        <v>667</v>
      </c>
      <c r="H135" s="23" t="s">
        <v>1346</v>
      </c>
      <c r="I135" s="24" t="s">
        <v>109</v>
      </c>
      <c r="J135" s="24" t="s">
        <v>190</v>
      </c>
      <c r="K135" s="266">
        <v>1</v>
      </c>
      <c r="L135" s="266">
        <v>1</v>
      </c>
      <c r="M135" s="266">
        <v>1</v>
      </c>
      <c r="N135" s="266">
        <v>1</v>
      </c>
      <c r="O135" s="266">
        <v>1</v>
      </c>
      <c r="P135" s="266">
        <v>1</v>
      </c>
      <c r="Q135" s="266">
        <v>1</v>
      </c>
      <c r="R135" s="266">
        <v>1</v>
      </c>
      <c r="S135" s="266">
        <v>1</v>
      </c>
      <c r="T135" s="266">
        <v>1</v>
      </c>
      <c r="U135" s="266">
        <v>1</v>
      </c>
      <c r="V135" s="266">
        <v>1</v>
      </c>
    </row>
    <row r="136" spans="1:22" ht="29">
      <c r="A136" s="18" t="s">
        <v>668</v>
      </c>
      <c r="B136" s="26" t="s">
        <v>656</v>
      </c>
      <c r="C136" s="27" t="s">
        <v>657</v>
      </c>
      <c r="D136" s="21" t="s">
        <v>658</v>
      </c>
      <c r="E136" s="22" t="s">
        <v>659</v>
      </c>
      <c r="F136" s="23" t="s">
        <v>669</v>
      </c>
      <c r="G136" s="18" t="s">
        <v>670</v>
      </c>
      <c r="H136" s="23" t="s">
        <v>1346</v>
      </c>
      <c r="I136" s="24" t="s">
        <v>109</v>
      </c>
      <c r="J136" s="24" t="s">
        <v>190</v>
      </c>
      <c r="K136" s="266">
        <v>1</v>
      </c>
      <c r="L136" s="266">
        <v>1</v>
      </c>
      <c r="M136" s="266">
        <v>1</v>
      </c>
      <c r="N136" s="266">
        <v>1</v>
      </c>
      <c r="O136" s="266">
        <v>1</v>
      </c>
      <c r="P136" s="266">
        <v>1</v>
      </c>
      <c r="Q136" s="266">
        <v>1</v>
      </c>
      <c r="R136" s="266">
        <v>1</v>
      </c>
      <c r="S136" s="266">
        <v>1</v>
      </c>
      <c r="T136" s="266">
        <v>1</v>
      </c>
      <c r="U136" s="266">
        <v>1</v>
      </c>
      <c r="V136" s="266">
        <v>1</v>
      </c>
    </row>
    <row r="137" spans="1:22" ht="29">
      <c r="A137" s="18" t="s">
        <v>671</v>
      </c>
      <c r="B137" s="26" t="s">
        <v>672</v>
      </c>
      <c r="C137" s="27" t="s">
        <v>673</v>
      </c>
      <c r="D137" s="21" t="s">
        <v>674</v>
      </c>
      <c r="E137" s="22" t="s">
        <v>675</v>
      </c>
      <c r="F137" s="23" t="s">
        <v>676</v>
      </c>
      <c r="G137" s="18" t="s">
        <v>677</v>
      </c>
      <c r="H137" s="23" t="s">
        <v>678</v>
      </c>
      <c r="I137" s="24" t="s">
        <v>34</v>
      </c>
      <c r="J137" s="24" t="s">
        <v>147</v>
      </c>
      <c r="K137" s="25">
        <v>18</v>
      </c>
      <c r="L137" s="25">
        <v>18</v>
      </c>
      <c r="M137" s="25">
        <v>18</v>
      </c>
      <c r="N137" s="25">
        <v>19</v>
      </c>
      <c r="O137" s="25">
        <v>18</v>
      </c>
      <c r="P137" s="25">
        <v>18</v>
      </c>
      <c r="Q137" s="25">
        <v>18</v>
      </c>
      <c r="R137" s="25">
        <v>21</v>
      </c>
      <c r="S137" s="25">
        <v>19</v>
      </c>
      <c r="T137" s="25">
        <v>21</v>
      </c>
      <c r="U137" s="25">
        <v>24</v>
      </c>
      <c r="V137" s="25">
        <v>43</v>
      </c>
    </row>
    <row r="138" spans="1:22" ht="29">
      <c r="A138" s="18" t="s">
        <v>679</v>
      </c>
      <c r="B138" s="26" t="s">
        <v>672</v>
      </c>
      <c r="C138" s="27" t="s">
        <v>673</v>
      </c>
      <c r="D138" s="21" t="s">
        <v>680</v>
      </c>
      <c r="E138" s="22" t="s">
        <v>681</v>
      </c>
      <c r="F138" s="23" t="s">
        <v>682</v>
      </c>
      <c r="G138" s="18" t="s">
        <v>683</v>
      </c>
      <c r="H138" s="23" t="s">
        <v>684</v>
      </c>
      <c r="I138" s="24" t="s">
        <v>34</v>
      </c>
      <c r="J138" s="24" t="s">
        <v>147</v>
      </c>
      <c r="K138" s="25">
        <v>4</v>
      </c>
      <c r="L138" s="25">
        <v>4</v>
      </c>
      <c r="M138" s="25">
        <v>4</v>
      </c>
      <c r="N138" s="25">
        <v>4</v>
      </c>
      <c r="O138" s="25">
        <v>4</v>
      </c>
      <c r="P138" s="25">
        <v>4</v>
      </c>
      <c r="Q138" s="25">
        <v>4</v>
      </c>
      <c r="R138" s="25">
        <v>4</v>
      </c>
      <c r="S138" s="25">
        <v>4</v>
      </c>
      <c r="T138" s="25">
        <v>4</v>
      </c>
      <c r="U138" s="25">
        <v>4</v>
      </c>
      <c r="V138" s="25">
        <v>4</v>
      </c>
    </row>
    <row r="139" spans="1:22" ht="29">
      <c r="A139" s="18" t="s">
        <v>685</v>
      </c>
      <c r="B139" s="26" t="s">
        <v>672</v>
      </c>
      <c r="C139" s="27" t="s">
        <v>673</v>
      </c>
      <c r="D139" s="21" t="s">
        <v>686</v>
      </c>
      <c r="E139" s="22" t="s">
        <v>687</v>
      </c>
      <c r="F139" s="23" t="s">
        <v>688</v>
      </c>
      <c r="G139" s="18" t="s">
        <v>689</v>
      </c>
      <c r="H139" s="23" t="s">
        <v>690</v>
      </c>
      <c r="I139" s="24" t="s">
        <v>34</v>
      </c>
      <c r="J139" s="24" t="s">
        <v>190</v>
      </c>
      <c r="K139" s="25">
        <v>120</v>
      </c>
      <c r="L139" s="25">
        <v>4</v>
      </c>
      <c r="M139" s="25">
        <v>36</v>
      </c>
      <c r="N139" s="25">
        <v>20</v>
      </c>
      <c r="O139" s="25">
        <v>47</v>
      </c>
      <c r="P139" s="25">
        <v>97</v>
      </c>
      <c r="Q139" s="25">
        <v>68</v>
      </c>
      <c r="R139" s="25">
        <v>85</v>
      </c>
      <c r="S139" s="25">
        <v>88</v>
      </c>
      <c r="T139" s="25">
        <v>88</v>
      </c>
      <c r="U139" s="25">
        <v>88</v>
      </c>
      <c r="V139" s="25">
        <v>120</v>
      </c>
    </row>
    <row r="140" spans="1:22" ht="29">
      <c r="A140" s="18" t="s">
        <v>691</v>
      </c>
      <c r="B140" s="26" t="s">
        <v>672</v>
      </c>
      <c r="C140" s="27" t="s">
        <v>673</v>
      </c>
      <c r="D140" s="21" t="s">
        <v>692</v>
      </c>
      <c r="E140" s="22" t="s">
        <v>693</v>
      </c>
      <c r="F140" s="23" t="s">
        <v>694</v>
      </c>
      <c r="G140" s="18" t="s">
        <v>695</v>
      </c>
      <c r="H140" s="23" t="s">
        <v>696</v>
      </c>
      <c r="I140" s="24" t="s">
        <v>697</v>
      </c>
      <c r="J140" s="24" t="s">
        <v>147</v>
      </c>
      <c r="K140" s="29">
        <v>0</v>
      </c>
      <c r="L140" s="29">
        <v>0</v>
      </c>
      <c r="M140" s="29">
        <v>0</v>
      </c>
      <c r="N140" s="29">
        <v>0</v>
      </c>
      <c r="O140" s="29">
        <v>792100</v>
      </c>
      <c r="P140" s="29">
        <v>0</v>
      </c>
      <c r="Q140" s="29">
        <v>0</v>
      </c>
      <c r="R140" s="29">
        <v>0</v>
      </c>
      <c r="S140" s="29">
        <v>214200</v>
      </c>
      <c r="T140" s="29">
        <v>214200</v>
      </c>
      <c r="U140" s="29">
        <v>0</v>
      </c>
      <c r="V140" s="29">
        <v>47339375</v>
      </c>
    </row>
    <row r="141" spans="1:22" ht="43.5">
      <c r="A141" s="18" t="s">
        <v>698</v>
      </c>
      <c r="B141" s="26" t="s">
        <v>699</v>
      </c>
      <c r="C141" s="27" t="s">
        <v>700</v>
      </c>
      <c r="D141" s="21" t="s">
        <v>701</v>
      </c>
      <c r="E141" s="22" t="s">
        <v>702</v>
      </c>
      <c r="F141" s="23" t="s">
        <v>703</v>
      </c>
      <c r="G141" s="18" t="s">
        <v>704</v>
      </c>
      <c r="H141" s="23" t="s">
        <v>705</v>
      </c>
      <c r="I141" s="24" t="s">
        <v>34</v>
      </c>
      <c r="J141" s="24" t="s">
        <v>147</v>
      </c>
      <c r="K141" s="25">
        <v>6</v>
      </c>
      <c r="L141" s="25">
        <v>84</v>
      </c>
      <c r="M141" s="25">
        <v>64</v>
      </c>
      <c r="N141" s="25">
        <v>54</v>
      </c>
      <c r="O141" s="25">
        <v>49</v>
      </c>
      <c r="P141" s="25">
        <v>63</v>
      </c>
      <c r="Q141" s="25">
        <v>89</v>
      </c>
      <c r="R141" s="25">
        <v>157</v>
      </c>
      <c r="S141" s="25">
        <v>107</v>
      </c>
      <c r="T141" s="25">
        <v>151</v>
      </c>
      <c r="U141" s="25">
        <v>445</v>
      </c>
      <c r="V141" s="25">
        <v>667</v>
      </c>
    </row>
    <row r="142" spans="1:22" ht="43.5">
      <c r="A142" s="18" t="s">
        <v>706</v>
      </c>
      <c r="B142" s="26" t="s">
        <v>699</v>
      </c>
      <c r="C142" s="27" t="s">
        <v>700</v>
      </c>
      <c r="D142" s="21" t="s">
        <v>701</v>
      </c>
      <c r="E142" s="22" t="s">
        <v>702</v>
      </c>
      <c r="F142" s="23" t="s">
        <v>703</v>
      </c>
      <c r="G142" s="18" t="s">
        <v>704</v>
      </c>
      <c r="H142" s="23" t="s">
        <v>707</v>
      </c>
      <c r="I142" s="24" t="s">
        <v>34</v>
      </c>
      <c r="J142" s="24" t="s">
        <v>147</v>
      </c>
      <c r="K142" s="25">
        <v>2100</v>
      </c>
      <c r="L142" s="25">
        <v>29400</v>
      </c>
      <c r="M142" s="25">
        <v>22400</v>
      </c>
      <c r="N142" s="25">
        <v>18900</v>
      </c>
      <c r="O142" s="25">
        <v>14210</v>
      </c>
      <c r="P142" s="25">
        <v>18260</v>
      </c>
      <c r="Q142" s="25">
        <v>25730</v>
      </c>
      <c r="R142" s="25">
        <v>45450</v>
      </c>
      <c r="S142" s="25">
        <v>30870</v>
      </c>
      <c r="T142" s="25">
        <v>43600</v>
      </c>
      <c r="U142" s="25">
        <v>402280</v>
      </c>
      <c r="V142" s="25">
        <v>602968</v>
      </c>
    </row>
    <row r="143" spans="1:22" ht="43.5">
      <c r="A143" s="18" t="s">
        <v>708</v>
      </c>
      <c r="B143" s="26" t="s">
        <v>699</v>
      </c>
      <c r="C143" s="27" t="s">
        <v>700</v>
      </c>
      <c r="D143" s="21" t="s">
        <v>701</v>
      </c>
      <c r="E143" s="22" t="s">
        <v>702</v>
      </c>
      <c r="F143" s="23" t="s">
        <v>709</v>
      </c>
      <c r="G143" s="18" t="s">
        <v>710</v>
      </c>
      <c r="H143" s="23" t="s">
        <v>711</v>
      </c>
      <c r="I143" s="24" t="s">
        <v>34</v>
      </c>
      <c r="J143" s="24" t="s">
        <v>147</v>
      </c>
      <c r="K143" s="25">
        <v>40</v>
      </c>
      <c r="L143" s="25">
        <v>8</v>
      </c>
      <c r="M143" s="25">
        <v>5</v>
      </c>
      <c r="N143" s="25">
        <v>162</v>
      </c>
      <c r="O143" s="25">
        <v>102</v>
      </c>
      <c r="P143" s="25">
        <v>123</v>
      </c>
      <c r="Q143" s="25">
        <v>153</v>
      </c>
      <c r="R143" s="25">
        <v>152</v>
      </c>
      <c r="S143" s="25">
        <v>144</v>
      </c>
      <c r="T143" s="25">
        <v>174</v>
      </c>
      <c r="U143" s="25">
        <v>206</v>
      </c>
      <c r="V143" s="25">
        <v>211</v>
      </c>
    </row>
    <row r="144" spans="1:22" ht="43.5">
      <c r="A144" s="18" t="s">
        <v>712</v>
      </c>
      <c r="B144" s="26" t="s">
        <v>699</v>
      </c>
      <c r="C144" s="27" t="s">
        <v>700</v>
      </c>
      <c r="D144" s="21" t="s">
        <v>701</v>
      </c>
      <c r="E144" s="22" t="s">
        <v>702</v>
      </c>
      <c r="F144" s="23" t="s">
        <v>709</v>
      </c>
      <c r="G144" s="18" t="s">
        <v>710</v>
      </c>
      <c r="H144" s="23" t="s">
        <v>707</v>
      </c>
      <c r="I144" s="24" t="s">
        <v>34</v>
      </c>
      <c r="J144" s="24" t="s">
        <v>147</v>
      </c>
      <c r="K144" s="25">
        <v>56000</v>
      </c>
      <c r="L144" s="25">
        <v>11200</v>
      </c>
      <c r="M144" s="25">
        <v>7000</v>
      </c>
      <c r="N144" s="25">
        <v>226800</v>
      </c>
      <c r="O144" s="25">
        <v>116880</v>
      </c>
      <c r="P144" s="25">
        <v>141760</v>
      </c>
      <c r="Q144" s="25">
        <v>176160</v>
      </c>
      <c r="R144" s="25">
        <v>175040</v>
      </c>
      <c r="S144" s="25">
        <v>165680</v>
      </c>
      <c r="T144" s="25">
        <v>200320</v>
      </c>
      <c r="U144" s="25">
        <v>1359600</v>
      </c>
      <c r="V144" s="25">
        <v>1392600</v>
      </c>
    </row>
    <row r="145" spans="1:22" ht="43.5">
      <c r="A145" s="18" t="s">
        <v>713</v>
      </c>
      <c r="B145" s="26" t="s">
        <v>699</v>
      </c>
      <c r="C145" s="27" t="s">
        <v>700</v>
      </c>
      <c r="D145" s="21" t="s">
        <v>701</v>
      </c>
      <c r="E145" s="22" t="s">
        <v>702</v>
      </c>
      <c r="F145" s="23" t="s">
        <v>714</v>
      </c>
      <c r="G145" s="18" t="s">
        <v>715</v>
      </c>
      <c r="H145" s="23" t="s">
        <v>716</v>
      </c>
      <c r="I145" s="24" t="s">
        <v>34</v>
      </c>
      <c r="J145" s="24" t="s">
        <v>147</v>
      </c>
      <c r="K145" s="25">
        <v>0</v>
      </c>
      <c r="L145" s="25">
        <v>0</v>
      </c>
      <c r="M145" s="25">
        <v>0</v>
      </c>
      <c r="N145" s="25">
        <v>0</v>
      </c>
      <c r="O145" s="25">
        <v>9</v>
      </c>
      <c r="P145" s="25">
        <v>5</v>
      </c>
      <c r="Q145" s="25">
        <v>1</v>
      </c>
      <c r="R145" s="25">
        <v>0</v>
      </c>
      <c r="S145" s="25">
        <v>0</v>
      </c>
      <c r="T145" s="25">
        <v>0</v>
      </c>
      <c r="U145" s="25">
        <v>1</v>
      </c>
      <c r="V145" s="25">
        <v>9</v>
      </c>
    </row>
    <row r="146" spans="1:22" ht="43.5">
      <c r="A146" s="18" t="s">
        <v>717</v>
      </c>
      <c r="B146" s="26" t="s">
        <v>699</v>
      </c>
      <c r="C146" s="27" t="s">
        <v>700</v>
      </c>
      <c r="D146" s="21" t="s">
        <v>701</v>
      </c>
      <c r="E146" s="22" t="s">
        <v>702</v>
      </c>
      <c r="F146" s="23" t="s">
        <v>714</v>
      </c>
      <c r="G146" s="18" t="s">
        <v>715</v>
      </c>
      <c r="H146" s="23" t="s">
        <v>707</v>
      </c>
      <c r="I146" s="24" t="s">
        <v>34</v>
      </c>
      <c r="J146" s="24" t="s">
        <v>147</v>
      </c>
      <c r="K146" s="25">
        <v>0</v>
      </c>
      <c r="L146" s="25">
        <v>0</v>
      </c>
      <c r="M146" s="25">
        <v>0</v>
      </c>
      <c r="N146" s="25">
        <v>0</v>
      </c>
      <c r="O146" s="25">
        <v>31911</v>
      </c>
      <c r="P146" s="25">
        <v>46797</v>
      </c>
      <c r="Q146" s="25">
        <v>2900</v>
      </c>
      <c r="R146" s="25">
        <v>0</v>
      </c>
      <c r="S146" s="25">
        <v>0</v>
      </c>
      <c r="T146" s="25">
        <v>0</v>
      </c>
      <c r="U146" s="25">
        <v>42000</v>
      </c>
      <c r="V146" s="25">
        <v>378000</v>
      </c>
    </row>
    <row r="147" spans="1:22" ht="43.5">
      <c r="A147" s="18" t="s">
        <v>718</v>
      </c>
      <c r="B147" s="26" t="s">
        <v>699</v>
      </c>
      <c r="C147" s="27" t="s">
        <v>700</v>
      </c>
      <c r="D147" s="21" t="s">
        <v>701</v>
      </c>
      <c r="E147" s="22" t="s">
        <v>702</v>
      </c>
      <c r="F147" s="23" t="s">
        <v>719</v>
      </c>
      <c r="G147" s="18" t="s">
        <v>720</v>
      </c>
      <c r="H147" s="23" t="s">
        <v>721</v>
      </c>
      <c r="I147" s="24" t="s">
        <v>34</v>
      </c>
      <c r="J147" s="24" t="s">
        <v>147</v>
      </c>
      <c r="K147" s="25">
        <v>0</v>
      </c>
      <c r="L147" s="25">
        <v>0</v>
      </c>
      <c r="M147" s="25">
        <v>1</v>
      </c>
      <c r="N147" s="25">
        <v>1</v>
      </c>
      <c r="O147" s="25">
        <v>1</v>
      </c>
      <c r="P147" s="25">
        <v>0</v>
      </c>
      <c r="Q147" s="25">
        <v>2</v>
      </c>
      <c r="R147" s="25">
        <v>3</v>
      </c>
      <c r="S147" s="25">
        <v>0</v>
      </c>
      <c r="T147" s="25">
        <v>0</v>
      </c>
      <c r="U147" s="25">
        <v>4</v>
      </c>
      <c r="V147" s="25">
        <v>0</v>
      </c>
    </row>
    <row r="148" spans="1:22" ht="43.5">
      <c r="A148" s="18" t="s">
        <v>722</v>
      </c>
      <c r="B148" s="26" t="s">
        <v>699</v>
      </c>
      <c r="C148" s="27" t="s">
        <v>700</v>
      </c>
      <c r="D148" s="21" t="s">
        <v>701</v>
      </c>
      <c r="E148" s="22" t="s">
        <v>702</v>
      </c>
      <c r="F148" s="23" t="s">
        <v>719</v>
      </c>
      <c r="G148" s="18" t="s">
        <v>720</v>
      </c>
      <c r="H148" s="23" t="s">
        <v>707</v>
      </c>
      <c r="I148" s="24" t="s">
        <v>34</v>
      </c>
      <c r="J148" s="24" t="s">
        <v>147</v>
      </c>
      <c r="K148" s="25">
        <v>0</v>
      </c>
      <c r="L148" s="25">
        <v>0</v>
      </c>
      <c r="M148" s="25">
        <v>175000</v>
      </c>
      <c r="N148" s="25">
        <v>45500</v>
      </c>
      <c r="O148" s="25">
        <v>12810</v>
      </c>
      <c r="P148" s="25">
        <v>0</v>
      </c>
      <c r="Q148" s="25">
        <v>28500</v>
      </c>
      <c r="R148" s="25">
        <v>36800</v>
      </c>
      <c r="S148" s="25">
        <v>0</v>
      </c>
      <c r="T148" s="25">
        <v>0</v>
      </c>
      <c r="U148" s="25">
        <v>154228</v>
      </c>
      <c r="V148" s="25">
        <v>0</v>
      </c>
    </row>
    <row r="149" spans="1:22" ht="43.5">
      <c r="A149" s="18" t="s">
        <v>723</v>
      </c>
      <c r="B149" s="26" t="s">
        <v>724</v>
      </c>
      <c r="C149" s="27" t="s">
        <v>725</v>
      </c>
      <c r="D149" s="21" t="s">
        <v>726</v>
      </c>
      <c r="E149" s="22" t="s">
        <v>727</v>
      </c>
      <c r="F149" s="23" t="s">
        <v>728</v>
      </c>
      <c r="G149" s="18" t="s">
        <v>729</v>
      </c>
      <c r="H149" s="23" t="s">
        <v>730</v>
      </c>
      <c r="I149" s="24" t="s">
        <v>34</v>
      </c>
      <c r="J149" s="24" t="s">
        <v>147</v>
      </c>
      <c r="K149" s="25">
        <v>0</v>
      </c>
      <c r="L149" s="25">
        <v>0</v>
      </c>
      <c r="M149" s="25">
        <v>0</v>
      </c>
      <c r="N149" s="25">
        <v>0</v>
      </c>
      <c r="O149" s="25">
        <v>0</v>
      </c>
      <c r="P149" s="25">
        <v>0</v>
      </c>
      <c r="Q149" s="25">
        <v>0</v>
      </c>
      <c r="R149" s="25">
        <v>1</v>
      </c>
      <c r="S149" s="25">
        <v>0</v>
      </c>
      <c r="T149" s="25">
        <v>0</v>
      </c>
      <c r="U149" s="25">
        <v>0</v>
      </c>
      <c r="V149" s="25">
        <v>0</v>
      </c>
    </row>
    <row r="150" spans="1:22" ht="29">
      <c r="A150" s="18" t="s">
        <v>731</v>
      </c>
      <c r="B150" s="26" t="s">
        <v>724</v>
      </c>
      <c r="C150" s="27" t="s">
        <v>725</v>
      </c>
      <c r="D150" s="21" t="s">
        <v>732</v>
      </c>
      <c r="E150" s="22" t="s">
        <v>733</v>
      </c>
      <c r="F150" s="23" t="s">
        <v>734</v>
      </c>
      <c r="G150" s="18" t="s">
        <v>735</v>
      </c>
      <c r="H150" s="23" t="s">
        <v>736</v>
      </c>
      <c r="I150" s="24" t="s">
        <v>34</v>
      </c>
      <c r="J150" s="24" t="s">
        <v>147</v>
      </c>
      <c r="K150" s="25">
        <v>1</v>
      </c>
      <c r="L150" s="25">
        <v>1</v>
      </c>
      <c r="M150" s="25">
        <v>1</v>
      </c>
      <c r="N150" s="25">
        <v>1</v>
      </c>
      <c r="O150" s="25">
        <v>1</v>
      </c>
      <c r="P150" s="25">
        <v>1</v>
      </c>
      <c r="Q150" s="25">
        <v>1</v>
      </c>
      <c r="R150" s="25">
        <v>1</v>
      </c>
      <c r="S150" s="25">
        <v>1</v>
      </c>
      <c r="T150" s="25">
        <v>1</v>
      </c>
      <c r="U150" s="25">
        <v>1</v>
      </c>
      <c r="V150" s="25">
        <v>1</v>
      </c>
    </row>
    <row r="151" spans="1:22" ht="29">
      <c r="A151" s="18" t="s">
        <v>737</v>
      </c>
      <c r="B151" s="26" t="s">
        <v>724</v>
      </c>
      <c r="C151" s="27" t="s">
        <v>725</v>
      </c>
      <c r="D151" s="21" t="s">
        <v>732</v>
      </c>
      <c r="E151" s="22" t="s">
        <v>733</v>
      </c>
      <c r="F151" s="23" t="s">
        <v>738</v>
      </c>
      <c r="G151" s="18" t="s">
        <v>739</v>
      </c>
      <c r="H151" s="23" t="s">
        <v>740</v>
      </c>
      <c r="I151" s="24" t="s">
        <v>34</v>
      </c>
      <c r="J151" s="24" t="s">
        <v>147</v>
      </c>
      <c r="K151" s="25">
        <v>0</v>
      </c>
      <c r="L151" s="25">
        <v>0</v>
      </c>
      <c r="M151" s="25">
        <v>0</v>
      </c>
      <c r="N151" s="25">
        <v>0</v>
      </c>
      <c r="O151" s="25">
        <v>0</v>
      </c>
      <c r="P151" s="25">
        <v>1</v>
      </c>
      <c r="Q151" s="25">
        <v>0</v>
      </c>
      <c r="R151" s="25">
        <v>0</v>
      </c>
      <c r="S151" s="25">
        <v>1</v>
      </c>
      <c r="T151" s="25">
        <v>0</v>
      </c>
      <c r="U151" s="25">
        <v>0</v>
      </c>
      <c r="V151" s="25">
        <v>1</v>
      </c>
    </row>
    <row r="152" spans="1:22" ht="29">
      <c r="A152" s="18" t="s">
        <v>741</v>
      </c>
      <c r="B152" s="26" t="s">
        <v>724</v>
      </c>
      <c r="C152" s="27" t="s">
        <v>725</v>
      </c>
      <c r="D152" s="21" t="s">
        <v>732</v>
      </c>
      <c r="E152" s="22" t="s">
        <v>733</v>
      </c>
      <c r="F152" s="23" t="s">
        <v>742</v>
      </c>
      <c r="G152" s="18" t="s">
        <v>743</v>
      </c>
      <c r="H152" s="23" t="s">
        <v>744</v>
      </c>
      <c r="I152" s="24" t="s">
        <v>34</v>
      </c>
      <c r="J152" s="24" t="s">
        <v>147</v>
      </c>
      <c r="K152" s="25">
        <v>0</v>
      </c>
      <c r="L152" s="25">
        <v>1</v>
      </c>
      <c r="M152" s="25">
        <v>0</v>
      </c>
      <c r="N152" s="25">
        <v>0</v>
      </c>
      <c r="O152" s="25">
        <v>0</v>
      </c>
      <c r="P152" s="25">
        <v>2</v>
      </c>
      <c r="Q152" s="25">
        <v>0</v>
      </c>
      <c r="R152" s="25">
        <v>0</v>
      </c>
      <c r="S152" s="25">
        <v>2</v>
      </c>
      <c r="T152" s="25">
        <v>0</v>
      </c>
      <c r="U152" s="25">
        <v>1</v>
      </c>
      <c r="V152" s="25">
        <v>0</v>
      </c>
    </row>
    <row r="153" spans="1:22" ht="29">
      <c r="A153" s="18" t="s">
        <v>745</v>
      </c>
      <c r="B153" s="26" t="s">
        <v>724</v>
      </c>
      <c r="C153" s="27" t="s">
        <v>725</v>
      </c>
      <c r="D153" s="21" t="s">
        <v>732</v>
      </c>
      <c r="E153" s="22" t="s">
        <v>733</v>
      </c>
      <c r="F153" s="23" t="s">
        <v>746</v>
      </c>
      <c r="G153" s="18" t="s">
        <v>747</v>
      </c>
      <c r="H153" s="23" t="s">
        <v>336</v>
      </c>
      <c r="I153" s="24" t="s">
        <v>34</v>
      </c>
      <c r="J153" s="24" t="s">
        <v>147</v>
      </c>
      <c r="K153" s="25">
        <v>0</v>
      </c>
      <c r="L153" s="25">
        <v>0</v>
      </c>
      <c r="M153" s="25">
        <v>1</v>
      </c>
      <c r="N153" s="25">
        <v>0</v>
      </c>
      <c r="O153" s="25">
        <v>0</v>
      </c>
      <c r="P153" s="25">
        <v>1</v>
      </c>
      <c r="Q153" s="25">
        <v>0</v>
      </c>
      <c r="R153" s="25">
        <v>0</v>
      </c>
      <c r="S153" s="25">
        <v>1</v>
      </c>
      <c r="T153" s="25">
        <v>0</v>
      </c>
      <c r="U153" s="25">
        <v>0</v>
      </c>
      <c r="V153" s="25">
        <v>1</v>
      </c>
    </row>
    <row r="154" spans="1:22" ht="29">
      <c r="A154" s="18" t="s">
        <v>748</v>
      </c>
      <c r="B154" s="26" t="s">
        <v>724</v>
      </c>
      <c r="C154" s="27" t="s">
        <v>725</v>
      </c>
      <c r="D154" s="21" t="s">
        <v>749</v>
      </c>
      <c r="E154" s="22" t="s">
        <v>750</v>
      </c>
      <c r="F154" s="23" t="s">
        <v>751</v>
      </c>
      <c r="G154" s="18" t="s">
        <v>752</v>
      </c>
      <c r="H154" s="23" t="s">
        <v>753</v>
      </c>
      <c r="I154" s="24" t="s">
        <v>34</v>
      </c>
      <c r="J154" s="24" t="s">
        <v>147</v>
      </c>
      <c r="K154" s="25">
        <v>1</v>
      </c>
      <c r="L154" s="25">
        <v>1</v>
      </c>
      <c r="M154" s="25">
        <v>1</v>
      </c>
      <c r="N154" s="25">
        <v>1</v>
      </c>
      <c r="O154" s="25">
        <v>0</v>
      </c>
      <c r="P154" s="25">
        <v>0</v>
      </c>
      <c r="Q154" s="25">
        <v>1</v>
      </c>
      <c r="R154" s="25">
        <v>0</v>
      </c>
      <c r="S154" s="25">
        <v>0</v>
      </c>
      <c r="T154" s="25">
        <v>1</v>
      </c>
      <c r="U154" s="25">
        <v>0</v>
      </c>
      <c r="V154" s="25">
        <v>0</v>
      </c>
    </row>
    <row r="155" spans="1:22" ht="29">
      <c r="A155" s="18" t="s">
        <v>754</v>
      </c>
      <c r="B155" s="26" t="s">
        <v>724</v>
      </c>
      <c r="C155" s="27" t="s">
        <v>725</v>
      </c>
      <c r="D155" s="21" t="s">
        <v>749</v>
      </c>
      <c r="E155" s="22" t="s">
        <v>750</v>
      </c>
      <c r="F155" s="23" t="s">
        <v>755</v>
      </c>
      <c r="G155" s="18" t="s">
        <v>756</v>
      </c>
      <c r="H155" s="23" t="s">
        <v>757</v>
      </c>
      <c r="I155" s="24" t="s">
        <v>34</v>
      </c>
      <c r="J155" s="24" t="s">
        <v>147</v>
      </c>
      <c r="K155" s="25">
        <v>1</v>
      </c>
      <c r="L155" s="25">
        <v>1</v>
      </c>
      <c r="M155" s="25">
        <v>1</v>
      </c>
      <c r="N155" s="25">
        <v>1</v>
      </c>
      <c r="O155" s="25">
        <v>0</v>
      </c>
      <c r="P155" s="25">
        <v>0</v>
      </c>
      <c r="Q155" s="25">
        <v>0</v>
      </c>
      <c r="R155" s="25">
        <v>0</v>
      </c>
      <c r="S155" s="25">
        <v>0</v>
      </c>
      <c r="T155" s="25">
        <v>0</v>
      </c>
      <c r="U155" s="25">
        <v>0</v>
      </c>
      <c r="V155" s="25">
        <v>0</v>
      </c>
    </row>
    <row r="156" spans="1:22" ht="29">
      <c r="A156" s="18" t="s">
        <v>758</v>
      </c>
      <c r="B156" s="26" t="s">
        <v>724</v>
      </c>
      <c r="C156" s="27" t="s">
        <v>725</v>
      </c>
      <c r="D156" s="21" t="s">
        <v>749</v>
      </c>
      <c r="E156" s="22" t="s">
        <v>750</v>
      </c>
      <c r="F156" s="23" t="s">
        <v>759</v>
      </c>
      <c r="G156" s="18" t="s">
        <v>760</v>
      </c>
      <c r="H156" s="23" t="s">
        <v>761</v>
      </c>
      <c r="I156" s="24" t="s">
        <v>34</v>
      </c>
      <c r="J156" s="24" t="s">
        <v>147</v>
      </c>
      <c r="K156" s="25">
        <v>1</v>
      </c>
      <c r="L156" s="25">
        <v>1</v>
      </c>
      <c r="M156" s="25">
        <v>1</v>
      </c>
      <c r="N156" s="25">
        <v>0</v>
      </c>
      <c r="O156" s="25">
        <v>0</v>
      </c>
      <c r="P156" s="25">
        <v>0</v>
      </c>
      <c r="Q156" s="25">
        <v>0</v>
      </c>
      <c r="R156" s="25">
        <v>0</v>
      </c>
      <c r="S156" s="25">
        <v>0</v>
      </c>
      <c r="T156" s="25">
        <v>0</v>
      </c>
      <c r="U156" s="25">
        <v>0</v>
      </c>
      <c r="V156" s="25">
        <v>0</v>
      </c>
    </row>
    <row r="157" spans="1:22" ht="43.5">
      <c r="A157" s="18" t="s">
        <v>762</v>
      </c>
      <c r="B157" s="26" t="s">
        <v>724</v>
      </c>
      <c r="C157" s="27" t="s">
        <v>725</v>
      </c>
      <c r="D157" s="21" t="s">
        <v>749</v>
      </c>
      <c r="E157" s="22" t="s">
        <v>750</v>
      </c>
      <c r="F157" s="23" t="s">
        <v>763</v>
      </c>
      <c r="G157" s="18" t="s">
        <v>764</v>
      </c>
      <c r="H157" s="23" t="s">
        <v>765</v>
      </c>
      <c r="I157" s="24" t="s">
        <v>34</v>
      </c>
      <c r="J157" s="24" t="s">
        <v>147</v>
      </c>
      <c r="K157" s="25">
        <v>0</v>
      </c>
      <c r="L157" s="25">
        <v>0</v>
      </c>
      <c r="M157" s="25">
        <v>0</v>
      </c>
      <c r="N157" s="25">
        <v>0</v>
      </c>
      <c r="O157" s="25">
        <v>0</v>
      </c>
      <c r="P157" s="25">
        <v>0</v>
      </c>
      <c r="Q157" s="25">
        <v>0</v>
      </c>
      <c r="R157" s="25">
        <v>0</v>
      </c>
      <c r="S157" s="25">
        <v>1</v>
      </c>
      <c r="T157" s="25">
        <v>0</v>
      </c>
      <c r="U157" s="25">
        <v>0</v>
      </c>
      <c r="V157" s="25">
        <v>0</v>
      </c>
    </row>
    <row r="158" spans="1:22">
      <c r="A158" s="18" t="s">
        <v>766</v>
      </c>
      <c r="B158" s="26" t="s">
        <v>724</v>
      </c>
      <c r="C158" s="27" t="s">
        <v>725</v>
      </c>
      <c r="D158" s="21" t="s">
        <v>767</v>
      </c>
      <c r="E158" s="22" t="s">
        <v>768</v>
      </c>
      <c r="F158" s="23" t="s">
        <v>769</v>
      </c>
      <c r="G158" s="18" t="s">
        <v>770</v>
      </c>
      <c r="H158" s="23" t="s">
        <v>771</v>
      </c>
      <c r="I158" s="24" t="s">
        <v>109</v>
      </c>
      <c r="J158" s="24" t="s">
        <v>147</v>
      </c>
      <c r="K158" s="28">
        <v>0.02</v>
      </c>
      <c r="L158" s="28">
        <v>0.02</v>
      </c>
      <c r="M158" s="28">
        <v>0.01</v>
      </c>
      <c r="N158" s="28">
        <v>0.03</v>
      </c>
      <c r="O158" s="28">
        <v>0.03</v>
      </c>
      <c r="P158" s="28">
        <v>0.03</v>
      </c>
      <c r="Q158" s="28">
        <v>0.05</v>
      </c>
      <c r="R158" s="28">
        <v>0.04</v>
      </c>
      <c r="S158" s="28">
        <v>0.04</v>
      </c>
      <c r="T158" s="28">
        <v>0.02</v>
      </c>
      <c r="U158" s="28">
        <v>0.02</v>
      </c>
      <c r="V158" s="28">
        <v>0.01</v>
      </c>
    </row>
    <row r="159" spans="1:22">
      <c r="A159" s="18" t="s">
        <v>772</v>
      </c>
      <c r="B159" s="26" t="s">
        <v>724</v>
      </c>
      <c r="C159" s="27" t="s">
        <v>725</v>
      </c>
      <c r="D159" s="21" t="s">
        <v>773</v>
      </c>
      <c r="E159" s="22" t="s">
        <v>774</v>
      </c>
      <c r="F159" s="23" t="s">
        <v>775</v>
      </c>
      <c r="G159" s="18" t="s">
        <v>776</v>
      </c>
      <c r="H159" s="23" t="s">
        <v>771</v>
      </c>
      <c r="I159" s="24" t="s">
        <v>109</v>
      </c>
      <c r="J159" s="24" t="s">
        <v>147</v>
      </c>
      <c r="K159" s="28">
        <v>0.02</v>
      </c>
      <c r="L159" s="28">
        <v>0.02</v>
      </c>
      <c r="M159" s="28">
        <v>0.01</v>
      </c>
      <c r="N159" s="28">
        <v>0.02</v>
      </c>
      <c r="O159" s="28">
        <v>0.02</v>
      </c>
      <c r="P159" s="28">
        <v>0.01</v>
      </c>
      <c r="Q159" s="28">
        <v>0.02</v>
      </c>
      <c r="R159" s="28">
        <v>0.02</v>
      </c>
      <c r="S159" s="28">
        <v>0.01</v>
      </c>
      <c r="T159" s="28">
        <v>0.02</v>
      </c>
      <c r="U159" s="28">
        <v>0.02</v>
      </c>
      <c r="V159" s="28">
        <v>0.01</v>
      </c>
    </row>
    <row r="160" spans="1:22" ht="29">
      <c r="A160" s="18" t="s">
        <v>777</v>
      </c>
      <c r="B160" s="26" t="s">
        <v>724</v>
      </c>
      <c r="C160" s="27" t="s">
        <v>725</v>
      </c>
      <c r="D160" s="21" t="s">
        <v>778</v>
      </c>
      <c r="E160" s="22" t="s">
        <v>779</v>
      </c>
      <c r="F160" s="23" t="s">
        <v>780</v>
      </c>
      <c r="G160" s="18" t="s">
        <v>781</v>
      </c>
      <c r="H160" s="23" t="s">
        <v>782</v>
      </c>
      <c r="I160" s="24" t="s">
        <v>34</v>
      </c>
      <c r="J160" s="24" t="s">
        <v>147</v>
      </c>
      <c r="K160" s="25">
        <v>1</v>
      </c>
      <c r="L160" s="25">
        <v>1</v>
      </c>
      <c r="M160" s="25">
        <v>1</v>
      </c>
      <c r="N160" s="25">
        <v>1</v>
      </c>
      <c r="O160" s="25">
        <v>1</v>
      </c>
      <c r="P160" s="25">
        <v>1</v>
      </c>
      <c r="Q160" s="25">
        <v>1</v>
      </c>
      <c r="R160" s="25">
        <v>1</v>
      </c>
      <c r="S160" s="25">
        <v>1</v>
      </c>
      <c r="T160" s="25">
        <v>1</v>
      </c>
      <c r="U160" s="25">
        <v>1</v>
      </c>
      <c r="V160" s="25">
        <v>3</v>
      </c>
    </row>
    <row r="161" spans="1:22" ht="29">
      <c r="A161" s="18" t="s">
        <v>783</v>
      </c>
      <c r="B161" s="26" t="s">
        <v>724</v>
      </c>
      <c r="C161" s="27" t="s">
        <v>725</v>
      </c>
      <c r="D161" s="21" t="s">
        <v>784</v>
      </c>
      <c r="E161" s="22" t="s">
        <v>785</v>
      </c>
      <c r="F161" s="23" t="s">
        <v>786</v>
      </c>
      <c r="G161" s="18" t="s">
        <v>787</v>
      </c>
      <c r="H161" s="23" t="s">
        <v>788</v>
      </c>
      <c r="I161" s="24" t="s">
        <v>34</v>
      </c>
      <c r="J161" s="24" t="s">
        <v>147</v>
      </c>
      <c r="K161" s="25">
        <v>1</v>
      </c>
      <c r="L161" s="25">
        <v>0</v>
      </c>
      <c r="M161" s="25">
        <v>0</v>
      </c>
      <c r="N161" s="25">
        <v>0</v>
      </c>
      <c r="O161" s="25">
        <v>0</v>
      </c>
      <c r="P161" s="25">
        <v>0</v>
      </c>
      <c r="Q161" s="25">
        <v>1</v>
      </c>
      <c r="R161" s="25">
        <v>0</v>
      </c>
      <c r="S161" s="25">
        <v>0</v>
      </c>
      <c r="T161" s="25">
        <v>0</v>
      </c>
      <c r="U161" s="25">
        <v>0</v>
      </c>
      <c r="V161" s="25">
        <v>0</v>
      </c>
    </row>
    <row r="162" spans="1:22" ht="29">
      <c r="A162" s="18" t="s">
        <v>789</v>
      </c>
      <c r="B162" s="26" t="s">
        <v>724</v>
      </c>
      <c r="C162" s="27" t="s">
        <v>725</v>
      </c>
      <c r="D162" s="21" t="s">
        <v>784</v>
      </c>
      <c r="E162" s="22" t="s">
        <v>785</v>
      </c>
      <c r="F162" s="23" t="s">
        <v>790</v>
      </c>
      <c r="G162" s="18" t="s">
        <v>791</v>
      </c>
      <c r="H162" s="23" t="s">
        <v>792</v>
      </c>
      <c r="I162" s="24" t="s">
        <v>34</v>
      </c>
      <c r="J162" s="24" t="s">
        <v>147</v>
      </c>
      <c r="K162" s="25">
        <v>1</v>
      </c>
      <c r="L162" s="25">
        <v>1</v>
      </c>
      <c r="M162" s="25">
        <v>1</v>
      </c>
      <c r="N162" s="25">
        <v>0</v>
      </c>
      <c r="O162" s="25">
        <v>0</v>
      </c>
      <c r="P162" s="25">
        <v>0</v>
      </c>
      <c r="Q162" s="25">
        <v>0</v>
      </c>
      <c r="R162" s="25">
        <v>0</v>
      </c>
      <c r="S162" s="25">
        <v>0</v>
      </c>
      <c r="T162" s="25">
        <v>0</v>
      </c>
      <c r="U162" s="25">
        <v>0</v>
      </c>
      <c r="V162" s="25">
        <v>1</v>
      </c>
    </row>
    <row r="163" spans="1:22" ht="29">
      <c r="A163" s="18" t="s">
        <v>793</v>
      </c>
      <c r="B163" s="26" t="s">
        <v>724</v>
      </c>
      <c r="C163" s="27" t="s">
        <v>725</v>
      </c>
      <c r="D163" s="21" t="s">
        <v>784</v>
      </c>
      <c r="E163" s="22" t="s">
        <v>785</v>
      </c>
      <c r="F163" s="23" t="s">
        <v>794</v>
      </c>
      <c r="G163" s="18" t="s">
        <v>795</v>
      </c>
      <c r="H163" s="23" t="s">
        <v>796</v>
      </c>
      <c r="I163" s="24" t="s">
        <v>34</v>
      </c>
      <c r="J163" s="24" t="s">
        <v>147</v>
      </c>
      <c r="K163" s="25">
        <v>1</v>
      </c>
      <c r="L163" s="25">
        <v>1</v>
      </c>
      <c r="M163" s="25">
        <v>1</v>
      </c>
      <c r="N163" s="25">
        <v>1</v>
      </c>
      <c r="O163" s="25">
        <v>1</v>
      </c>
      <c r="P163" s="25">
        <v>1</v>
      </c>
      <c r="Q163" s="25">
        <v>1</v>
      </c>
      <c r="R163" s="25">
        <v>1</v>
      </c>
      <c r="S163" s="25">
        <v>1</v>
      </c>
      <c r="T163" s="25">
        <v>1</v>
      </c>
      <c r="U163" s="25">
        <v>1</v>
      </c>
      <c r="V163" s="25">
        <v>0</v>
      </c>
    </row>
    <row r="164" spans="1:22" ht="29">
      <c r="A164" s="18" t="s">
        <v>797</v>
      </c>
      <c r="B164" s="26" t="s">
        <v>724</v>
      </c>
      <c r="C164" s="27" t="s">
        <v>725</v>
      </c>
      <c r="D164" s="21" t="s">
        <v>798</v>
      </c>
      <c r="E164" s="22" t="s">
        <v>799</v>
      </c>
      <c r="F164" s="23" t="s">
        <v>800</v>
      </c>
      <c r="G164" s="18" t="s">
        <v>801</v>
      </c>
      <c r="H164" s="23" t="s">
        <v>802</v>
      </c>
      <c r="I164" s="24" t="s">
        <v>34</v>
      </c>
      <c r="J164" s="24" t="s">
        <v>147</v>
      </c>
      <c r="K164" s="25">
        <v>1</v>
      </c>
      <c r="L164" s="25">
        <v>0</v>
      </c>
      <c r="M164" s="25">
        <v>0</v>
      </c>
      <c r="N164" s="25">
        <v>0</v>
      </c>
      <c r="O164" s="25">
        <v>0</v>
      </c>
      <c r="P164" s="25">
        <v>0</v>
      </c>
      <c r="Q164" s="25">
        <v>0</v>
      </c>
      <c r="R164" s="25">
        <v>0</v>
      </c>
      <c r="S164" s="25">
        <v>0</v>
      </c>
      <c r="T164" s="25">
        <v>0</v>
      </c>
      <c r="U164" s="25">
        <v>0</v>
      </c>
      <c r="V164" s="25">
        <v>0</v>
      </c>
    </row>
    <row r="165" spans="1:22" ht="29">
      <c r="A165" s="18" t="s">
        <v>803</v>
      </c>
      <c r="B165" s="26" t="s">
        <v>724</v>
      </c>
      <c r="C165" s="27" t="s">
        <v>725</v>
      </c>
      <c r="D165" s="21" t="s">
        <v>798</v>
      </c>
      <c r="E165" s="22" t="s">
        <v>799</v>
      </c>
      <c r="F165" s="23" t="s">
        <v>804</v>
      </c>
      <c r="G165" s="18" t="s">
        <v>805</v>
      </c>
      <c r="H165" s="23" t="s">
        <v>806</v>
      </c>
      <c r="I165" s="24" t="s">
        <v>34</v>
      </c>
      <c r="J165" s="24" t="s">
        <v>147</v>
      </c>
      <c r="K165" s="25">
        <v>0</v>
      </c>
      <c r="L165" s="25">
        <v>0</v>
      </c>
      <c r="M165" s="25">
        <v>1</v>
      </c>
      <c r="N165" s="25">
        <v>0</v>
      </c>
      <c r="O165" s="25">
        <v>0</v>
      </c>
      <c r="P165" s="25">
        <v>0</v>
      </c>
      <c r="Q165" s="25">
        <v>0</v>
      </c>
      <c r="R165" s="25">
        <v>0</v>
      </c>
      <c r="S165" s="25">
        <v>0</v>
      </c>
      <c r="T165" s="25">
        <v>0</v>
      </c>
      <c r="U165" s="25">
        <v>0</v>
      </c>
      <c r="V165" s="25">
        <v>1</v>
      </c>
    </row>
    <row r="166" spans="1:22" ht="29">
      <c r="A166" s="18" t="s">
        <v>807</v>
      </c>
      <c r="B166" s="26" t="s">
        <v>724</v>
      </c>
      <c r="C166" s="27" t="s">
        <v>725</v>
      </c>
      <c r="D166" s="21" t="s">
        <v>808</v>
      </c>
      <c r="E166" s="22" t="s">
        <v>809</v>
      </c>
      <c r="F166" s="23" t="s">
        <v>810</v>
      </c>
      <c r="G166" s="18" t="s">
        <v>811</v>
      </c>
      <c r="H166" s="23" t="s">
        <v>812</v>
      </c>
      <c r="I166" s="24" t="s">
        <v>34</v>
      </c>
      <c r="J166" s="24" t="s">
        <v>147</v>
      </c>
      <c r="K166" s="25">
        <v>1</v>
      </c>
      <c r="L166" s="25">
        <v>0</v>
      </c>
      <c r="M166" s="25">
        <v>1</v>
      </c>
      <c r="N166" s="25">
        <v>0</v>
      </c>
      <c r="O166" s="25">
        <v>0</v>
      </c>
      <c r="P166" s="25">
        <v>0</v>
      </c>
      <c r="Q166" s="25">
        <v>0</v>
      </c>
      <c r="R166" s="25">
        <v>0</v>
      </c>
      <c r="S166" s="25">
        <v>0</v>
      </c>
      <c r="T166" s="25">
        <v>0</v>
      </c>
      <c r="U166" s="25">
        <v>0</v>
      </c>
      <c r="V166" s="25">
        <v>0</v>
      </c>
    </row>
    <row r="167" spans="1:22" ht="29">
      <c r="A167" s="18" t="s">
        <v>813</v>
      </c>
      <c r="B167" s="26" t="s">
        <v>724</v>
      </c>
      <c r="C167" s="27" t="s">
        <v>725</v>
      </c>
      <c r="D167" s="21" t="s">
        <v>808</v>
      </c>
      <c r="E167" s="22" t="s">
        <v>809</v>
      </c>
      <c r="F167" s="23" t="s">
        <v>814</v>
      </c>
      <c r="G167" s="18" t="s">
        <v>815</v>
      </c>
      <c r="H167" s="23" t="s">
        <v>816</v>
      </c>
      <c r="I167" s="24" t="s">
        <v>109</v>
      </c>
      <c r="J167" s="24" t="s">
        <v>147</v>
      </c>
      <c r="K167" s="28">
        <v>0.03</v>
      </c>
      <c r="L167" s="28">
        <v>0.03</v>
      </c>
      <c r="M167" s="28">
        <v>0.04</v>
      </c>
      <c r="N167" s="28">
        <v>0.1</v>
      </c>
      <c r="O167" s="28">
        <v>0.1</v>
      </c>
      <c r="P167" s="28">
        <v>0.2</v>
      </c>
      <c r="Q167" s="28">
        <v>0.1</v>
      </c>
      <c r="R167" s="28">
        <v>0.1</v>
      </c>
      <c r="S167" s="28">
        <v>0.2</v>
      </c>
      <c r="T167" s="28">
        <v>0.02</v>
      </c>
      <c r="U167" s="28">
        <v>0.02</v>
      </c>
      <c r="V167" s="28">
        <v>0.01</v>
      </c>
    </row>
    <row r="168" spans="1:22" ht="29">
      <c r="A168" s="18" t="s">
        <v>817</v>
      </c>
      <c r="B168" s="26" t="s">
        <v>724</v>
      </c>
      <c r="C168" s="27" t="s">
        <v>725</v>
      </c>
      <c r="D168" s="21" t="s">
        <v>818</v>
      </c>
      <c r="E168" s="22" t="s">
        <v>819</v>
      </c>
      <c r="F168" s="23" t="s">
        <v>820</v>
      </c>
      <c r="G168" s="18" t="s">
        <v>821</v>
      </c>
      <c r="H168" s="23" t="s">
        <v>822</v>
      </c>
      <c r="I168" s="24" t="s">
        <v>34</v>
      </c>
      <c r="J168" s="24" t="s">
        <v>147</v>
      </c>
      <c r="K168" s="25">
        <v>0</v>
      </c>
      <c r="L168" s="25">
        <v>0</v>
      </c>
      <c r="M168" s="25">
        <v>0</v>
      </c>
      <c r="N168" s="25">
        <v>0</v>
      </c>
      <c r="O168" s="25">
        <v>0</v>
      </c>
      <c r="P168" s="25">
        <v>0</v>
      </c>
      <c r="Q168" s="25">
        <v>1</v>
      </c>
      <c r="R168" s="25">
        <v>0</v>
      </c>
      <c r="S168" s="25">
        <v>0</v>
      </c>
      <c r="T168" s="25">
        <v>0</v>
      </c>
      <c r="U168" s="25">
        <v>0</v>
      </c>
      <c r="V168" s="25">
        <v>0</v>
      </c>
    </row>
    <row r="169" spans="1:22" ht="29">
      <c r="A169" s="18" t="s">
        <v>823</v>
      </c>
      <c r="B169" s="26" t="s">
        <v>824</v>
      </c>
      <c r="C169" s="27" t="s">
        <v>825</v>
      </c>
      <c r="D169" s="21" t="s">
        <v>826</v>
      </c>
      <c r="E169" s="22" t="s">
        <v>827</v>
      </c>
      <c r="F169" s="23" t="s">
        <v>828</v>
      </c>
      <c r="G169" s="18" t="s">
        <v>829</v>
      </c>
      <c r="H169" s="23" t="s">
        <v>830</v>
      </c>
      <c r="I169" s="24" t="s">
        <v>34</v>
      </c>
      <c r="J169" s="24" t="s">
        <v>147</v>
      </c>
      <c r="K169" s="25">
        <v>0</v>
      </c>
      <c r="L169" s="25">
        <v>0</v>
      </c>
      <c r="M169" s="25">
        <v>0</v>
      </c>
      <c r="N169" s="25">
        <v>0</v>
      </c>
      <c r="O169" s="25">
        <v>0</v>
      </c>
      <c r="P169" s="25">
        <v>0</v>
      </c>
      <c r="Q169" s="25">
        <v>2</v>
      </c>
      <c r="R169" s="25">
        <v>0</v>
      </c>
      <c r="S169" s="25">
        <v>0</v>
      </c>
      <c r="T169" s="25">
        <v>0</v>
      </c>
      <c r="U169" s="25">
        <v>2</v>
      </c>
      <c r="V169" s="25">
        <v>0</v>
      </c>
    </row>
    <row r="170" spans="1:22">
      <c r="A170" s="18" t="s">
        <v>831</v>
      </c>
      <c r="B170" s="26" t="s">
        <v>824</v>
      </c>
      <c r="C170" s="27" t="s">
        <v>825</v>
      </c>
      <c r="D170" s="21" t="s">
        <v>832</v>
      </c>
      <c r="E170" s="22" t="s">
        <v>833</v>
      </c>
      <c r="F170" s="23" t="s">
        <v>834</v>
      </c>
      <c r="G170" s="18" t="s">
        <v>835</v>
      </c>
      <c r="H170" s="23" t="s">
        <v>836</v>
      </c>
      <c r="I170" s="24" t="s">
        <v>34</v>
      </c>
      <c r="J170" s="24" t="s">
        <v>147</v>
      </c>
      <c r="K170" s="25">
        <v>1</v>
      </c>
      <c r="L170" s="25">
        <v>1</v>
      </c>
      <c r="M170" s="25">
        <v>1</v>
      </c>
      <c r="N170" s="25">
        <v>1</v>
      </c>
      <c r="O170" s="25">
        <v>2</v>
      </c>
      <c r="P170" s="25">
        <v>2</v>
      </c>
      <c r="Q170" s="25">
        <v>1</v>
      </c>
      <c r="R170" s="25">
        <v>1</v>
      </c>
      <c r="S170" s="25">
        <v>1</v>
      </c>
      <c r="T170" s="25">
        <v>1</v>
      </c>
      <c r="U170" s="25">
        <v>2</v>
      </c>
      <c r="V170" s="25">
        <v>1</v>
      </c>
    </row>
    <row r="171" spans="1:22" ht="29">
      <c r="A171" s="18" t="s">
        <v>837</v>
      </c>
      <c r="B171" s="26" t="s">
        <v>824</v>
      </c>
      <c r="C171" s="27" t="s">
        <v>825</v>
      </c>
      <c r="D171" s="21" t="s">
        <v>838</v>
      </c>
      <c r="E171" s="22" t="s">
        <v>839</v>
      </c>
      <c r="F171" s="23" t="s">
        <v>840</v>
      </c>
      <c r="G171" s="18" t="s">
        <v>841</v>
      </c>
      <c r="H171" s="23" t="s">
        <v>842</v>
      </c>
      <c r="I171" s="24" t="s">
        <v>34</v>
      </c>
      <c r="J171" s="24" t="s">
        <v>147</v>
      </c>
      <c r="K171" s="25">
        <v>4</v>
      </c>
      <c r="L171" s="25">
        <v>3</v>
      </c>
      <c r="M171" s="25">
        <v>2</v>
      </c>
      <c r="N171" s="25">
        <v>4</v>
      </c>
      <c r="O171" s="25">
        <v>4</v>
      </c>
      <c r="P171" s="25">
        <v>4</v>
      </c>
      <c r="Q171" s="25">
        <v>4</v>
      </c>
      <c r="R171" s="25">
        <v>4</v>
      </c>
      <c r="S171" s="25">
        <v>5</v>
      </c>
      <c r="T171" s="25">
        <v>4</v>
      </c>
      <c r="U171" s="25">
        <v>4</v>
      </c>
      <c r="V171" s="25">
        <v>4</v>
      </c>
    </row>
    <row r="172" spans="1:22" ht="29">
      <c r="A172" s="18" t="s">
        <v>843</v>
      </c>
      <c r="B172" s="26" t="s">
        <v>824</v>
      </c>
      <c r="C172" s="27" t="s">
        <v>825</v>
      </c>
      <c r="D172" s="21" t="s">
        <v>838</v>
      </c>
      <c r="E172" s="22" t="s">
        <v>839</v>
      </c>
      <c r="F172" s="23" t="s">
        <v>844</v>
      </c>
      <c r="G172" s="18" t="s">
        <v>845</v>
      </c>
      <c r="H172" s="23" t="s">
        <v>830</v>
      </c>
      <c r="I172" s="24" t="s">
        <v>34</v>
      </c>
      <c r="J172" s="24" t="s">
        <v>147</v>
      </c>
      <c r="K172" s="25">
        <v>1</v>
      </c>
      <c r="L172" s="25">
        <v>4</v>
      </c>
      <c r="M172" s="25">
        <v>2</v>
      </c>
      <c r="N172" s="25">
        <v>1</v>
      </c>
      <c r="O172" s="25">
        <v>2</v>
      </c>
      <c r="P172" s="25">
        <v>1</v>
      </c>
      <c r="Q172" s="25">
        <v>1</v>
      </c>
      <c r="R172" s="25">
        <v>4</v>
      </c>
      <c r="S172" s="25">
        <v>3</v>
      </c>
      <c r="T172" s="25">
        <v>1</v>
      </c>
      <c r="U172" s="25">
        <v>2</v>
      </c>
      <c r="V172" s="25">
        <v>4</v>
      </c>
    </row>
    <row r="173" spans="1:22" ht="29">
      <c r="A173" s="18" t="s">
        <v>846</v>
      </c>
      <c r="B173" s="26" t="s">
        <v>847</v>
      </c>
      <c r="C173" s="27" t="s">
        <v>848</v>
      </c>
      <c r="D173" s="21" t="s">
        <v>849</v>
      </c>
      <c r="E173" s="22" t="s">
        <v>850</v>
      </c>
      <c r="F173" s="23" t="s">
        <v>851</v>
      </c>
      <c r="G173" s="18" t="s">
        <v>852</v>
      </c>
      <c r="H173" s="23" t="s">
        <v>853</v>
      </c>
      <c r="I173" s="24" t="s">
        <v>109</v>
      </c>
      <c r="J173" s="24" t="s">
        <v>190</v>
      </c>
      <c r="K173" s="28">
        <v>1</v>
      </c>
      <c r="L173" s="28">
        <v>1</v>
      </c>
      <c r="M173" s="28">
        <v>1</v>
      </c>
      <c r="N173" s="28">
        <v>1</v>
      </c>
      <c r="O173" s="28">
        <v>1</v>
      </c>
      <c r="P173" s="28">
        <v>1</v>
      </c>
      <c r="Q173" s="28">
        <v>1</v>
      </c>
      <c r="R173" s="28">
        <v>1</v>
      </c>
      <c r="S173" s="28">
        <v>1</v>
      </c>
      <c r="T173" s="28">
        <v>1</v>
      </c>
      <c r="U173" s="28">
        <v>1</v>
      </c>
      <c r="V173" s="28">
        <v>1</v>
      </c>
    </row>
    <row r="174" spans="1:22" ht="29">
      <c r="A174" s="18" t="s">
        <v>854</v>
      </c>
      <c r="B174" s="26" t="s">
        <v>847</v>
      </c>
      <c r="C174" s="27" t="s">
        <v>848</v>
      </c>
      <c r="D174" s="21" t="s">
        <v>849</v>
      </c>
      <c r="E174" s="22" t="s">
        <v>850</v>
      </c>
      <c r="F174" s="23" t="s">
        <v>851</v>
      </c>
      <c r="G174" s="18" t="s">
        <v>852</v>
      </c>
      <c r="H174" s="23" t="s">
        <v>855</v>
      </c>
      <c r="I174" s="24" t="s">
        <v>109</v>
      </c>
      <c r="J174" s="24" t="s">
        <v>190</v>
      </c>
      <c r="K174" s="28">
        <v>1</v>
      </c>
      <c r="L174" s="28">
        <v>1</v>
      </c>
      <c r="M174" s="28">
        <v>1</v>
      </c>
      <c r="N174" s="28">
        <v>1</v>
      </c>
      <c r="O174" s="28">
        <v>1</v>
      </c>
      <c r="P174" s="28">
        <v>1</v>
      </c>
      <c r="Q174" s="28">
        <v>1</v>
      </c>
      <c r="R174" s="28">
        <v>1</v>
      </c>
      <c r="S174" s="28">
        <v>1</v>
      </c>
      <c r="T174" s="28">
        <v>1</v>
      </c>
      <c r="U174" s="28">
        <v>1</v>
      </c>
      <c r="V174" s="28">
        <v>1</v>
      </c>
    </row>
    <row r="175" spans="1:22" ht="29">
      <c r="A175" s="18" t="s">
        <v>856</v>
      </c>
      <c r="B175" s="26" t="s">
        <v>847</v>
      </c>
      <c r="C175" s="27" t="s">
        <v>848</v>
      </c>
      <c r="D175" s="21" t="s">
        <v>857</v>
      </c>
      <c r="E175" s="22" t="s">
        <v>858</v>
      </c>
      <c r="F175" s="23" t="s">
        <v>859</v>
      </c>
      <c r="G175" s="18" t="s">
        <v>860</v>
      </c>
      <c r="H175" s="23" t="s">
        <v>861</v>
      </c>
      <c r="I175" s="24" t="s">
        <v>109</v>
      </c>
      <c r="J175" s="24" t="s">
        <v>147</v>
      </c>
      <c r="K175" s="28">
        <v>8.3500000000000005E-2</v>
      </c>
      <c r="L175" s="28">
        <v>8.3500000000000005E-2</v>
      </c>
      <c r="M175" s="28">
        <v>8.3500000000000005E-2</v>
      </c>
      <c r="N175" s="28">
        <v>8.3500000000000005E-2</v>
      </c>
      <c r="O175" s="28">
        <v>8.3500000000000005E-2</v>
      </c>
      <c r="P175" s="28">
        <v>8.3500000000000005E-2</v>
      </c>
      <c r="Q175" s="28">
        <v>8.3500000000000005E-2</v>
      </c>
      <c r="R175" s="28">
        <v>8.3500000000000005E-2</v>
      </c>
      <c r="S175" s="28">
        <v>8.3500000000000005E-2</v>
      </c>
      <c r="T175" s="28">
        <v>8.3500000000000005E-2</v>
      </c>
      <c r="U175" s="28">
        <v>8.3500000000000005E-2</v>
      </c>
      <c r="V175" s="28">
        <v>8.3500000000000005E-2</v>
      </c>
    </row>
  </sheetData>
  <sheetProtection autoFilter="0"/>
  <phoneticPr fontId="45" type="noConversion"/>
  <dataValidations count="2">
    <dataValidation type="list" allowBlank="1" showInputMessage="1" showErrorMessage="1" sqref="J4:J175" xr:uid="{C05A4233-AE5E-4BF4-9755-36715698971C}">
      <formula1>"Suma,Promedio,Progresivo"</formula1>
    </dataValidation>
    <dataValidation type="list" allowBlank="1" showInputMessage="1" showErrorMessage="1" sqref="B1" xr:uid="{5D2DCB18-8003-4D49-B8BD-41789E5386F4}">
      <formula1>"Enero-Marzo,Abril-Junio,Julio-Septiembre,Octubre-Diciembre,Anual"</formula1>
    </dataValidation>
  </dataValidations>
  <pageMargins left="0.7" right="0.7" top="0.75" bottom="0.75" header="0.3" footer="0.3"/>
  <pageSetup orientation="portrait"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1A1CD-058C-4EA6-941E-8C668C9C078F}">
  <sheetPr codeName="Hoja10">
    <pageSetUpPr fitToPage="1"/>
  </sheetPr>
  <dimension ref="A1:ALP24"/>
  <sheetViews>
    <sheetView showGridLines="0" topLeftCell="B1" zoomScale="60" zoomScaleNormal="60" zoomScaleSheetLayoutView="20" workbookViewId="0">
      <selection activeCell="B1" sqref="B1:P1"/>
    </sheetView>
  </sheetViews>
  <sheetFormatPr baseColWidth="10" defaultColWidth="11.453125" defaultRowHeight="13"/>
  <cols>
    <col min="1" max="1" width="11.453125" style="133" hidden="1" customWidth="1"/>
    <col min="2" max="2" width="29.26953125" style="119" customWidth="1"/>
    <col min="3" max="3" width="30.1796875" style="119" customWidth="1"/>
    <col min="4" max="4" width="25.453125" style="119" customWidth="1"/>
    <col min="5" max="5" width="19.81640625" style="119" customWidth="1"/>
    <col min="6" max="6" width="17.81640625" style="119" customWidth="1"/>
    <col min="7" max="7" width="57.7265625" style="119" customWidth="1"/>
    <col min="8" max="8" width="15" style="119" customWidth="1"/>
    <col min="9" max="9" width="16.453125" style="119" customWidth="1"/>
    <col min="10" max="10" width="17.81640625" style="119" customWidth="1"/>
    <col min="11" max="11" width="17.453125" style="119" hidden="1" customWidth="1"/>
    <col min="12" max="12" width="27.26953125" style="119" bestFit="1" customWidth="1"/>
    <col min="13" max="13" width="25.26953125" style="119" customWidth="1"/>
    <col min="14" max="14" width="20.81640625" style="119" customWidth="1"/>
    <col min="15" max="15" width="41.54296875" style="119" customWidth="1"/>
    <col min="16" max="16" width="25.26953125" style="119" customWidth="1"/>
    <col min="17" max="1003" width="12.1796875" style="119" customWidth="1"/>
    <col min="1004" max="1004" width="12.54296875" style="133" customWidth="1"/>
    <col min="1005" max="16384" width="11.453125" style="133"/>
  </cols>
  <sheetData>
    <row r="1" spans="1:1004" s="119" customFormat="1" ht="26.5" thickBot="1">
      <c r="B1" s="297" t="s">
        <v>0</v>
      </c>
      <c r="C1" s="298"/>
      <c r="D1" s="298"/>
      <c r="E1" s="298"/>
      <c r="F1" s="298"/>
      <c r="G1" s="298"/>
      <c r="H1" s="299"/>
      <c r="I1" s="299"/>
      <c r="J1" s="299"/>
      <c r="K1" s="299"/>
      <c r="L1" s="299"/>
      <c r="M1" s="298"/>
      <c r="N1" s="298"/>
      <c r="O1" s="298"/>
      <c r="P1" s="300"/>
    </row>
    <row r="2" spans="1:1004" s="119" customFormat="1" ht="163.5" customHeight="1" thickBot="1">
      <c r="B2" s="301" t="s">
        <v>1233</v>
      </c>
      <c r="C2" s="301"/>
      <c r="D2" s="301"/>
      <c r="E2" s="301"/>
      <c r="F2" s="313" t="s">
        <v>1234</v>
      </c>
      <c r="G2" s="314"/>
      <c r="H2" s="314"/>
      <c r="I2" s="314"/>
      <c r="J2" s="314"/>
      <c r="K2" s="314"/>
      <c r="L2" s="315"/>
      <c r="M2" s="455" t="s">
        <v>1235</v>
      </c>
      <c r="N2" s="456"/>
      <c r="O2" s="456"/>
      <c r="P2" s="457"/>
    </row>
    <row r="3" spans="1:1004"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4" s="121" customFormat="1" ht="18" customHeight="1">
      <c r="B4" s="447" t="s">
        <v>1204</v>
      </c>
      <c r="C4" s="448"/>
      <c r="D4" s="448"/>
      <c r="E4" s="448"/>
      <c r="F4" s="448"/>
      <c r="G4" s="448"/>
      <c r="H4" s="449"/>
      <c r="I4" s="449"/>
      <c r="J4" s="449"/>
      <c r="K4" s="449"/>
      <c r="L4" s="449"/>
      <c r="M4" s="448"/>
      <c r="N4" s="448"/>
      <c r="O4" s="448"/>
      <c r="P4" s="450"/>
    </row>
    <row r="5" spans="1:1004" s="121" customFormat="1" ht="20.149999999999999" customHeight="1">
      <c r="B5" s="458" t="s">
        <v>5</v>
      </c>
      <c r="C5" s="459"/>
      <c r="D5" s="459"/>
      <c r="E5" s="459"/>
      <c r="F5" s="459"/>
      <c r="G5" s="459"/>
      <c r="H5" s="460"/>
      <c r="I5" s="460"/>
      <c r="J5" s="460"/>
      <c r="K5" s="460"/>
      <c r="L5" s="460"/>
      <c r="M5" s="459"/>
      <c r="N5" s="459"/>
      <c r="O5" s="459"/>
      <c r="P5" s="461"/>
    </row>
    <row r="6" spans="1:1004" s="121" customFormat="1" ht="12" customHeight="1">
      <c r="B6" s="458"/>
      <c r="C6" s="459"/>
      <c r="D6" s="459"/>
      <c r="E6" s="459"/>
      <c r="F6" s="459"/>
      <c r="G6" s="459"/>
      <c r="H6" s="460"/>
      <c r="I6" s="460"/>
      <c r="J6" s="460"/>
      <c r="K6" s="460"/>
      <c r="L6" s="460"/>
      <c r="M6" s="459"/>
      <c r="N6" s="459"/>
      <c r="O6" s="459"/>
      <c r="P6" s="461"/>
    </row>
    <row r="7" spans="1:1004" s="121" customFormat="1" ht="14.5" customHeight="1">
      <c r="B7" s="458" t="s">
        <v>1162</v>
      </c>
      <c r="C7" s="459"/>
      <c r="D7" s="459"/>
      <c r="E7" s="459"/>
      <c r="F7" s="459"/>
      <c r="G7" s="459"/>
      <c r="H7" s="460"/>
      <c r="I7" s="460"/>
      <c r="J7" s="460"/>
      <c r="K7" s="460"/>
      <c r="L7" s="460"/>
      <c r="M7" s="459"/>
      <c r="N7" s="459"/>
      <c r="O7" s="459"/>
      <c r="P7" s="461"/>
    </row>
    <row r="8" spans="1:1004" s="121" customFormat="1" ht="7.5" customHeight="1" thickBot="1">
      <c r="B8" s="462"/>
      <c r="C8" s="463"/>
      <c r="D8" s="463"/>
      <c r="E8" s="463"/>
      <c r="F8" s="463"/>
      <c r="G8" s="463"/>
      <c r="H8" s="464"/>
      <c r="I8" s="464"/>
      <c r="J8" s="464"/>
      <c r="K8" s="464"/>
      <c r="L8" s="464"/>
      <c r="M8" s="463"/>
      <c r="N8" s="463"/>
      <c r="O8" s="463"/>
      <c r="P8" s="465"/>
    </row>
    <row r="9" spans="1:1004" ht="35.1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ALO9" s="133"/>
    </row>
    <row r="10" spans="1:1004" s="121" customFormat="1" ht="31.5" thickBot="1">
      <c r="B10" s="282"/>
      <c r="C10" s="36" t="s">
        <v>15</v>
      </c>
      <c r="D10" s="36" t="s">
        <v>16</v>
      </c>
      <c r="E10" s="36" t="s">
        <v>17</v>
      </c>
      <c r="F10" s="36" t="s">
        <v>18</v>
      </c>
      <c r="G10" s="282"/>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386"/>
      <c r="M10" s="282"/>
      <c r="N10" s="282"/>
      <c r="O10" s="282"/>
      <c r="P10" s="385"/>
    </row>
    <row r="11" spans="1:1004" s="121" customFormat="1" ht="149.25" customHeight="1" thickBot="1">
      <c r="A11" s="121" t="s">
        <v>655</v>
      </c>
      <c r="B11" s="339" t="s">
        <v>658</v>
      </c>
      <c r="C11" s="67" t="s">
        <v>660</v>
      </c>
      <c r="D11" s="67" t="s">
        <v>1346</v>
      </c>
      <c r="E11" s="67" t="s">
        <v>34</v>
      </c>
      <c r="F11" s="210" t="s">
        <v>35</v>
      </c>
      <c r="G11" s="39" t="s">
        <v>1205</v>
      </c>
      <c r="H11" s="267">
        <f>IFERROR(IF(Ejecución!$B$1="","",IF(VLOOKUP($A11,EjecuciónDB[],MATCH(H$10,EjecuciónDB[#Headers],0),0)="","",VLOOKUP($A11,EjecuciónDB[],MATCH(H$10,EjecuciónDB[#Headers],0),0))),"-")</f>
        <v>1</v>
      </c>
      <c r="I11" s="267">
        <f>IFERROR(IF(Ejecución!$B$1="","",IF(VLOOKUP($A11,EjecuciónDB[],MATCH(I$10,EjecuciónDB[#Headers],0),0)="","",VLOOKUP($A11,EjecuciónDB[],MATCH(I$10,EjecuciónDB[#Headers],0),0))),"-")</f>
        <v>1</v>
      </c>
      <c r="J11" s="267">
        <f>IFERROR(IF(Ejecución!$B$1="","",IF(VLOOKUP($A11,EjecuciónDB[],MATCH(J$10,EjecuciónDB[#Headers],0),0)="","",VLOOKUP($A11,EjecuciónDB[],MATCH(J$10,EjecuciónDB[#Headers],0),0))),"-")</f>
        <v>1</v>
      </c>
      <c r="K11" s="267">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211">
        <v>117511838.75424927</v>
      </c>
      <c r="M11" s="334" t="s">
        <v>1206</v>
      </c>
      <c r="N11" s="452" t="s">
        <v>1207</v>
      </c>
      <c r="O11" s="39" t="s">
        <v>1208</v>
      </c>
      <c r="P11" s="212"/>
    </row>
    <row r="12" spans="1:1004" ht="152.25" customHeight="1" thickBot="1">
      <c r="A12" s="133" t="s">
        <v>662</v>
      </c>
      <c r="B12" s="340"/>
      <c r="C12" s="67" t="s">
        <v>663</v>
      </c>
      <c r="D12" s="67" t="s">
        <v>1346</v>
      </c>
      <c r="E12" s="67" t="s">
        <v>34</v>
      </c>
      <c r="F12" s="210" t="s">
        <v>35</v>
      </c>
      <c r="G12" s="39" t="s">
        <v>1209</v>
      </c>
      <c r="H12" s="267">
        <f>IFERROR(IF(Ejecución!$B$1="","",IF(VLOOKUP($A12,EjecuciónDB[],MATCH(H$10,EjecuciónDB[#Headers],0),0)="","",VLOOKUP($A12,EjecuciónDB[],MATCH(H$10,EjecuciónDB[#Headers],0),0))),"-")</f>
        <v>1</v>
      </c>
      <c r="I12" s="267">
        <f>IFERROR(IF(Ejecución!$B$1="","",IF(VLOOKUP($A12,EjecuciónDB[],MATCH(I$10,EjecuciónDB[#Headers],0),0)="","",VLOOKUP($A12,EjecuciónDB[],MATCH(I$10,EjecuciónDB[#Headers],0),0))),"-")</f>
        <v>1</v>
      </c>
      <c r="J12" s="267">
        <f>IFERROR(IF(Ejecución!$B$1="","",IF(VLOOKUP($A12,EjecuciónDB[],MATCH(J$10,EjecuciónDB[#Headers],0),0)="","",VLOOKUP($A12,EjecuciónDB[],MATCH(J$10,EjecuciónDB[#Headers],0),0))),"-")</f>
        <v>1</v>
      </c>
      <c r="K12" s="267">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211">
        <v>58755919.384027325</v>
      </c>
      <c r="M12" s="451"/>
      <c r="N12" s="453"/>
      <c r="O12" s="39" t="s">
        <v>1210</v>
      </c>
      <c r="P12" s="212"/>
    </row>
    <row r="13" spans="1:1004" s="119" customFormat="1" ht="188.25" customHeight="1" thickBot="1">
      <c r="A13" s="119" t="s">
        <v>665</v>
      </c>
      <c r="B13" s="340"/>
      <c r="C13" s="67" t="s">
        <v>666</v>
      </c>
      <c r="D13" s="214" t="s">
        <v>1346</v>
      </c>
      <c r="E13" s="67" t="s">
        <v>34</v>
      </c>
      <c r="F13" s="210" t="s">
        <v>35</v>
      </c>
      <c r="G13" s="39" t="s">
        <v>1211</v>
      </c>
      <c r="H13" s="267">
        <f>IFERROR(IF(Ejecución!$B$1="","",IF(VLOOKUP($A13,EjecuciónDB[],MATCH(H$10,EjecuciónDB[#Headers],0),0)="","",VLOOKUP($A13,EjecuciónDB[],MATCH(H$10,EjecuciónDB[#Headers],0),0))),"-")</f>
        <v>1</v>
      </c>
      <c r="I13" s="267">
        <f>IFERROR(IF(Ejecución!$B$1="","",IF(VLOOKUP($A13,EjecuciónDB[],MATCH(I$10,EjecuciónDB[#Headers],0),0)="","",VLOOKUP($A13,EjecuciónDB[],MATCH(I$10,EjecuciónDB[#Headers],0),0))),"-")</f>
        <v>1</v>
      </c>
      <c r="J13" s="267">
        <f>IFERROR(IF(Ejecución!$B$1="","",IF(VLOOKUP($A13,EjecuciónDB[],MATCH(J$10,EjecuciónDB[#Headers],0),0)="","",VLOOKUP($A13,EjecuciónDB[],MATCH(J$10,EjecuciónDB[#Headers],0),0))),"-")</f>
        <v>1</v>
      </c>
      <c r="K13" s="267">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211">
        <v>9792653.2237685435</v>
      </c>
      <c r="M13" s="451"/>
      <c r="N13" s="453"/>
      <c r="O13" s="215" t="s">
        <v>1212</v>
      </c>
      <c r="P13" s="212"/>
      <c r="ALP13" s="133"/>
    </row>
    <row r="14" spans="1:1004" s="119" customFormat="1" ht="181.5" customHeight="1" thickBot="1">
      <c r="A14" s="119" t="s">
        <v>668</v>
      </c>
      <c r="B14" s="341"/>
      <c r="C14" s="67" t="s">
        <v>669</v>
      </c>
      <c r="D14" s="216" t="s">
        <v>1346</v>
      </c>
      <c r="E14" s="67" t="s">
        <v>34</v>
      </c>
      <c r="F14" s="210" t="s">
        <v>35</v>
      </c>
      <c r="G14" s="215" t="s">
        <v>1213</v>
      </c>
      <c r="H14" s="267">
        <f>IFERROR(IF(Ejecución!$B$1="","",IF(VLOOKUP($A14,EjecuciónDB[],MATCH(H$10,EjecuciónDB[#Headers],0),0)="","",VLOOKUP($A14,EjecuciónDB[],MATCH(H$10,EjecuciónDB[#Headers],0),0))),"-")</f>
        <v>1</v>
      </c>
      <c r="I14" s="267">
        <f>IFERROR(IF(Ejecución!$B$1="","",IF(VLOOKUP($A14,EjecuciónDB[],MATCH(I$10,EjecuciónDB[#Headers],0),0)="","",VLOOKUP($A14,EjecuciónDB[],MATCH(I$10,EjecuciónDB[#Headers],0),0))),"-")</f>
        <v>1</v>
      </c>
      <c r="J14" s="267">
        <f>IFERROR(IF(Ejecución!$B$1="","",IF(VLOOKUP($A14,EjecuciónDB[],MATCH(J$10,EjecuciónDB[#Headers],0),0)="","",VLOOKUP($A14,EjecuciónDB[],MATCH(J$10,EjecuciónDB[#Headers],0),0))),"-")</f>
        <v>1</v>
      </c>
      <c r="K14" s="26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211">
        <v>9792653.2237685435</v>
      </c>
      <c r="M14" s="451"/>
      <c r="N14" s="454"/>
      <c r="O14" s="215" t="s">
        <v>1212</v>
      </c>
      <c r="P14" s="212"/>
    </row>
    <row r="15" spans="1:1004" s="119" customFormat="1" ht="14.5">
      <c r="H15" s="127"/>
      <c r="I15" s="127"/>
      <c r="J15" s="127"/>
      <c r="K15" s="127"/>
      <c r="L15" s="134"/>
    </row>
    <row r="16" spans="1:1004" s="119" customFormat="1" ht="14.5">
      <c r="H16" s="127"/>
      <c r="I16" s="127"/>
      <c r="J16" s="127"/>
      <c r="K16" s="127"/>
      <c r="L16" s="134"/>
    </row>
    <row r="17" spans="8:12" s="119" customFormat="1">
      <c r="H17" s="127"/>
      <c r="I17" s="127"/>
      <c r="J17" s="127"/>
      <c r="K17" s="127"/>
      <c r="L17" s="127"/>
    </row>
    <row r="18" spans="8:12" s="119" customFormat="1">
      <c r="H18" s="127"/>
      <c r="I18" s="127"/>
      <c r="J18" s="127"/>
      <c r="K18" s="127"/>
      <c r="L18" s="127"/>
    </row>
    <row r="19" spans="8:12" s="119" customFormat="1">
      <c r="H19" s="127"/>
      <c r="I19" s="127"/>
      <c r="J19" s="127"/>
      <c r="K19" s="127"/>
      <c r="L19" s="127"/>
    </row>
    <row r="20" spans="8:12" s="119" customFormat="1">
      <c r="H20" s="127"/>
      <c r="I20" s="127"/>
      <c r="J20" s="127"/>
      <c r="K20" s="127"/>
      <c r="L20" s="127"/>
    </row>
    <row r="21" spans="8:12" s="119" customFormat="1">
      <c r="H21" s="127"/>
      <c r="I21" s="127"/>
      <c r="J21" s="127"/>
      <c r="K21" s="127"/>
      <c r="L21" s="127"/>
    </row>
    <row r="22" spans="8:12" s="119" customFormat="1">
      <c r="H22" s="127"/>
      <c r="I22" s="127"/>
      <c r="J22" s="127"/>
      <c r="K22" s="127"/>
      <c r="L22" s="127"/>
    </row>
    <row r="23" spans="8:12" s="119" customFormat="1">
      <c r="H23" s="127"/>
      <c r="I23" s="127"/>
      <c r="J23" s="127"/>
      <c r="K23" s="127"/>
      <c r="L23" s="127"/>
    </row>
    <row r="24" spans="8:12" s="119" customFormat="1">
      <c r="H24" s="127"/>
      <c r="I24" s="127"/>
      <c r="J24" s="127"/>
      <c r="K24" s="127"/>
      <c r="L24" s="127"/>
    </row>
  </sheetData>
  <mergeCells count="20">
    <mergeCell ref="B11:B14"/>
    <mergeCell ref="M11:M14"/>
    <mergeCell ref="N11:N14"/>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count="2">
    <dataValidation type="list" allowBlank="1" showInputMessage="1" showErrorMessage="1" sqref="F11:F14" xr:uid="{495D7088-3212-4C11-889E-09DB5FBA5497}">
      <formula1>"A,B,C"</formula1>
    </dataValidation>
    <dataValidation type="list" allowBlank="1" showInputMessage="1" showErrorMessage="1" sqref="E11:E14" xr:uid="{456B60E4-2516-4866-973C-91AA310159F9}">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5DEA5-7DAE-45C3-8D35-6ADEF732A529}">
  <sheetPr codeName="Hoja11">
    <pageSetUpPr fitToPage="1"/>
  </sheetPr>
  <dimension ref="A1:P31"/>
  <sheetViews>
    <sheetView showGridLines="0" topLeftCell="B1" zoomScale="60" zoomScaleNormal="60" zoomScaleSheetLayoutView="40" workbookViewId="0">
      <selection activeCell="B1" sqref="B1:P1"/>
    </sheetView>
  </sheetViews>
  <sheetFormatPr baseColWidth="10" defaultColWidth="11.453125" defaultRowHeight="13"/>
  <cols>
    <col min="1" max="1" width="11.453125" style="120" hidden="1" customWidth="1"/>
    <col min="2" max="2" width="26.1796875" style="120" bestFit="1" customWidth="1"/>
    <col min="3" max="4" width="24.81640625" style="120" customWidth="1"/>
    <col min="5" max="5" width="20.7265625" style="120" customWidth="1"/>
    <col min="6" max="6" width="17.81640625" style="120" customWidth="1"/>
    <col min="7" max="7" width="37" style="120" customWidth="1"/>
    <col min="8" max="10" width="24.453125" style="120" customWidth="1"/>
    <col min="11" max="11" width="24.453125" style="120" hidden="1" customWidth="1"/>
    <col min="12" max="12" width="28.1796875" style="120" bestFit="1" customWidth="1"/>
    <col min="13" max="13" width="23.81640625" style="120" customWidth="1"/>
    <col min="14" max="14" width="30.1796875" style="120" customWidth="1"/>
    <col min="15" max="15" width="25.453125" style="120" customWidth="1"/>
    <col min="16" max="16" width="42" style="120" customWidth="1"/>
    <col min="17" max="17" width="11.453125" style="120" customWidth="1"/>
    <col min="18" max="16384" width="11.453125" style="120"/>
  </cols>
  <sheetData>
    <row r="1" spans="1:16" ht="26.5" thickBot="1">
      <c r="B1" s="297" t="s">
        <v>0</v>
      </c>
      <c r="C1" s="298"/>
      <c r="D1" s="298"/>
      <c r="E1" s="298"/>
      <c r="F1" s="298"/>
      <c r="G1" s="298"/>
      <c r="H1" s="299"/>
      <c r="I1" s="299"/>
      <c r="J1" s="299"/>
      <c r="K1" s="299"/>
      <c r="L1" s="299"/>
      <c r="M1" s="298"/>
      <c r="N1" s="298"/>
      <c r="O1" s="298"/>
      <c r="P1" s="300"/>
    </row>
    <row r="2" spans="1:16" ht="167.25" customHeight="1" thickBot="1">
      <c r="B2" s="301" t="s">
        <v>1</v>
      </c>
      <c r="C2" s="301"/>
      <c r="D2" s="301"/>
      <c r="E2" s="301"/>
      <c r="F2" s="313" t="s">
        <v>2</v>
      </c>
      <c r="G2" s="314"/>
      <c r="H2" s="314"/>
      <c r="I2" s="314"/>
      <c r="J2" s="314"/>
      <c r="K2" s="314"/>
      <c r="L2" s="315"/>
      <c r="M2" s="310" t="s">
        <v>1230</v>
      </c>
      <c r="N2" s="311"/>
      <c r="O2" s="311"/>
      <c r="P2" s="312"/>
    </row>
    <row r="3" spans="1:16" ht="30" customHeight="1"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6" ht="15.5">
      <c r="B4" s="306" t="s">
        <v>1214</v>
      </c>
      <c r="C4" s="307"/>
      <c r="D4" s="307"/>
      <c r="E4" s="307"/>
      <c r="F4" s="307"/>
      <c r="G4" s="307"/>
      <c r="H4" s="308"/>
      <c r="I4" s="308"/>
      <c r="J4" s="308"/>
      <c r="K4" s="308"/>
      <c r="L4" s="308"/>
      <c r="M4" s="307"/>
      <c r="N4" s="307"/>
      <c r="O4" s="307"/>
      <c r="P4" s="309"/>
    </row>
    <row r="5" spans="1:16">
      <c r="B5" s="283" t="s">
        <v>5</v>
      </c>
      <c r="C5" s="284"/>
      <c r="D5" s="284"/>
      <c r="E5" s="284"/>
      <c r="F5" s="284"/>
      <c r="G5" s="284"/>
      <c r="H5" s="285"/>
      <c r="I5" s="285"/>
      <c r="J5" s="285"/>
      <c r="K5" s="285"/>
      <c r="L5" s="285"/>
      <c r="M5" s="284"/>
      <c r="N5" s="284"/>
      <c r="O5" s="284"/>
      <c r="P5" s="286"/>
    </row>
    <row r="6" spans="1:16">
      <c r="B6" s="283"/>
      <c r="C6" s="284"/>
      <c r="D6" s="284"/>
      <c r="E6" s="284"/>
      <c r="F6" s="284"/>
      <c r="G6" s="284"/>
      <c r="H6" s="285"/>
      <c r="I6" s="285"/>
      <c r="J6" s="285"/>
      <c r="K6" s="285"/>
      <c r="L6" s="285"/>
      <c r="M6" s="284"/>
      <c r="N6" s="284"/>
      <c r="O6" s="284"/>
      <c r="P6" s="286"/>
    </row>
    <row r="7" spans="1:16">
      <c r="B7" s="283" t="s">
        <v>1162</v>
      </c>
      <c r="C7" s="284"/>
      <c r="D7" s="284"/>
      <c r="E7" s="284"/>
      <c r="F7" s="284"/>
      <c r="G7" s="284"/>
      <c r="H7" s="285"/>
      <c r="I7" s="285"/>
      <c r="J7" s="285"/>
      <c r="K7" s="285"/>
      <c r="L7" s="285"/>
      <c r="M7" s="284"/>
      <c r="N7" s="284"/>
      <c r="O7" s="284"/>
      <c r="P7" s="286"/>
    </row>
    <row r="8" spans="1:16" ht="13.5" thickBot="1">
      <c r="B8" s="351"/>
      <c r="C8" s="352"/>
      <c r="D8" s="352"/>
      <c r="E8" s="352"/>
      <c r="F8" s="352"/>
      <c r="G8" s="352"/>
      <c r="H8" s="353"/>
      <c r="I8" s="353"/>
      <c r="J8" s="353"/>
      <c r="K8" s="353"/>
      <c r="L8" s="353"/>
      <c r="M8" s="352"/>
      <c r="N8" s="352"/>
      <c r="O8" s="352"/>
      <c r="P8" s="354"/>
    </row>
    <row r="9" spans="1:16" ht="35.1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row>
    <row r="10" spans="1:16" ht="31.5"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row>
    <row r="11" spans="1:16" ht="207" customHeight="1" thickBot="1">
      <c r="A11" s="120" t="s">
        <v>671</v>
      </c>
      <c r="B11" s="143" t="s">
        <v>674</v>
      </c>
      <c r="C11" s="144" t="s">
        <v>676</v>
      </c>
      <c r="D11" s="144" t="s">
        <v>1215</v>
      </c>
      <c r="E11" s="44" t="s">
        <v>34</v>
      </c>
      <c r="F11" s="45" t="s">
        <v>35</v>
      </c>
      <c r="G11" s="217" t="s">
        <v>1216</v>
      </c>
      <c r="H11" s="13">
        <f>IFERROR(IF(Ejecución!$B$1="","",IF(VLOOKUP($A11,EjecuciónDB[],MATCH(H$10,EjecuciónDB[#Headers],0),0)="","",VLOOKUP($A11,EjecuciónDB[],MATCH(H$10,EjecuciónDB[#Headers],0),0))),"-")</f>
        <v>21</v>
      </c>
      <c r="I11" s="13">
        <f>IFERROR(IF(Ejecución!$B$1="","",IF(VLOOKUP($A11,EjecuciónDB[],MATCH(I$10,EjecuciónDB[#Headers],0),0)="","",VLOOKUP($A11,EjecuciónDB[],MATCH(I$10,EjecuciónDB[#Headers],0),0))),"-")</f>
        <v>24</v>
      </c>
      <c r="J11" s="13">
        <f>IFERROR(IF(Ejecución!$B$1="","",IF(VLOOKUP($A11,EjecuciónDB[],MATCH(J$10,EjecuciónDB[#Headers],0),0)="","",VLOOKUP($A11,EjecuciónDB[],MATCH(J$10,EjecuciónDB[#Headers],0),0))),"-")</f>
        <v>43</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255</v>
      </c>
      <c r="L11" s="218">
        <v>108000000</v>
      </c>
      <c r="M11" s="55" t="s">
        <v>672</v>
      </c>
      <c r="N11" s="219" t="s">
        <v>1240</v>
      </c>
      <c r="O11" s="217" t="s">
        <v>1217</v>
      </c>
      <c r="P11" s="10"/>
    </row>
    <row r="12" spans="1:16" ht="158.25" customHeight="1" thickBot="1">
      <c r="A12" s="120" t="s">
        <v>679</v>
      </c>
      <c r="B12" s="217" t="s">
        <v>680</v>
      </c>
      <c r="C12" s="220" t="s">
        <v>1218</v>
      </c>
      <c r="D12" s="220" t="s">
        <v>684</v>
      </c>
      <c r="E12" s="44" t="s">
        <v>34</v>
      </c>
      <c r="F12" s="45" t="s">
        <v>35</v>
      </c>
      <c r="G12" s="217" t="s">
        <v>1219</v>
      </c>
      <c r="H12" s="13">
        <f>IFERROR(IF(Ejecución!$B$1="","",IF(VLOOKUP($A12,EjecuciónDB[],MATCH(H$10,EjecuciónDB[#Headers],0),0)="","",VLOOKUP($A12,EjecuciónDB[],MATCH(H$10,EjecuciónDB[#Headers],0),0))),"-")</f>
        <v>4</v>
      </c>
      <c r="I12" s="13">
        <f>IFERROR(IF(Ejecución!$B$1="","",IF(VLOOKUP($A12,EjecuciónDB[],MATCH(I$10,EjecuciónDB[#Headers],0),0)="","",VLOOKUP($A12,EjecuciónDB[],MATCH(I$10,EjecuciónDB[#Headers],0),0))),"-")</f>
        <v>4</v>
      </c>
      <c r="J12" s="13">
        <f>IFERROR(IF(Ejecución!$B$1="","",IF(VLOOKUP($A12,EjecuciónDB[],MATCH(J$10,EjecuciónDB[#Headers],0),0)="","",VLOOKUP($A12,EjecuciónDB[],MATCH(J$10,EjecuciónDB[#Headers],0),0))),"-")</f>
        <v>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48</v>
      </c>
      <c r="L12" s="218">
        <v>4607688.8488627858</v>
      </c>
      <c r="M12" s="55" t="s">
        <v>672</v>
      </c>
      <c r="N12" s="221" t="s">
        <v>1220</v>
      </c>
      <c r="O12" s="217" t="s">
        <v>1221</v>
      </c>
      <c r="P12" s="10"/>
    </row>
    <row r="13" spans="1:16" ht="221.25" customHeight="1" thickBot="1">
      <c r="A13" s="120" t="s">
        <v>685</v>
      </c>
      <c r="B13" s="143" t="s">
        <v>686</v>
      </c>
      <c r="C13" s="220" t="s">
        <v>688</v>
      </c>
      <c r="D13" s="222" t="s">
        <v>690</v>
      </c>
      <c r="E13" s="44" t="s">
        <v>34</v>
      </c>
      <c r="F13" s="45" t="s">
        <v>35</v>
      </c>
      <c r="G13" s="217" t="s">
        <v>1222</v>
      </c>
      <c r="H13" s="13">
        <f>IFERROR(IF(Ejecución!$B$1="","",IF(VLOOKUP($A13,EjecuciónDB[],MATCH(H$10,EjecuciónDB[#Headers],0),0)="","",VLOOKUP($A13,EjecuciónDB[],MATCH(H$10,EjecuciónDB[#Headers],0),0))),"-")</f>
        <v>88</v>
      </c>
      <c r="I13" s="13">
        <f>IFERROR(IF(Ejecución!$B$1="","",IF(VLOOKUP($A13,EjecuciónDB[],MATCH(I$10,EjecuciónDB[#Headers],0),0)="","",VLOOKUP($A13,EjecuciónDB[],MATCH(I$10,EjecuciónDB[#Headers],0),0))),"-")</f>
        <v>88</v>
      </c>
      <c r="J13" s="13">
        <f>IFERROR(IF(Ejecución!$B$1="","",IF(VLOOKUP($A13,EjecuciónDB[],MATCH(J$10,EjecuciónDB[#Headers],0),0)="","",VLOOKUP($A13,EjecuciónDB[],MATCH(J$10,EjecuciónDB[#Headers],0),0))),"-")</f>
        <v>120</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71.75</v>
      </c>
      <c r="L13" s="218">
        <v>9215377.6977255978</v>
      </c>
      <c r="M13" s="55" t="s">
        <v>672</v>
      </c>
      <c r="N13" s="217" t="s">
        <v>1223</v>
      </c>
      <c r="O13" s="217" t="s">
        <v>1224</v>
      </c>
      <c r="P13" s="10" t="s">
        <v>1225</v>
      </c>
    </row>
    <row r="14" spans="1:16" ht="313.5" customHeight="1" thickBot="1">
      <c r="A14" s="120" t="s">
        <v>691</v>
      </c>
      <c r="B14" s="143" t="s">
        <v>692</v>
      </c>
      <c r="C14" s="144" t="s">
        <v>1226</v>
      </c>
      <c r="D14" s="220" t="s">
        <v>696</v>
      </c>
      <c r="E14" s="44" t="s">
        <v>697</v>
      </c>
      <c r="F14" s="45" t="s">
        <v>35</v>
      </c>
      <c r="G14" s="217" t="s">
        <v>1227</v>
      </c>
      <c r="H14" s="223">
        <f>IFERROR(IF(Ejecución!$B$1="","",IF(VLOOKUP($A14,EjecuciónDB[],MATCH(H$10,EjecuciónDB[#Headers],0),0)="","",VLOOKUP($A14,EjecuciónDB[],MATCH(H$10,EjecuciónDB[#Headers],0),0))),"-")</f>
        <v>214200</v>
      </c>
      <c r="I14" s="223">
        <f>IFERROR(IF(Ejecución!$B$1="","",IF(VLOOKUP($A14,EjecuciónDB[],MATCH(I$10,EjecuciónDB[#Headers],0),0)="","",VLOOKUP($A14,EjecuciónDB[],MATCH(I$10,EjecuciónDB[#Headers],0),0))),"-")</f>
        <v>0</v>
      </c>
      <c r="J14" s="223">
        <f>IFERROR(IF(Ejecución!$B$1="","",IF(VLOOKUP($A14,EjecuciónDB[],MATCH(J$10,EjecuciónDB[#Headers],0),0)="","",VLOOKUP($A14,EjecuciónDB[],MATCH(J$10,EjecuciónDB[#Headers],0),0))),"-")</f>
        <v>47339375</v>
      </c>
      <c r="K14" s="22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48559875</v>
      </c>
      <c r="L14" s="218">
        <v>5678016.3298407029</v>
      </c>
      <c r="M14" s="55" t="s">
        <v>672</v>
      </c>
      <c r="N14" s="219" t="s">
        <v>1228</v>
      </c>
      <c r="O14" s="217" t="s">
        <v>1229</v>
      </c>
      <c r="P14" s="10"/>
    </row>
    <row r="15" spans="1:16">
      <c r="L15" s="135"/>
    </row>
    <row r="16" spans="1:16">
      <c r="L16" s="136"/>
    </row>
    <row r="31" ht="324" customHeight="1"/>
  </sheetData>
  <mergeCells count="17">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14" xr:uid="{8DF56B3C-13CC-4CB3-97E1-227028F3A6B3}">
      <formula1>"A,B,C"</formula1>
    </dataValidation>
    <dataValidation type="list" allowBlank="1" showInputMessage="1" showErrorMessage="1" sqref="E11:E14" xr:uid="{07B6AEB7-E115-4307-A236-324F4D56D171}">
      <formula1>"Unidad,Porcentaje,Monetario"</formula1>
    </dataValidation>
  </dataValidations>
  <printOptions horizontalCentered="1" verticalCentered="1"/>
  <pageMargins left="1" right="1" top="1" bottom="1" header="0.5" footer="0.5"/>
  <pageSetup paperSize="5" scale="40" fitToHeight="0" orientation="landscape" horizontalDpi="1200" r:id="rId1"/>
  <rowBreaks count="1" manualBreakCount="1">
    <brk id="12" min="1"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7190F-68DC-442F-89FA-8062D8DD9EFB}">
  <sheetPr codeName="Hoja12">
    <pageSetUpPr fitToPage="1"/>
  </sheetPr>
  <dimension ref="A1:ALP18"/>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25" hidden="1" customWidth="1"/>
    <col min="2" max="2" width="29.26953125" style="226" customWidth="1"/>
    <col min="3" max="3" width="40.453125" style="226" customWidth="1"/>
    <col min="4" max="5" width="29.26953125" style="226" customWidth="1"/>
    <col min="6" max="6" width="22" style="226" customWidth="1"/>
    <col min="7" max="7" width="43" style="226" customWidth="1"/>
    <col min="8" max="8" width="16.7265625" style="226" customWidth="1"/>
    <col min="9" max="10" width="17.81640625" style="226" customWidth="1"/>
    <col min="11" max="11" width="17.81640625" style="226" hidden="1" customWidth="1"/>
    <col min="12" max="12" width="28.1796875" style="226" bestFit="1" customWidth="1"/>
    <col min="13" max="13" width="25.26953125" style="226" customWidth="1"/>
    <col min="14" max="14" width="31.1796875" style="226" customWidth="1"/>
    <col min="15" max="16" width="36.26953125" style="226" customWidth="1"/>
    <col min="17" max="1003" width="12.1796875" style="226" customWidth="1"/>
    <col min="1004" max="1004" width="12.54296875" style="225" customWidth="1"/>
    <col min="1005" max="16384" width="12.54296875" style="225"/>
  </cols>
  <sheetData>
    <row r="1" spans="1:1004" s="227" customFormat="1" ht="26.5" thickBot="1">
      <c r="B1" s="466" t="s">
        <v>0</v>
      </c>
      <c r="C1" s="467"/>
      <c r="D1" s="467"/>
      <c r="E1" s="467"/>
      <c r="F1" s="467"/>
      <c r="G1" s="467"/>
      <c r="H1" s="467"/>
      <c r="I1" s="467"/>
      <c r="J1" s="467"/>
      <c r="K1" s="467"/>
      <c r="L1" s="467"/>
      <c r="M1" s="467"/>
      <c r="N1" s="467"/>
      <c r="O1" s="467"/>
      <c r="P1" s="468"/>
    </row>
    <row r="2" spans="1:1004" s="227" customFormat="1" ht="135" customHeight="1" thickBot="1">
      <c r="B2" s="469" t="s">
        <v>1</v>
      </c>
      <c r="C2" s="469"/>
      <c r="D2" s="469"/>
      <c r="E2" s="469"/>
      <c r="F2" s="473" t="s">
        <v>2</v>
      </c>
      <c r="G2" s="474"/>
      <c r="H2" s="474"/>
      <c r="I2" s="474"/>
      <c r="J2" s="474"/>
      <c r="K2" s="474"/>
      <c r="L2" s="475"/>
      <c r="M2" s="476" t="s">
        <v>3</v>
      </c>
      <c r="N2" s="477"/>
      <c r="O2" s="477"/>
      <c r="P2" s="478"/>
    </row>
    <row r="3" spans="1:1004"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4" s="228" customFormat="1" ht="23.25" customHeight="1">
      <c r="B4" s="470" t="s">
        <v>1241</v>
      </c>
      <c r="C4" s="471"/>
      <c r="D4" s="471"/>
      <c r="E4" s="471"/>
      <c r="F4" s="471"/>
      <c r="G4" s="471"/>
      <c r="H4" s="471"/>
      <c r="I4" s="471"/>
      <c r="J4" s="471"/>
      <c r="K4" s="471"/>
      <c r="L4" s="471"/>
      <c r="M4" s="471"/>
      <c r="N4" s="471"/>
      <c r="O4" s="471"/>
      <c r="P4" s="472"/>
    </row>
    <row r="5" spans="1:1004" s="228" customFormat="1" ht="20.149999999999999" customHeight="1">
      <c r="B5" s="481" t="s">
        <v>5</v>
      </c>
      <c r="C5" s="482"/>
      <c r="D5" s="482"/>
      <c r="E5" s="482"/>
      <c r="F5" s="482"/>
      <c r="G5" s="482"/>
      <c r="H5" s="482"/>
      <c r="I5" s="482"/>
      <c r="J5" s="482"/>
      <c r="K5" s="482"/>
      <c r="L5" s="482"/>
      <c r="M5" s="482"/>
      <c r="N5" s="482"/>
      <c r="O5" s="482"/>
      <c r="P5" s="483"/>
    </row>
    <row r="6" spans="1:1004" s="228" customFormat="1" ht="20.149999999999999" customHeight="1">
      <c r="B6" s="481"/>
      <c r="C6" s="482"/>
      <c r="D6" s="482"/>
      <c r="E6" s="482"/>
      <c r="F6" s="482"/>
      <c r="G6" s="482"/>
      <c r="H6" s="482"/>
      <c r="I6" s="482"/>
      <c r="J6" s="482"/>
      <c r="K6" s="482"/>
      <c r="L6" s="482"/>
      <c r="M6" s="482"/>
      <c r="N6" s="482"/>
      <c r="O6" s="482"/>
      <c r="P6" s="483"/>
    </row>
    <row r="7" spans="1:1004" s="228" customFormat="1" ht="14.5" customHeight="1">
      <c r="B7" s="484" t="s">
        <v>1162</v>
      </c>
      <c r="C7" s="485"/>
      <c r="D7" s="485"/>
      <c r="E7" s="485"/>
      <c r="F7" s="485"/>
      <c r="G7" s="485"/>
      <c r="H7" s="485"/>
      <c r="I7" s="485"/>
      <c r="J7" s="485"/>
      <c r="K7" s="485"/>
      <c r="L7" s="485"/>
      <c r="M7" s="485"/>
      <c r="N7" s="485"/>
      <c r="O7" s="485"/>
      <c r="P7" s="486"/>
    </row>
    <row r="8" spans="1:1004" s="228" customFormat="1" ht="15" customHeight="1" thickBot="1">
      <c r="B8" s="487"/>
      <c r="C8" s="488"/>
      <c r="D8" s="488"/>
      <c r="E8" s="488"/>
      <c r="F8" s="488"/>
      <c r="G8" s="488"/>
      <c r="H8" s="488"/>
      <c r="I8" s="488"/>
      <c r="J8" s="488"/>
      <c r="K8" s="488"/>
      <c r="L8" s="488"/>
      <c r="M8" s="488"/>
      <c r="N8" s="488"/>
      <c r="O8" s="488"/>
      <c r="P8" s="489"/>
    </row>
    <row r="9" spans="1:1004" ht="47.25" customHeight="1" thickBot="1">
      <c r="B9" s="490" t="s">
        <v>7</v>
      </c>
      <c r="C9" s="480" t="s">
        <v>8</v>
      </c>
      <c r="D9" s="480"/>
      <c r="E9" s="480"/>
      <c r="F9" s="480"/>
      <c r="G9" s="480" t="s">
        <v>9</v>
      </c>
      <c r="H9" s="277" t="str">
        <f>"Ejecución "&amp;IF(Ejecución!$B$1="","-",Ejecución!$B$1)&amp;" 2025"</f>
        <v>Ejecución Octubre-Diciembre 2025</v>
      </c>
      <c r="I9" s="278"/>
      <c r="J9" s="278"/>
      <c r="K9" s="279"/>
      <c r="L9" s="479" t="s">
        <v>10</v>
      </c>
      <c r="M9" s="480" t="s">
        <v>11</v>
      </c>
      <c r="N9" s="480" t="s">
        <v>12</v>
      </c>
      <c r="O9" s="480" t="s">
        <v>13</v>
      </c>
      <c r="P9" s="479" t="s">
        <v>14</v>
      </c>
      <c r="Q9" s="224"/>
      <c r="R9" s="224"/>
      <c r="S9" s="224"/>
      <c r="T9" s="224"/>
      <c r="U9" s="224"/>
      <c r="V9" s="224"/>
      <c r="W9" s="224"/>
      <c r="X9" s="224"/>
      <c r="Y9" s="224"/>
      <c r="Z9" s="224"/>
      <c r="ALO9" s="225"/>
    </row>
    <row r="10" spans="1:1004" s="228" customFormat="1" ht="63" customHeight="1" thickBot="1">
      <c r="B10" s="490"/>
      <c r="C10" s="229" t="s">
        <v>15</v>
      </c>
      <c r="D10" s="229" t="s">
        <v>16</v>
      </c>
      <c r="E10" s="229" t="s">
        <v>17</v>
      </c>
      <c r="F10" s="229" t="s">
        <v>18</v>
      </c>
      <c r="G10" s="490"/>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480"/>
      <c r="M10" s="490"/>
      <c r="N10" s="490"/>
      <c r="O10" s="490"/>
      <c r="P10" s="480"/>
      <c r="Q10" s="230"/>
      <c r="R10" s="230"/>
      <c r="S10" s="230"/>
      <c r="T10" s="230"/>
      <c r="U10" s="230"/>
      <c r="V10" s="230"/>
      <c r="W10" s="230"/>
      <c r="X10" s="230"/>
      <c r="Y10" s="230"/>
      <c r="Z10" s="230"/>
    </row>
    <row r="11" spans="1:1004" s="228" customFormat="1" ht="120" customHeight="1" thickBot="1">
      <c r="A11" s="228" t="s">
        <v>698</v>
      </c>
      <c r="B11" s="499" t="s">
        <v>701</v>
      </c>
      <c r="C11" s="500" t="s">
        <v>703</v>
      </c>
      <c r="D11" s="231" t="s">
        <v>705</v>
      </c>
      <c r="E11" s="232" t="s">
        <v>34</v>
      </c>
      <c r="F11" s="502" t="s">
        <v>35</v>
      </c>
      <c r="G11" s="504" t="s">
        <v>1242</v>
      </c>
      <c r="H11" s="13">
        <f>IFERROR(IF(Ejecución!$B$1="","",IF(VLOOKUP($A11,EjecuciónDB[],MATCH(H$10,EjecuciónDB[#Headers],0),0)="","",VLOOKUP($A11,EjecuciónDB[],MATCH(H$10,EjecuciónDB[#Headers],0),0))),"-")</f>
        <v>151</v>
      </c>
      <c r="I11" s="13">
        <f>IFERROR(IF(Ejecución!$B$1="","",IF(VLOOKUP($A11,EjecuciónDB[],MATCH(I$10,EjecuciónDB[#Headers],0),0)="","",VLOOKUP($A11,EjecuciónDB[],MATCH(I$10,EjecuciónDB[#Headers],0),0))),"-")</f>
        <v>445</v>
      </c>
      <c r="J11" s="13">
        <f>IFERROR(IF(Ejecución!$B$1="","",IF(VLOOKUP($A11,EjecuciónDB[],MATCH(J$10,EjecuciónDB[#Headers],0),0)="","",VLOOKUP($A11,EjecuciónDB[],MATCH(J$10,EjecuciónDB[#Headers],0),0))),"-")</f>
        <v>667</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1936</v>
      </c>
      <c r="L11" s="497">
        <v>260554433.64119127</v>
      </c>
      <c r="M11" s="491" t="s">
        <v>1243</v>
      </c>
      <c r="N11" s="494" t="s">
        <v>1244</v>
      </c>
      <c r="O11" s="491" t="s">
        <v>1245</v>
      </c>
      <c r="P11" s="233"/>
      <c r="Q11" s="230"/>
      <c r="R11" s="230"/>
      <c r="S11" s="230"/>
      <c r="T11" s="230"/>
      <c r="U11" s="230"/>
      <c r="V11" s="230"/>
      <c r="W11" s="230"/>
      <c r="X11" s="230"/>
      <c r="Y11" s="230"/>
      <c r="Z11" s="230"/>
    </row>
    <row r="12" spans="1:1004" ht="120" customHeight="1" thickBot="1">
      <c r="A12" s="225" t="s">
        <v>706</v>
      </c>
      <c r="B12" s="499"/>
      <c r="C12" s="501"/>
      <c r="D12" s="231" t="s">
        <v>707</v>
      </c>
      <c r="E12" s="232" t="s">
        <v>34</v>
      </c>
      <c r="F12" s="503"/>
      <c r="G12" s="504"/>
      <c r="H12" s="13">
        <f>IFERROR(IF(Ejecución!$B$1="","",IF(VLOOKUP($A12,EjecuciónDB[],MATCH(H$10,EjecuciónDB[#Headers],0),0)="","",VLOOKUP($A12,EjecuciónDB[],MATCH(H$10,EjecuciónDB[#Headers],0),0))),"-")</f>
        <v>43600</v>
      </c>
      <c r="I12" s="13">
        <f>IFERROR(IF(Ejecución!$B$1="","",IF(VLOOKUP($A12,EjecuciónDB[],MATCH(I$10,EjecuciónDB[#Headers],0),0)="","",VLOOKUP($A12,EjecuciónDB[],MATCH(I$10,EjecuciónDB[#Headers],0),0))),"-")</f>
        <v>402280</v>
      </c>
      <c r="J12" s="13">
        <f>IFERROR(IF(Ejecución!$B$1="","",IF(VLOOKUP($A12,EjecuciónDB[],MATCH(J$10,EjecuciónDB[#Headers],0),0)="","",VLOOKUP($A12,EjecuciónDB[],MATCH(J$10,EjecuciónDB[#Headers],0),0))),"-")</f>
        <v>602968</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1256168</v>
      </c>
      <c r="L12" s="498"/>
      <c r="M12" s="492"/>
      <c r="N12" s="495"/>
      <c r="O12" s="492"/>
      <c r="P12" s="233"/>
    </row>
    <row r="13" spans="1:1004" s="226" customFormat="1" ht="120" customHeight="1" thickBot="1">
      <c r="A13" s="226" t="s">
        <v>708</v>
      </c>
      <c r="B13" s="499"/>
      <c r="C13" s="499" t="s">
        <v>709</v>
      </c>
      <c r="D13" s="231" t="s">
        <v>711</v>
      </c>
      <c r="E13" s="232" t="s">
        <v>34</v>
      </c>
      <c r="F13" s="502" t="s">
        <v>59</v>
      </c>
      <c r="G13" s="504" t="s">
        <v>1246</v>
      </c>
      <c r="H13" s="13">
        <f>IFERROR(IF(Ejecución!$B$1="","",IF(VLOOKUP($A13,EjecuciónDB[],MATCH(H$10,EjecuciónDB[#Headers],0),0)="","",VLOOKUP($A13,EjecuciónDB[],MATCH(H$10,EjecuciónDB[#Headers],0),0))),"-")</f>
        <v>174</v>
      </c>
      <c r="I13" s="13">
        <f>IFERROR(IF(Ejecución!$B$1="","",IF(VLOOKUP($A13,EjecuciónDB[],MATCH(I$10,EjecuciónDB[#Headers],0),0)="","",VLOOKUP($A13,EjecuciónDB[],MATCH(I$10,EjecuciónDB[#Headers],0),0))),"-")</f>
        <v>206</v>
      </c>
      <c r="J13" s="13">
        <f>IFERROR(IF(Ejecución!$B$1="","",IF(VLOOKUP($A13,EjecuciónDB[],MATCH(J$10,EjecuciónDB[#Headers],0),0)="","",VLOOKUP($A13,EjecuciónDB[],MATCH(J$10,EjecuciónDB[#Headers],0),0))),"-")</f>
        <v>211</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1480</v>
      </c>
      <c r="L13" s="497">
        <v>132077216.82357514</v>
      </c>
      <c r="M13" s="492"/>
      <c r="N13" s="495"/>
      <c r="O13" s="492"/>
      <c r="P13" s="233"/>
      <c r="ALP13" s="225"/>
    </row>
    <row r="14" spans="1:1004" s="226" customFormat="1" ht="120" customHeight="1" thickBot="1">
      <c r="A14" s="226" t="s">
        <v>712</v>
      </c>
      <c r="B14" s="499"/>
      <c r="C14" s="499"/>
      <c r="D14" s="231" t="s">
        <v>707</v>
      </c>
      <c r="E14" s="232" t="s">
        <v>34</v>
      </c>
      <c r="F14" s="503"/>
      <c r="G14" s="504"/>
      <c r="H14" s="13">
        <f>IFERROR(IF(Ejecución!$B$1="","",IF(VLOOKUP($A14,EjecuciónDB[],MATCH(H$10,EjecuciónDB[#Headers],0),0)="","",VLOOKUP($A14,EjecuciónDB[],MATCH(H$10,EjecuciónDB[#Headers],0),0))),"-")</f>
        <v>200320</v>
      </c>
      <c r="I14" s="13">
        <f>IFERROR(IF(Ejecución!$B$1="","",IF(VLOOKUP($A14,EjecuciónDB[],MATCH(I$10,EjecuciónDB[#Headers],0),0)="","",VLOOKUP($A14,EjecuciónDB[],MATCH(I$10,EjecuciónDB[#Headers],0),0))),"-")</f>
        <v>1359600</v>
      </c>
      <c r="J14" s="13">
        <f>IFERROR(IF(Ejecución!$B$1="","",IF(VLOOKUP($A14,EjecuciónDB[],MATCH(J$10,EjecuciónDB[#Headers],0),0)="","",VLOOKUP($A14,EjecuciónDB[],MATCH(J$10,EjecuciónDB[#Headers],0),0))),"-")</f>
        <v>1392600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4029040</v>
      </c>
      <c r="L14" s="498"/>
      <c r="M14" s="492"/>
      <c r="N14" s="495"/>
      <c r="O14" s="492"/>
      <c r="P14" s="233"/>
      <c r="ALP14" s="225"/>
    </row>
    <row r="15" spans="1:1004" s="226" customFormat="1" ht="120" customHeight="1" thickBot="1">
      <c r="A15" s="226" t="s">
        <v>713</v>
      </c>
      <c r="B15" s="499"/>
      <c r="C15" s="499" t="s">
        <v>714</v>
      </c>
      <c r="D15" s="231" t="s">
        <v>716</v>
      </c>
      <c r="E15" s="232" t="s">
        <v>34</v>
      </c>
      <c r="F15" s="505" t="s">
        <v>59</v>
      </c>
      <c r="G15" s="504" t="s">
        <v>1211</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1</v>
      </c>
      <c r="J15" s="13">
        <f>IFERROR(IF(Ejecución!$B$1="","",IF(VLOOKUP($A15,EjecuciónDB[],MATCH(J$10,EjecuciónDB[#Headers],0),0)="","",VLOOKUP($A15,EjecuciónDB[],MATCH(J$10,EjecuciónDB[#Headers],0),0))),"-")</f>
        <v>9</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25</v>
      </c>
      <c r="L15" s="497">
        <v>22012869.470595852</v>
      </c>
      <c r="M15" s="492"/>
      <c r="N15" s="495"/>
      <c r="O15" s="492"/>
      <c r="P15" s="233"/>
      <c r="ALP15" s="225"/>
    </row>
    <row r="16" spans="1:1004" s="226" customFormat="1" ht="120" customHeight="1" thickBot="1">
      <c r="A16" s="226" t="s">
        <v>717</v>
      </c>
      <c r="B16" s="499"/>
      <c r="C16" s="499"/>
      <c r="D16" s="231" t="s">
        <v>707</v>
      </c>
      <c r="E16" s="232" t="s">
        <v>34</v>
      </c>
      <c r="F16" s="505"/>
      <c r="G16" s="504"/>
      <c r="H16" s="13">
        <f>IFERROR(IF(Ejecución!$B$1="","",IF(VLOOKUP($A16,EjecuciónDB[],MATCH(H$10,EjecuciónDB[#Headers],0),0)="","",VLOOKUP($A16,EjecuciónDB[],MATCH(H$10,EjecuciónDB[#Headers],0),0))),"-")</f>
        <v>0</v>
      </c>
      <c r="I16" s="13">
        <f>IFERROR(IF(Ejecución!$B$1="","",IF(VLOOKUP($A16,EjecuciónDB[],MATCH(I$10,EjecuciónDB[#Headers],0),0)="","",VLOOKUP($A16,EjecuciónDB[],MATCH(I$10,EjecuciónDB[#Headers],0),0))),"-")</f>
        <v>42000</v>
      </c>
      <c r="J16" s="13">
        <f>IFERROR(IF(Ejecución!$B$1="","",IF(VLOOKUP($A16,EjecuciónDB[],MATCH(J$10,EjecuciónDB[#Headers],0),0)="","",VLOOKUP($A16,EjecuciónDB[],MATCH(J$10,EjecuciónDB[#Headers],0),0))),"-")</f>
        <v>378000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501608</v>
      </c>
      <c r="L16" s="498"/>
      <c r="M16" s="492"/>
      <c r="N16" s="495"/>
      <c r="O16" s="492"/>
      <c r="P16" s="233"/>
      <c r="ALP16" s="225"/>
    </row>
    <row r="17" spans="1:1004" s="226" customFormat="1" ht="120" customHeight="1" thickBot="1">
      <c r="A17" s="226" t="s">
        <v>718</v>
      </c>
      <c r="B17" s="499"/>
      <c r="C17" s="506" t="s">
        <v>719</v>
      </c>
      <c r="D17" s="231" t="s">
        <v>721</v>
      </c>
      <c r="E17" s="232" t="s">
        <v>34</v>
      </c>
      <c r="F17" s="505" t="s">
        <v>59</v>
      </c>
      <c r="G17" s="504" t="s">
        <v>1247</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4</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12</v>
      </c>
      <c r="L17" s="497">
        <v>22012869.179096702</v>
      </c>
      <c r="M17" s="492"/>
      <c r="N17" s="495"/>
      <c r="O17" s="492"/>
      <c r="P17" s="233"/>
      <c r="ALP17" s="225"/>
    </row>
    <row r="18" spans="1:1004" s="226" customFormat="1" ht="120" customHeight="1" thickBot="1">
      <c r="A18" s="226" t="s">
        <v>722</v>
      </c>
      <c r="B18" s="499"/>
      <c r="C18" s="506"/>
      <c r="D18" s="231" t="s">
        <v>707</v>
      </c>
      <c r="E18" s="232" t="s">
        <v>34</v>
      </c>
      <c r="F18" s="505"/>
      <c r="G18" s="504"/>
      <c r="H18" s="13">
        <f>IFERROR(IF(Ejecución!$B$1="","",IF(VLOOKUP($A18,EjecuciónDB[],MATCH(H$10,EjecuciónDB[#Headers],0),0)="","",VLOOKUP($A18,EjecuciónDB[],MATCH(H$10,EjecuciónDB[#Headers],0),0))),"-")</f>
        <v>0</v>
      </c>
      <c r="I18" s="13">
        <f>IFERROR(IF(Ejecución!$B$1="","",IF(VLOOKUP($A18,EjecuciónDB[],MATCH(I$10,EjecuciónDB[#Headers],0),0)="","",VLOOKUP($A18,EjecuciónDB[],MATCH(I$10,EjecuciónDB[#Headers],0),0))),"-")</f>
        <v>154228</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452838</v>
      </c>
      <c r="L18" s="498"/>
      <c r="M18" s="493"/>
      <c r="N18" s="496"/>
      <c r="O18" s="493"/>
      <c r="P18" s="233"/>
      <c r="ALP18" s="225"/>
    </row>
  </sheetData>
  <mergeCells count="37">
    <mergeCell ref="B11:B18"/>
    <mergeCell ref="C11:C12"/>
    <mergeCell ref="F11:F12"/>
    <mergeCell ref="G11:G12"/>
    <mergeCell ref="L11:L12"/>
    <mergeCell ref="C15:C16"/>
    <mergeCell ref="F15:F16"/>
    <mergeCell ref="G15:G16"/>
    <mergeCell ref="L15:L16"/>
    <mergeCell ref="C17:C18"/>
    <mergeCell ref="F17:F18"/>
    <mergeCell ref="G17:G18"/>
    <mergeCell ref="L17:L18"/>
    <mergeCell ref="C13:C14"/>
    <mergeCell ref="F13:F14"/>
    <mergeCell ref="G13:G14"/>
    <mergeCell ref="M11:M18"/>
    <mergeCell ref="N11:N18"/>
    <mergeCell ref="O11:O18"/>
    <mergeCell ref="O9:O10"/>
    <mergeCell ref="L13:L14"/>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E11:E18" xr:uid="{14D31A1F-C996-4DBE-A872-AFE3146F8DBE}">
      <formula1>"Unidad,Porcentaje,Monetario"</formula1>
    </dataValidation>
    <dataValidation type="list" allowBlank="1" showInputMessage="1" showErrorMessage="1" sqref="F13 F15 F11 F17:F18" xr:uid="{8CF4FF14-C97A-45F3-9AB1-40E09ECFEB20}">
      <formula1>"A,B,C"</formula1>
    </dataValidation>
  </dataValidations>
  <printOptions horizontalCentered="1" verticalCentered="1"/>
  <pageMargins left="0.11811023622047245" right="0.11811023622047245" top="0" bottom="3.937007874015748E-2" header="0.35433070866141736" footer="0.39370078740157483"/>
  <pageSetup paperSize="5" scale="43"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4E4D-A1C2-4844-8BF3-C25A0E5D5A49}">
  <sheetPr codeName="Hoja13">
    <pageSetUpPr fitToPage="1"/>
  </sheetPr>
  <dimension ref="A1:P31"/>
  <sheetViews>
    <sheetView showGridLines="0" topLeftCell="B1" zoomScale="60" zoomScaleNormal="60" zoomScaleSheetLayoutView="25" workbookViewId="0">
      <selection activeCell="B1" sqref="B1:P1"/>
    </sheetView>
  </sheetViews>
  <sheetFormatPr baseColWidth="10" defaultColWidth="11.453125" defaultRowHeight="13"/>
  <cols>
    <col min="1" max="1" width="11.453125" style="234" hidden="1" customWidth="1"/>
    <col min="2" max="2" width="44.1796875" style="234" bestFit="1" customWidth="1"/>
    <col min="3" max="3" width="31" style="234" customWidth="1"/>
    <col min="4" max="4" width="27" style="234" bestFit="1" customWidth="1"/>
    <col min="5" max="5" width="18.7265625" style="234" customWidth="1"/>
    <col min="6" max="6" width="18.453125" style="234" customWidth="1"/>
    <col min="7" max="7" width="83.26953125" style="234" bestFit="1" customWidth="1"/>
    <col min="8" max="10" width="20.7265625" style="234" customWidth="1"/>
    <col min="11" max="11" width="20.7265625" style="234" hidden="1" customWidth="1"/>
    <col min="12" max="12" width="25.81640625" style="234" customWidth="1"/>
    <col min="13" max="13" width="24.1796875" style="234" customWidth="1"/>
    <col min="14" max="14" width="39" style="234" bestFit="1" customWidth="1"/>
    <col min="15" max="15" width="37.7265625" style="234" bestFit="1" customWidth="1"/>
    <col min="16" max="16" width="26.81640625" style="234" customWidth="1"/>
    <col min="17" max="16384" width="11.453125" style="234"/>
  </cols>
  <sheetData>
    <row r="1" spans="1:16" s="120" customFormat="1" ht="26.5" thickBot="1">
      <c r="B1" s="297" t="s">
        <v>0</v>
      </c>
      <c r="C1" s="298"/>
      <c r="D1" s="298"/>
      <c r="E1" s="298"/>
      <c r="F1" s="298"/>
      <c r="G1" s="298"/>
      <c r="H1" s="299"/>
      <c r="I1" s="299"/>
      <c r="J1" s="299"/>
      <c r="K1" s="299"/>
      <c r="L1" s="299"/>
      <c r="M1" s="298"/>
      <c r="N1" s="298"/>
      <c r="O1" s="298"/>
      <c r="P1" s="300"/>
    </row>
    <row r="2" spans="1:16" ht="135" customHeight="1" thickBot="1">
      <c r="B2" s="301" t="s">
        <v>1</v>
      </c>
      <c r="C2" s="301"/>
      <c r="D2" s="301"/>
      <c r="E2" s="301"/>
      <c r="F2" s="313" t="s">
        <v>2</v>
      </c>
      <c r="G2" s="314"/>
      <c r="H2" s="314"/>
      <c r="I2" s="314"/>
      <c r="J2" s="314"/>
      <c r="K2" s="314"/>
      <c r="L2" s="315"/>
      <c r="M2" s="455" t="s">
        <v>1231</v>
      </c>
      <c r="N2" s="456"/>
      <c r="O2" s="456"/>
      <c r="P2" s="457"/>
    </row>
    <row r="3" spans="1:16"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6" ht="15.5">
      <c r="B4" s="306" t="s">
        <v>1248</v>
      </c>
      <c r="C4" s="307"/>
      <c r="D4" s="307"/>
      <c r="E4" s="307"/>
      <c r="F4" s="307"/>
      <c r="G4" s="307"/>
      <c r="H4" s="308"/>
      <c r="I4" s="308"/>
      <c r="J4" s="308"/>
      <c r="K4" s="308"/>
      <c r="L4" s="308"/>
      <c r="M4" s="307"/>
      <c r="N4" s="307"/>
      <c r="O4" s="307"/>
      <c r="P4" s="309"/>
    </row>
    <row r="5" spans="1:16" ht="20.149999999999999" customHeight="1">
      <c r="B5" s="283" t="s">
        <v>5</v>
      </c>
      <c r="C5" s="284"/>
      <c r="D5" s="284"/>
      <c r="E5" s="284"/>
      <c r="F5" s="284"/>
      <c r="G5" s="284"/>
      <c r="H5" s="285"/>
      <c r="I5" s="285"/>
      <c r="J5" s="285"/>
      <c r="K5" s="285"/>
      <c r="L5" s="285"/>
      <c r="M5" s="284"/>
      <c r="N5" s="284"/>
      <c r="O5" s="284"/>
      <c r="P5" s="286"/>
    </row>
    <row r="6" spans="1:16" ht="20.149999999999999" customHeight="1">
      <c r="B6" s="283"/>
      <c r="C6" s="284"/>
      <c r="D6" s="284"/>
      <c r="E6" s="284"/>
      <c r="F6" s="284"/>
      <c r="G6" s="284"/>
      <c r="H6" s="285"/>
      <c r="I6" s="285"/>
      <c r="J6" s="285"/>
      <c r="K6" s="285"/>
      <c r="L6" s="285"/>
      <c r="M6" s="284"/>
      <c r="N6" s="284"/>
      <c r="O6" s="284"/>
      <c r="P6" s="286"/>
    </row>
    <row r="7" spans="1:16" ht="7.5" customHeight="1">
      <c r="B7" s="509" t="s">
        <v>6</v>
      </c>
      <c r="C7" s="510"/>
      <c r="D7" s="510"/>
      <c r="E7" s="510"/>
      <c r="F7" s="510"/>
      <c r="G7" s="510"/>
      <c r="H7" s="510"/>
      <c r="I7" s="510"/>
      <c r="J7" s="510"/>
      <c r="K7" s="510"/>
      <c r="L7" s="510"/>
      <c r="M7" s="510"/>
      <c r="N7" s="510"/>
      <c r="O7" s="510"/>
      <c r="P7" s="511"/>
    </row>
    <row r="8" spans="1:16" ht="7.5" customHeight="1" thickBot="1">
      <c r="B8" s="512"/>
      <c r="C8" s="513"/>
      <c r="D8" s="513"/>
      <c r="E8" s="513"/>
      <c r="F8" s="513"/>
      <c r="G8" s="513"/>
      <c r="H8" s="513"/>
      <c r="I8" s="513"/>
      <c r="J8" s="513"/>
      <c r="K8" s="513"/>
      <c r="L8" s="513"/>
      <c r="M8" s="513"/>
      <c r="N8" s="513"/>
      <c r="O8" s="513"/>
      <c r="P8" s="514"/>
    </row>
    <row r="9" spans="1:16" ht="35.15" customHeight="1" thickBot="1">
      <c r="B9" s="281" t="s">
        <v>7</v>
      </c>
      <c r="C9" s="281" t="s">
        <v>8</v>
      </c>
      <c r="D9" s="281"/>
      <c r="E9" s="281"/>
      <c r="F9" s="281"/>
      <c r="G9" s="281" t="s">
        <v>9</v>
      </c>
      <c r="H9" s="277" t="str">
        <f>"Ejecución "&amp;IF(Ejecución!$B$1="","-",Ejecución!$B$1)&amp;" 2025"</f>
        <v>Ejecución Octubre-Diciembre 2025</v>
      </c>
      <c r="I9" s="278"/>
      <c r="J9" s="278"/>
      <c r="K9" s="279"/>
      <c r="L9" s="519" t="s">
        <v>10</v>
      </c>
      <c r="M9" s="281" t="s">
        <v>11</v>
      </c>
      <c r="N9" s="281" t="s">
        <v>12</v>
      </c>
      <c r="O9" s="281" t="s">
        <v>13</v>
      </c>
      <c r="P9" s="281" t="s">
        <v>14</v>
      </c>
    </row>
    <row r="10" spans="1:16" ht="31.5" thickBot="1">
      <c r="B10" s="281"/>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519"/>
      <c r="M10" s="281"/>
      <c r="N10" s="281"/>
      <c r="O10" s="281"/>
      <c r="P10" s="281"/>
    </row>
    <row r="11" spans="1:16" ht="132" customHeight="1" thickBot="1">
      <c r="A11" s="234" t="s">
        <v>723</v>
      </c>
      <c r="B11" s="236" t="s">
        <v>726</v>
      </c>
      <c r="C11" s="236" t="s">
        <v>728</v>
      </c>
      <c r="D11" s="236" t="s">
        <v>730</v>
      </c>
      <c r="E11" s="250" t="s">
        <v>34</v>
      </c>
      <c r="F11" s="247" t="s">
        <v>35</v>
      </c>
      <c r="G11" s="236" t="s">
        <v>1249</v>
      </c>
      <c r="H11" s="13">
        <f>IFERROR(IF(Ejecución!$B$1="","",IF(VLOOKUP($A11,EjecuciónDB[],MATCH(H$10,EjecuciónDB[#Headers],0),0)="","",VLOOKUP($A11,EjecuciónDB[],MATCH(H$10,EjecuciónDB[#Headers],0),0))),"-")</f>
        <v>0</v>
      </c>
      <c r="I11" s="13">
        <f>IFERROR(IF(Ejecución!$B$1="","",IF(VLOOKUP($A11,EjecuciónDB[],MATCH(I$10,EjecuciónDB[#Headers],0),0)="","",VLOOKUP($A11,EjecuciónDB[],MATCH(I$10,EjecuciónDB[#Headers],0),0))),"-")</f>
        <v>0</v>
      </c>
      <c r="J11" s="13">
        <f>IFERROR(IF(Ejecución!$B$1="","",IF(VLOOKUP($A11,EjecuciónDB[],MATCH(J$10,EjecuciónDB[#Headers],0),0)="","",VLOOKUP($A11,EjecuciónDB[],MATCH(J$10,EjecuciónDB[#Headers],0),0))),"-")</f>
        <v>0</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237">
        <v>1696032.5077107653</v>
      </c>
      <c r="M11" s="238" t="s">
        <v>1250</v>
      </c>
      <c r="N11" s="238" t="s">
        <v>1251</v>
      </c>
      <c r="O11" s="236" t="s">
        <v>1252</v>
      </c>
      <c r="P11" s="10"/>
    </row>
    <row r="12" spans="1:16" ht="88.5" customHeight="1" thickBot="1">
      <c r="A12" s="234" t="s">
        <v>731</v>
      </c>
      <c r="B12" s="515" t="s">
        <v>732</v>
      </c>
      <c r="C12" s="236" t="s">
        <v>734</v>
      </c>
      <c r="D12" s="236" t="s">
        <v>736</v>
      </c>
      <c r="E12" s="250" t="s">
        <v>34</v>
      </c>
      <c r="F12" s="247" t="s">
        <v>35</v>
      </c>
      <c r="G12" s="236" t="s">
        <v>1253</v>
      </c>
      <c r="H12" s="13">
        <f>IFERROR(IF(Ejecución!$B$1="","",IF(VLOOKUP($A12,EjecuciónDB[],MATCH(H$10,EjecuciónDB[#Headers],0),0)="","",VLOOKUP($A12,EjecuciónDB[],MATCH(H$10,EjecuciónDB[#Headers],0),0))),"-")</f>
        <v>1</v>
      </c>
      <c r="I12" s="13">
        <f>IFERROR(IF(Ejecución!$B$1="","",IF(VLOOKUP($A12,EjecuciónDB[],MATCH(I$10,EjecuciónDB[#Headers],0),0)="","",VLOOKUP($A12,EjecuciónDB[],MATCH(I$10,EjecuciónDB[#Headers],0),0))),"-")</f>
        <v>1</v>
      </c>
      <c r="J12" s="13">
        <f>IFERROR(IF(Ejecución!$B$1="","",IF(VLOOKUP($A12,EjecuciónDB[],MATCH(J$10,EjecuciónDB[#Headers],0),0)="","",VLOOKUP($A12,EjecuciónDB[],MATCH(J$10,EjecuciónDB[#Headers],0),0))),"-")</f>
        <v>1</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12</v>
      </c>
      <c r="L12" s="237">
        <v>1882596.0835589494</v>
      </c>
      <c r="M12" s="239" t="s">
        <v>1254</v>
      </c>
      <c r="N12" s="238" t="s">
        <v>1255</v>
      </c>
      <c r="O12" s="236" t="s">
        <v>1256</v>
      </c>
      <c r="P12" s="10"/>
    </row>
    <row r="13" spans="1:16" ht="73.5" customHeight="1" thickBot="1">
      <c r="A13" s="234" t="s">
        <v>737</v>
      </c>
      <c r="B13" s="515"/>
      <c r="C13" s="236" t="s">
        <v>1257</v>
      </c>
      <c r="D13" s="236" t="s">
        <v>740</v>
      </c>
      <c r="E13" s="250" t="s">
        <v>34</v>
      </c>
      <c r="F13" s="247" t="s">
        <v>59</v>
      </c>
      <c r="G13" s="236" t="s">
        <v>1258</v>
      </c>
      <c r="H13" s="13">
        <f>IFERROR(IF(Ejecución!$B$1="","",IF(VLOOKUP($A13,EjecuciónDB[],MATCH(H$10,EjecuciónDB[#Headers],0),0)="","",VLOOKUP($A13,EjecuciónDB[],MATCH(H$10,EjecuciónDB[#Headers],0),0))),"-")</f>
        <v>0</v>
      </c>
      <c r="I13" s="13">
        <f>IFERROR(IF(Ejecución!$B$1="","",IF(VLOOKUP($A13,EjecuciónDB[],MATCH(I$10,EjecuciónDB[#Headers],0),0)="","",VLOOKUP($A13,EjecuciónDB[],MATCH(I$10,EjecuciónDB[#Headers],0),0))),"-")</f>
        <v>0</v>
      </c>
      <c r="J13" s="13">
        <f>IFERROR(IF(Ejecución!$B$1="","",IF(VLOOKUP($A13,EjecuciónDB[],MATCH(J$10,EjecuciónDB[#Headers],0),0)="","",VLOOKUP($A13,EjecuciónDB[],MATCH(J$10,EjecuciónDB[#Headers],0),0))),"-")</f>
        <v>1</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3</v>
      </c>
      <c r="L13" s="237">
        <v>2777310.2321710116</v>
      </c>
      <c r="M13" s="238" t="s">
        <v>1259</v>
      </c>
      <c r="N13" s="238" t="s">
        <v>1260</v>
      </c>
      <c r="O13" s="236" t="s">
        <v>1261</v>
      </c>
      <c r="P13" s="10"/>
    </row>
    <row r="14" spans="1:16" ht="120.75" customHeight="1" thickBot="1">
      <c r="A14" s="234" t="s">
        <v>741</v>
      </c>
      <c r="B14" s="515"/>
      <c r="C14" s="236" t="s">
        <v>742</v>
      </c>
      <c r="D14" s="236" t="s">
        <v>744</v>
      </c>
      <c r="E14" s="250" t="s">
        <v>34</v>
      </c>
      <c r="F14" s="247" t="s">
        <v>59</v>
      </c>
      <c r="G14" s="236" t="s">
        <v>1262</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1</v>
      </c>
      <c r="J14" s="13">
        <f>IFERROR(IF(Ejecución!$B$1="","",IF(VLOOKUP($A14,EjecuciónDB[],MATCH(J$10,EjecuciónDB[#Headers],0),0)="","",VLOOKUP($A14,EjecuciónDB[],MATCH(J$10,EjecuciónDB[#Headers],0),0))),"-")</f>
        <v>0</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6</v>
      </c>
      <c r="L14" s="237">
        <v>2019381.4550891051</v>
      </c>
      <c r="M14" s="238" t="s">
        <v>1259</v>
      </c>
      <c r="N14" s="238" t="s">
        <v>1263</v>
      </c>
      <c r="O14" s="236" t="s">
        <v>1261</v>
      </c>
      <c r="P14" s="10"/>
    </row>
    <row r="15" spans="1:16" ht="128.25" customHeight="1" thickBot="1">
      <c r="A15" s="234" t="s">
        <v>745</v>
      </c>
      <c r="B15" s="515"/>
      <c r="C15" s="40" t="s">
        <v>746</v>
      </c>
      <c r="D15" s="40" t="s">
        <v>336</v>
      </c>
      <c r="E15" s="8" t="s">
        <v>34</v>
      </c>
      <c r="F15" s="8" t="s">
        <v>59</v>
      </c>
      <c r="G15" s="236" t="s">
        <v>1264</v>
      </c>
      <c r="H15" s="13">
        <f>IFERROR(IF(Ejecución!$B$1="","",IF(VLOOKUP($A15,EjecuciónDB[],MATCH(H$10,EjecuciónDB[#Headers],0),0)="","",VLOOKUP($A15,EjecuciónDB[],MATCH(H$10,EjecuciónDB[#Headers],0),0))),"-")</f>
        <v>0</v>
      </c>
      <c r="I15" s="13">
        <f>IFERROR(IF(Ejecución!$B$1="","",IF(VLOOKUP($A15,EjecuciónDB[],MATCH(I$10,EjecuciónDB[#Headers],0),0)="","",VLOOKUP($A15,EjecuciónDB[],MATCH(I$10,EjecuciónDB[#Headers],0),0))),"-")</f>
        <v>0</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4</v>
      </c>
      <c r="L15" s="237">
        <v>508809.75231322955</v>
      </c>
      <c r="M15" s="10" t="s">
        <v>1259</v>
      </c>
      <c r="N15" s="10" t="s">
        <v>1265</v>
      </c>
      <c r="O15" s="236" t="s">
        <v>1261</v>
      </c>
      <c r="P15" s="10"/>
    </row>
    <row r="16" spans="1:16" ht="129.75" customHeight="1" thickBot="1">
      <c r="A16" s="234" t="s">
        <v>748</v>
      </c>
      <c r="B16" s="516" t="s">
        <v>749</v>
      </c>
      <c r="C16" s="236" t="s">
        <v>751</v>
      </c>
      <c r="D16" s="236" t="s">
        <v>1266</v>
      </c>
      <c r="E16" s="250" t="s">
        <v>34</v>
      </c>
      <c r="F16" s="247" t="s">
        <v>35</v>
      </c>
      <c r="G16" s="236" t="s">
        <v>1267</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6</v>
      </c>
      <c r="L16" s="237">
        <v>763214.62846984423</v>
      </c>
      <c r="M16" s="240" t="s">
        <v>1268</v>
      </c>
      <c r="N16" s="238" t="s">
        <v>1269</v>
      </c>
      <c r="O16" s="236" t="s">
        <v>757</v>
      </c>
      <c r="P16" s="10"/>
    </row>
    <row r="17" spans="1:16" ht="130.5" customHeight="1" thickBot="1">
      <c r="A17" s="234" t="s">
        <v>754</v>
      </c>
      <c r="B17" s="517"/>
      <c r="C17" s="236" t="s">
        <v>755</v>
      </c>
      <c r="D17" s="236" t="s">
        <v>757</v>
      </c>
      <c r="E17" s="250" t="s">
        <v>34</v>
      </c>
      <c r="F17" s="247" t="s">
        <v>35</v>
      </c>
      <c r="G17" s="236" t="s">
        <v>1270</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4</v>
      </c>
      <c r="L17" s="237">
        <v>483369.26469756808</v>
      </c>
      <c r="M17" s="240" t="s">
        <v>1268</v>
      </c>
      <c r="N17" s="238" t="s">
        <v>1269</v>
      </c>
      <c r="O17" s="236" t="s">
        <v>757</v>
      </c>
      <c r="P17" s="10"/>
    </row>
    <row r="18" spans="1:16" ht="123" customHeight="1" thickBot="1">
      <c r="A18" s="234" t="s">
        <v>758</v>
      </c>
      <c r="B18" s="517"/>
      <c r="C18" s="236" t="s">
        <v>759</v>
      </c>
      <c r="D18" s="236" t="s">
        <v>761</v>
      </c>
      <c r="E18" s="250" t="s">
        <v>34</v>
      </c>
      <c r="F18" s="247" t="s">
        <v>35</v>
      </c>
      <c r="G18" s="236" t="s">
        <v>1271</v>
      </c>
      <c r="H18" s="13">
        <f>IFERROR(IF(Ejecución!$B$1="","",IF(VLOOKUP($A18,EjecuciónDB[],MATCH(H$10,EjecuciónDB[#Headers],0),0)="","",VLOOKUP($A18,EjecuciónDB[],MATCH(H$10,EjecuciónDB[#Headers],0),0))),"-")</f>
        <v>0</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3</v>
      </c>
      <c r="L18" s="237">
        <v>508809.75231322955</v>
      </c>
      <c r="M18" s="240" t="s">
        <v>1268</v>
      </c>
      <c r="N18" s="238" t="s">
        <v>1272</v>
      </c>
      <c r="O18" s="236" t="s">
        <v>1273</v>
      </c>
      <c r="P18" s="10"/>
    </row>
    <row r="19" spans="1:16" ht="135" customHeight="1" thickBot="1">
      <c r="A19" s="234" t="s">
        <v>762</v>
      </c>
      <c r="B19" s="518"/>
      <c r="C19" s="236" t="s">
        <v>763</v>
      </c>
      <c r="D19" s="236" t="s">
        <v>1316</v>
      </c>
      <c r="E19" s="250" t="s">
        <v>34</v>
      </c>
      <c r="F19" s="247" t="s">
        <v>35</v>
      </c>
      <c r="G19" s="236" t="s">
        <v>1274</v>
      </c>
      <c r="H19" s="13">
        <f>IFERROR(IF(Ejecución!$B$1="","",IF(VLOOKUP($A19,EjecuciónDB[],MATCH(H$10,EjecuciónDB[#Headers],0),0)="","",VLOOKUP($A19,EjecuciónDB[],MATCH(H$10,EjecuciónDB[#Headers],0),0))),"-")</f>
        <v>0</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v>
      </c>
      <c r="L19" s="237">
        <v>788655.11608550581</v>
      </c>
      <c r="M19" s="240" t="s">
        <v>1268</v>
      </c>
      <c r="N19" s="238" t="s">
        <v>1275</v>
      </c>
      <c r="O19" s="236" t="s">
        <v>1276</v>
      </c>
      <c r="P19" s="10"/>
    </row>
    <row r="20" spans="1:16" ht="53.25" customHeight="1" thickBot="1">
      <c r="A20" s="234" t="s">
        <v>766</v>
      </c>
      <c r="B20" s="242" t="s">
        <v>767</v>
      </c>
      <c r="C20" s="236" t="s">
        <v>769</v>
      </c>
      <c r="D20" s="236" t="s">
        <v>771</v>
      </c>
      <c r="E20" s="251" t="s">
        <v>109</v>
      </c>
      <c r="F20" s="248" t="s">
        <v>35</v>
      </c>
      <c r="G20" s="244" t="s">
        <v>1277</v>
      </c>
      <c r="H20" s="252">
        <f>IFERROR(IF(Ejecución!$B$1="","",IF(VLOOKUP($A20,EjecuciónDB[],MATCH(H$10,EjecuciónDB[#Headers],0),0)="","",VLOOKUP($A20,EjecuciónDB[],MATCH(H$10,EjecuciónDB[#Headers],0),0))),"-")</f>
        <v>0.02</v>
      </c>
      <c r="I20" s="252">
        <f>IFERROR(IF(Ejecución!$B$1="","",IF(VLOOKUP($A20,EjecuciónDB[],MATCH(I$10,EjecuciónDB[#Headers],0),0)="","",VLOOKUP($A20,EjecuciónDB[],MATCH(I$10,EjecuciónDB[#Headers],0),0))),"-")</f>
        <v>0.02</v>
      </c>
      <c r="J20" s="252">
        <f>IFERROR(IF(Ejecución!$B$1="","",IF(VLOOKUP($A20,EjecuciónDB[],MATCH(J$10,EjecuciónDB[#Headers],0),0)="","",VLOOKUP($A20,EjecuciónDB[],MATCH(J$10,EjecuciónDB[#Headers],0),0))),"-")</f>
        <v>0.01</v>
      </c>
      <c r="K20" s="252">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0.32000000000000006</v>
      </c>
      <c r="L20" s="237">
        <v>848016.25385538267</v>
      </c>
      <c r="M20" s="243" t="s">
        <v>1278</v>
      </c>
      <c r="N20" s="243" t="s">
        <v>1279</v>
      </c>
      <c r="O20" s="243" t="s">
        <v>1280</v>
      </c>
      <c r="P20" s="244"/>
    </row>
    <row r="21" spans="1:16" ht="57" customHeight="1" thickBot="1">
      <c r="A21" s="234" t="s">
        <v>772</v>
      </c>
      <c r="B21" s="242" t="s">
        <v>773</v>
      </c>
      <c r="C21" s="236" t="s">
        <v>775</v>
      </c>
      <c r="D21" s="236" t="s">
        <v>771</v>
      </c>
      <c r="E21" s="251" t="s">
        <v>109</v>
      </c>
      <c r="F21" s="248" t="s">
        <v>59</v>
      </c>
      <c r="G21" s="244" t="s">
        <v>1277</v>
      </c>
      <c r="H21" s="252">
        <f>IFERROR(IF(Ejecución!$B$1="","",IF(VLOOKUP($A21,EjecuciónDB[],MATCH(H$10,EjecuciónDB[#Headers],0),0)="","",VLOOKUP($A21,EjecuciónDB[],MATCH(H$10,EjecuciónDB[#Headers],0),0))),"-")</f>
        <v>0.02</v>
      </c>
      <c r="I21" s="252">
        <f>IFERROR(IF(Ejecución!$B$1="","",IF(VLOOKUP($A21,EjecuciónDB[],MATCH(I$10,EjecuciónDB[#Headers],0),0)="","",VLOOKUP($A21,EjecuciónDB[],MATCH(I$10,EjecuciónDB[#Headers],0),0))),"-")</f>
        <v>0.02</v>
      </c>
      <c r="J21" s="252">
        <f>IFERROR(IF(Ejecución!$B$1="","",IF(VLOOKUP($A21,EjecuciónDB[],MATCH(J$10,EjecuciónDB[#Headers],0),0)="","",VLOOKUP($A21,EjecuciónDB[],MATCH(J$10,EjecuciónDB[#Headers],0),0))),"-")</f>
        <v>0.01</v>
      </c>
      <c r="K21" s="252">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0.2</v>
      </c>
      <c r="L21" s="237">
        <v>657212.59673792159</v>
      </c>
      <c r="M21" s="243" t="s">
        <v>1278</v>
      </c>
      <c r="N21" s="243" t="s">
        <v>1279</v>
      </c>
      <c r="O21" s="243" t="s">
        <v>1281</v>
      </c>
      <c r="P21" s="244"/>
    </row>
    <row r="22" spans="1:16" ht="114.75" customHeight="1" thickBot="1">
      <c r="A22" s="234" t="s">
        <v>777</v>
      </c>
      <c r="B22" s="236" t="s">
        <v>778</v>
      </c>
      <c r="C22" s="236" t="s">
        <v>1282</v>
      </c>
      <c r="D22" s="236" t="s">
        <v>782</v>
      </c>
      <c r="E22" s="8" t="s">
        <v>34</v>
      </c>
      <c r="F22" s="249" t="s">
        <v>35</v>
      </c>
      <c r="G22" s="39" t="s">
        <v>1283</v>
      </c>
      <c r="H22" s="13">
        <f>IFERROR(IF(Ejecución!$B$1="","",IF(VLOOKUP($A22,EjecuciónDB[],MATCH(H$10,EjecuciónDB[#Headers],0),0)="","",VLOOKUP($A22,EjecuciónDB[],MATCH(H$10,EjecuciónDB[#Headers],0),0))),"-")</f>
        <v>1</v>
      </c>
      <c r="I22" s="13">
        <f>IFERROR(IF(Ejecución!$B$1="","",IF(VLOOKUP($A22,EjecuciónDB[],MATCH(I$10,EjecuciónDB[#Headers],0),0)="","",VLOOKUP($A22,EjecuciónDB[],MATCH(I$10,EjecuciónDB[#Headers],0),0))),"-")</f>
        <v>1</v>
      </c>
      <c r="J22" s="13">
        <f>IFERROR(IF(Ejecución!$B$1="","",IF(VLOOKUP($A22,EjecuciónDB[],MATCH(J$10,EjecuciónDB[#Headers],0),0)="","",VLOOKUP($A22,EjecuciónDB[],MATCH(J$10,EjecuciónDB[#Headers],0),0))),"-")</f>
        <v>3</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14</v>
      </c>
      <c r="L22" s="237">
        <v>12952186.919336898</v>
      </c>
      <c r="M22" s="10" t="s">
        <v>1284</v>
      </c>
      <c r="N22" s="10" t="s">
        <v>1285</v>
      </c>
      <c r="O22" s="10" t="s">
        <v>1286</v>
      </c>
      <c r="P22" s="244"/>
    </row>
    <row r="23" spans="1:16" ht="121.5" customHeight="1" thickBot="1">
      <c r="A23" s="234" t="s">
        <v>783</v>
      </c>
      <c r="B23" s="515" t="s">
        <v>784</v>
      </c>
      <c r="C23" s="236" t="s">
        <v>786</v>
      </c>
      <c r="D23" s="236" t="s">
        <v>788</v>
      </c>
      <c r="E23" s="8" t="s">
        <v>34</v>
      </c>
      <c r="F23" s="8" t="s">
        <v>35</v>
      </c>
      <c r="G23" s="39" t="s">
        <v>1287</v>
      </c>
      <c r="H23" s="13">
        <f>IFERROR(IF(Ejecución!$B$1="","",IF(VLOOKUP($A23,EjecuciónDB[],MATCH(H$10,EjecuciónDB[#Headers],0),0)="","",VLOOKUP($A23,EjecuciónDB[],MATCH(H$10,EjecuciónDB[#Headers],0),0))),"-")</f>
        <v>0</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2</v>
      </c>
      <c r="L23" s="237">
        <v>2459247.1361806099</v>
      </c>
      <c r="M23" s="10" t="s">
        <v>1288</v>
      </c>
      <c r="N23" s="10" t="s">
        <v>1289</v>
      </c>
      <c r="O23" s="40" t="s">
        <v>788</v>
      </c>
      <c r="P23" s="10"/>
    </row>
    <row r="24" spans="1:16" ht="199.5" customHeight="1" thickBot="1">
      <c r="A24" s="234" t="s">
        <v>789</v>
      </c>
      <c r="B24" s="515"/>
      <c r="C24" s="236" t="s">
        <v>790</v>
      </c>
      <c r="D24" s="236" t="s">
        <v>792</v>
      </c>
      <c r="E24" s="8" t="s">
        <v>34</v>
      </c>
      <c r="F24" s="8" t="s">
        <v>59</v>
      </c>
      <c r="G24" s="39" t="s">
        <v>1290</v>
      </c>
      <c r="H24" s="13">
        <f>IFERROR(IF(Ejecución!$B$1="","",IF(VLOOKUP($A24,EjecuciónDB[],MATCH(H$10,EjecuciónDB[#Headers],0),0)="","",VLOOKUP($A24,EjecuciónDB[],MATCH(H$10,EjecuciónDB[#Headers],0),0))),"-")</f>
        <v>0</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1</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4</v>
      </c>
      <c r="L24" s="237">
        <v>8607364.9766321313</v>
      </c>
      <c r="M24" s="10" t="s">
        <v>1288</v>
      </c>
      <c r="N24" s="10" t="s">
        <v>1291</v>
      </c>
      <c r="O24" s="40" t="s">
        <v>792</v>
      </c>
      <c r="P24" s="10"/>
    </row>
    <row r="25" spans="1:16" ht="114.75" customHeight="1" thickBot="1">
      <c r="A25" s="234" t="s">
        <v>793</v>
      </c>
      <c r="B25" s="515"/>
      <c r="C25" s="236" t="s">
        <v>794</v>
      </c>
      <c r="D25" s="236" t="s">
        <v>1292</v>
      </c>
      <c r="E25" s="8" t="s">
        <v>34</v>
      </c>
      <c r="F25" s="8" t="s">
        <v>35</v>
      </c>
      <c r="G25" s="39" t="s">
        <v>1293</v>
      </c>
      <c r="H25" s="13">
        <f>IFERROR(IF(Ejecución!$B$1="","",IF(VLOOKUP($A25,EjecuciónDB[],MATCH(H$10,EjecuciónDB[#Headers],0),0)="","",VLOOKUP($A25,EjecuciónDB[],MATCH(H$10,EjecuciónDB[#Headers],0),0))),"-")</f>
        <v>1</v>
      </c>
      <c r="I25" s="13">
        <f>IFERROR(IF(Ejecución!$B$1="","",IF(VLOOKUP($A25,EjecuciónDB[],MATCH(I$10,EjecuciónDB[#Headers],0),0)="","",VLOOKUP($A25,EjecuciónDB[],MATCH(I$10,EjecuciónDB[#Headers],0),0))),"-")</f>
        <v>1</v>
      </c>
      <c r="J25" s="13">
        <f>IFERROR(IF(Ejecución!$B$1="","",IF(VLOOKUP($A25,EjecuciónDB[],MATCH(J$10,EjecuciónDB[#Headers],0),0)="","",VLOOKUP($A25,EjecuciónDB[],MATCH(J$10,EjecuciónDB[#Headers],0),0))),"-")</f>
        <v>0</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11</v>
      </c>
      <c r="L25" s="237">
        <v>1229623.568090305</v>
      </c>
      <c r="M25" s="10" t="s">
        <v>1288</v>
      </c>
      <c r="N25" s="10" t="s">
        <v>1294</v>
      </c>
      <c r="O25" s="40" t="s">
        <v>1295</v>
      </c>
      <c r="P25" s="10"/>
    </row>
    <row r="26" spans="1:16" ht="100.5" customHeight="1" thickBot="1">
      <c r="A26" s="234" t="s">
        <v>797</v>
      </c>
      <c r="B26" s="516" t="s">
        <v>798</v>
      </c>
      <c r="C26" s="236" t="s">
        <v>800</v>
      </c>
      <c r="D26" s="236" t="s">
        <v>802</v>
      </c>
      <c r="E26" s="8" t="s">
        <v>34</v>
      </c>
      <c r="F26" s="249" t="s">
        <v>35</v>
      </c>
      <c r="G26" s="39" t="s">
        <v>1296</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237">
        <v>1017619.5046264591</v>
      </c>
      <c r="M26" s="10" t="s">
        <v>1297</v>
      </c>
      <c r="N26" s="10" t="s">
        <v>1313</v>
      </c>
      <c r="O26" s="10" t="s">
        <v>1298</v>
      </c>
      <c r="P26" s="10"/>
    </row>
    <row r="27" spans="1:16" ht="94.5" customHeight="1" thickBot="1">
      <c r="A27" s="234" t="s">
        <v>803</v>
      </c>
      <c r="B27" s="517"/>
      <c r="C27" s="236" t="s">
        <v>804</v>
      </c>
      <c r="D27" s="236" t="s">
        <v>1315</v>
      </c>
      <c r="E27" s="8" t="s">
        <v>34</v>
      </c>
      <c r="F27" s="249" t="s">
        <v>35</v>
      </c>
      <c r="G27" s="39" t="s">
        <v>1299</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1</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2</v>
      </c>
      <c r="L27" s="237">
        <v>1526429.2569396885</v>
      </c>
      <c r="M27" s="10" t="s">
        <v>1300</v>
      </c>
      <c r="N27" s="10" t="s">
        <v>1314</v>
      </c>
      <c r="O27" s="10" t="s">
        <v>1301</v>
      </c>
      <c r="P27" s="10"/>
    </row>
    <row r="28" spans="1:16" ht="96" customHeight="1" thickBot="1">
      <c r="A28" s="234" t="s">
        <v>807</v>
      </c>
      <c r="B28" s="507" t="s">
        <v>1302</v>
      </c>
      <c r="C28" s="236" t="s">
        <v>810</v>
      </c>
      <c r="D28" s="236" t="s">
        <v>812</v>
      </c>
      <c r="E28" s="8" t="s">
        <v>34</v>
      </c>
      <c r="F28" s="249" t="s">
        <v>35</v>
      </c>
      <c r="G28" s="39" t="s">
        <v>1303</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0</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237">
        <v>499011.2211541349</v>
      </c>
      <c r="M28" s="10" t="s">
        <v>1300</v>
      </c>
      <c r="N28" s="10" t="s">
        <v>1304</v>
      </c>
      <c r="O28" s="10" t="s">
        <v>1305</v>
      </c>
      <c r="P28" s="10"/>
    </row>
    <row r="29" spans="1:16" ht="123" customHeight="1" thickBot="1">
      <c r="A29" s="234" t="s">
        <v>813</v>
      </c>
      <c r="B29" s="508"/>
      <c r="C29" s="245" t="s">
        <v>814</v>
      </c>
      <c r="D29" s="236" t="s">
        <v>1306</v>
      </c>
      <c r="E29" s="8" t="s">
        <v>109</v>
      </c>
      <c r="F29" s="249" t="s">
        <v>35</v>
      </c>
      <c r="G29" s="39" t="s">
        <v>1307</v>
      </c>
      <c r="H29" s="252">
        <f>IFERROR(IF(Ejecución!$B$1="","",IF(VLOOKUP($A29,EjecuciónDB[],MATCH(H$10,EjecuciónDB[#Headers],0),0)="","",VLOOKUP($A29,EjecuciónDB[],MATCH(H$10,EjecuciónDB[#Headers],0),0))),"-")</f>
        <v>0.02</v>
      </c>
      <c r="I29" s="252">
        <f>IFERROR(IF(Ejecución!$B$1="","",IF(VLOOKUP($A29,EjecuciónDB[],MATCH(I$10,EjecuciónDB[#Headers],0),0)="","",VLOOKUP($A29,EjecuciónDB[],MATCH(I$10,EjecuciónDB[#Headers],0),0))),"-")</f>
        <v>0.02</v>
      </c>
      <c r="J29" s="252">
        <f>IFERROR(IF(Ejecución!$B$1="","",IF(VLOOKUP($A29,EjecuciónDB[],MATCH(J$10,EjecuciónDB[#Headers],0),0)="","",VLOOKUP($A29,EjecuciónDB[],MATCH(J$10,EjecuciónDB[#Headers],0),0))),"-")</f>
        <v>0.01</v>
      </c>
      <c r="K29" s="252">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0.95</v>
      </c>
      <c r="L29" s="246">
        <v>2498022.4423082699</v>
      </c>
      <c r="M29" s="10" t="s">
        <v>1300</v>
      </c>
      <c r="N29" s="10" t="s">
        <v>1308</v>
      </c>
      <c r="O29" s="10" t="s">
        <v>1309</v>
      </c>
      <c r="P29" s="10"/>
    </row>
    <row r="30" spans="1:16" ht="79.5" customHeight="1" thickBot="1">
      <c r="A30" s="234" t="s">
        <v>817</v>
      </c>
      <c r="B30" s="241" t="s">
        <v>818</v>
      </c>
      <c r="C30" s="236" t="s">
        <v>820</v>
      </c>
      <c r="D30" s="236" t="s">
        <v>822</v>
      </c>
      <c r="E30" s="8" t="s">
        <v>34</v>
      </c>
      <c r="F30" s="8" t="s">
        <v>59</v>
      </c>
      <c r="G30" s="39" t="s">
        <v>1310</v>
      </c>
      <c r="H30" s="13">
        <f>IFERROR(IF(Ejecución!$B$1="","",IF(VLOOKUP($A30,EjecuciónDB[],MATCH(H$10,EjecuciónDB[#Headers],0),0)="","",VLOOKUP($A30,EjecuciónDB[],MATCH(H$10,EjecuciónDB[#Headers],0),0))),"-")</f>
        <v>0</v>
      </c>
      <c r="I30" s="13">
        <f>IFERROR(IF(Ejecución!$B$1="","",IF(VLOOKUP($A30,EjecuciónDB[],MATCH(I$10,EjecuciónDB[#Headers],0),0)="","",VLOOKUP($A30,EjecuciónDB[],MATCH(I$10,EjecuciónDB[#Headers],0),0))),"-")</f>
        <v>0</v>
      </c>
      <c r="J30" s="13">
        <f>IFERROR(IF(Ejecución!$B$1="","",IF(VLOOKUP($A30,EjecuciónDB[],MATCH(J$10,EjecuciónDB[#Headers],0),0)="","",VLOOKUP($A30,EjecuciónDB[],MATCH(J$10,EjecuciónDB[#Headers],0),0))),"-")</f>
        <v>0</v>
      </c>
      <c r="K30" s="1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237">
        <v>1272024.3807830738</v>
      </c>
      <c r="M30" s="10" t="s">
        <v>1311</v>
      </c>
      <c r="N30" s="10" t="s">
        <v>1312</v>
      </c>
      <c r="O30" s="40" t="s">
        <v>822</v>
      </c>
      <c r="P30" s="10"/>
    </row>
    <row r="31" spans="1:16">
      <c r="G31" s="235"/>
    </row>
  </sheetData>
  <mergeCells count="22">
    <mergeCell ref="B28:B29"/>
    <mergeCell ref="B7:P8"/>
    <mergeCell ref="F2:L2"/>
    <mergeCell ref="M2:P2"/>
    <mergeCell ref="B12:B15"/>
    <mergeCell ref="B16:B19"/>
    <mergeCell ref="B23:B25"/>
    <mergeCell ref="B26:B27"/>
    <mergeCell ref="O9:O10"/>
    <mergeCell ref="P9:P10"/>
    <mergeCell ref="B5:P6"/>
    <mergeCell ref="B9:B10"/>
    <mergeCell ref="C9:F9"/>
    <mergeCell ref="G9:G10"/>
    <mergeCell ref="H9:K9"/>
    <mergeCell ref="L9:L10"/>
    <mergeCell ref="M9:M10"/>
    <mergeCell ref="N9:N10"/>
    <mergeCell ref="B1:P1"/>
    <mergeCell ref="B2:E2"/>
    <mergeCell ref="B3:P3"/>
    <mergeCell ref="B4:P4"/>
  </mergeCells>
  <dataValidations count="5">
    <dataValidation type="list" allowBlank="1" showInputMessage="1" showErrorMessage="1" sqref="F15 F23:F25 F30" xr:uid="{40E96F42-C4A2-4229-9206-9E3273F8B6E8}">
      <formula1>"A,B,C"</formula1>
    </dataValidation>
    <dataValidation type="list" allowBlank="1" showInputMessage="1" showErrorMessage="1" sqref="E15 E23:E25 E30" xr:uid="{557347D9-1260-48CD-8F80-CE98ECF516B7}">
      <formula1>"Unidad,Porcentaje,Monetario"</formula1>
    </dataValidation>
    <dataValidation type="list" allowBlank="1" showErrorMessage="1" sqref="E11:E14 E16:E19" xr:uid="{C7A781BD-7883-433A-AFAD-262912E73F3D}">
      <formula1>"Unidad,Porcentaje,Monetario"</formula1>
    </dataValidation>
    <dataValidation type="list" allowBlank="1" showInputMessage="1" showErrorMessage="1" sqref="F26:F29 F20:F22" xr:uid="{9F323E5C-9B8F-4E01-8119-34C5133EAFA1}">
      <formula1>"A,B,C"</formula1>
      <formula2>0</formula2>
    </dataValidation>
    <dataValidation type="list" allowBlank="1" showInputMessage="1" showErrorMessage="1" sqref="E26:E29 E20:E22" xr:uid="{12FAB89D-392D-4300-8C4F-61197EE0CBE1}">
      <formula1>"Unidad,Porcentaje,Monetario"</formula1>
      <formula2>0</formula2>
    </dataValidation>
  </dataValidations>
  <printOptions horizontalCentered="1" verticalCentered="1"/>
  <pageMargins left="0.11811023622047245" right="0.11811023622047245" top="0.55118110236220474" bottom="0.55118110236220474" header="0.31496062992125984" footer="0.31496062992125984"/>
  <pageSetup paperSize="5" scale="40" fitToHeight="0" orientation="landscape" r:id="rId1"/>
  <rowBreaks count="1" manualBreakCount="1">
    <brk id="19" min="1"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967BA-8DE0-4179-89CB-F3B7F47756EA}">
  <sheetPr codeName="Hoja14">
    <pageSetUpPr fitToPage="1"/>
  </sheetPr>
  <dimension ref="A1:ALO25"/>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40.453125" style="3" customWidth="1"/>
    <col min="4" max="5" width="29.26953125" style="3" customWidth="1"/>
    <col min="6" max="6" width="22" style="3" customWidth="1"/>
    <col min="7" max="7" width="43" style="3" customWidth="1"/>
    <col min="8" max="10" width="20.7265625" style="3" customWidth="1"/>
    <col min="11" max="11" width="20.7265625" style="3" hidden="1" customWidth="1"/>
    <col min="12" max="12" width="27.7265625" style="3" customWidth="1"/>
    <col min="13" max="13" width="25.26953125" style="3" customWidth="1"/>
    <col min="14" max="14" width="31.1796875" style="3" customWidth="1"/>
    <col min="15" max="16" width="36.26953125" style="3" customWidth="1"/>
    <col min="17" max="1002" width="12.1796875" style="3" customWidth="1"/>
    <col min="1003" max="1003" width="12.54296875" style="2" customWidth="1"/>
    <col min="1004" max="16384" width="12.54296875" style="2"/>
  </cols>
  <sheetData>
    <row r="1" spans="1:1003" s="4" customFormat="1" ht="26.5" thickBot="1">
      <c r="B1" s="297" t="s">
        <v>0</v>
      </c>
      <c r="C1" s="298"/>
      <c r="D1" s="298"/>
      <c r="E1" s="298"/>
      <c r="F1" s="298"/>
      <c r="G1" s="298"/>
      <c r="H1" s="299"/>
      <c r="I1" s="299"/>
      <c r="J1" s="299"/>
      <c r="K1" s="299"/>
      <c r="L1" s="299"/>
      <c r="M1" s="298"/>
      <c r="N1" s="298"/>
      <c r="O1" s="298"/>
      <c r="P1" s="300"/>
    </row>
    <row r="2" spans="1:1003" s="4" customFormat="1" ht="135" customHeight="1" thickBot="1">
      <c r="B2" s="301" t="s">
        <v>1</v>
      </c>
      <c r="C2" s="301"/>
      <c r="D2" s="301"/>
      <c r="E2" s="301"/>
      <c r="F2" s="313" t="s">
        <v>2</v>
      </c>
      <c r="G2" s="314"/>
      <c r="H2" s="314"/>
      <c r="I2" s="314"/>
      <c r="J2" s="314"/>
      <c r="K2" s="314"/>
      <c r="L2" s="315"/>
      <c r="M2" s="310" t="s">
        <v>3</v>
      </c>
      <c r="N2" s="311"/>
      <c r="O2" s="311"/>
      <c r="P2" s="312"/>
    </row>
    <row r="3" spans="1:1003"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3" s="5" customFormat="1" ht="23.25" customHeight="1">
      <c r="B4" s="306" t="s">
        <v>1317</v>
      </c>
      <c r="C4" s="307"/>
      <c r="D4" s="307"/>
      <c r="E4" s="307"/>
      <c r="F4" s="307"/>
      <c r="G4" s="307"/>
      <c r="H4" s="308"/>
      <c r="I4" s="308"/>
      <c r="J4" s="308"/>
      <c r="K4" s="308"/>
      <c r="L4" s="308"/>
      <c r="M4" s="307"/>
      <c r="N4" s="307"/>
      <c r="O4" s="307"/>
      <c r="P4" s="309"/>
    </row>
    <row r="5" spans="1:1003" s="5" customFormat="1" ht="20.149999999999999" customHeight="1">
      <c r="B5" s="283" t="s">
        <v>5</v>
      </c>
      <c r="C5" s="284"/>
      <c r="D5" s="284"/>
      <c r="E5" s="284"/>
      <c r="F5" s="284"/>
      <c r="G5" s="284"/>
      <c r="H5" s="285"/>
      <c r="I5" s="285"/>
      <c r="J5" s="285"/>
      <c r="K5" s="285"/>
      <c r="L5" s="285"/>
      <c r="M5" s="284"/>
      <c r="N5" s="284"/>
      <c r="O5" s="284"/>
      <c r="P5" s="286"/>
    </row>
    <row r="6" spans="1:1003" s="5" customFormat="1" ht="20.149999999999999" customHeight="1">
      <c r="B6" s="283"/>
      <c r="C6" s="284"/>
      <c r="D6" s="284"/>
      <c r="E6" s="284"/>
      <c r="F6" s="284"/>
      <c r="G6" s="284"/>
      <c r="H6" s="285"/>
      <c r="I6" s="285"/>
      <c r="J6" s="285"/>
      <c r="K6" s="285"/>
      <c r="L6" s="285"/>
      <c r="M6" s="284"/>
      <c r="N6" s="284"/>
      <c r="O6" s="284"/>
      <c r="P6" s="286"/>
    </row>
    <row r="7" spans="1:1003" s="5" customFormat="1" ht="14.5" customHeight="1">
      <c r="B7" s="283" t="s">
        <v>6</v>
      </c>
      <c r="C7" s="284"/>
      <c r="D7" s="284"/>
      <c r="E7" s="284"/>
      <c r="F7" s="284"/>
      <c r="G7" s="284"/>
      <c r="H7" s="285"/>
      <c r="I7" s="285"/>
      <c r="J7" s="285"/>
      <c r="K7" s="285"/>
      <c r="L7" s="285"/>
      <c r="M7" s="284"/>
      <c r="N7" s="284"/>
      <c r="O7" s="284"/>
      <c r="P7" s="286"/>
    </row>
    <row r="8" spans="1:1003" s="5" customFormat="1" ht="15" customHeight="1" thickBot="1">
      <c r="B8" s="351"/>
      <c r="C8" s="352"/>
      <c r="D8" s="352"/>
      <c r="E8" s="352"/>
      <c r="F8" s="352"/>
      <c r="G8" s="352"/>
      <c r="H8" s="353"/>
      <c r="I8" s="353"/>
      <c r="J8" s="353"/>
      <c r="K8" s="353"/>
      <c r="L8" s="353"/>
      <c r="M8" s="352"/>
      <c r="N8" s="352"/>
      <c r="O8" s="352"/>
      <c r="P8" s="354"/>
    </row>
    <row r="9" spans="1:1003" ht="47.2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Q9" s="1"/>
      <c r="R9" s="1"/>
      <c r="S9" s="1"/>
      <c r="T9" s="1"/>
      <c r="U9" s="1"/>
      <c r="V9" s="1"/>
      <c r="W9" s="1"/>
      <c r="X9" s="1"/>
      <c r="Y9" s="1"/>
      <c r="ALN9" s="2"/>
    </row>
    <row r="10" spans="1:1003" s="5" customFormat="1" ht="63"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c r="Q10" s="7"/>
      <c r="R10" s="7"/>
      <c r="S10" s="7"/>
      <c r="T10" s="7"/>
      <c r="U10" s="7"/>
      <c r="V10" s="7"/>
      <c r="W10" s="7"/>
      <c r="X10" s="7"/>
      <c r="Y10" s="7"/>
    </row>
    <row r="11" spans="1:1003" s="5" customFormat="1" ht="169.5" customHeight="1" thickBot="1">
      <c r="A11" s="5" t="s">
        <v>823</v>
      </c>
      <c r="B11" s="46" t="s">
        <v>826</v>
      </c>
      <c r="C11" s="253" t="s">
        <v>828</v>
      </c>
      <c r="D11" s="67" t="s">
        <v>830</v>
      </c>
      <c r="E11" s="8" t="s">
        <v>34</v>
      </c>
      <c r="F11" s="9" t="s">
        <v>35</v>
      </c>
      <c r="G11" s="254" t="s">
        <v>1318</v>
      </c>
      <c r="H11" s="257">
        <f>IFERROR(IF(Ejecución!$B$1="","",IF(VLOOKUP($A11,EjecuciónDB[],MATCH(H$10,EjecuciónDB[#Headers],0),0)="","",VLOOKUP($A11,EjecuciónDB[],MATCH(H$10,EjecuciónDB[#Headers],0),0))),"-")</f>
        <v>0</v>
      </c>
      <c r="I11" s="257">
        <f>IFERROR(IF(Ejecución!$B$1="","",IF(VLOOKUP($A11,EjecuciónDB[],MATCH(I$10,EjecuciónDB[#Headers],0),0)="","",VLOOKUP($A11,EjecuciónDB[],MATCH(I$10,EjecuciónDB[#Headers],0),0))),"-")</f>
        <v>2</v>
      </c>
      <c r="J11" s="257">
        <f>IFERROR(IF(Ejecución!$B$1="","",IF(VLOOKUP($A11,EjecuciónDB[],MATCH(J$10,EjecuciónDB[#Headers],0),0)="","",VLOOKUP($A11,EjecuciónDB[],MATCH(J$10,EjecuciónDB[#Headers],0),0))),"-")</f>
        <v>0</v>
      </c>
      <c r="K11" s="257">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4</v>
      </c>
      <c r="L11" s="150">
        <v>6476801.3722279919</v>
      </c>
      <c r="M11" s="255" t="s">
        <v>66</v>
      </c>
      <c r="N11" s="255" t="s">
        <v>1319</v>
      </c>
      <c r="O11" s="255" t="s">
        <v>1320</v>
      </c>
      <c r="P11" s="123" t="s">
        <v>1321</v>
      </c>
      <c r="Q11" s="7"/>
      <c r="R11" s="7"/>
      <c r="S11" s="7"/>
      <c r="T11" s="7"/>
      <c r="U11" s="7"/>
      <c r="V11" s="7"/>
      <c r="W11" s="7"/>
      <c r="X11" s="7"/>
      <c r="Y11" s="7"/>
    </row>
    <row r="12" spans="1:1003" ht="169.5" customHeight="1" thickBot="1">
      <c r="A12" s="2" t="s">
        <v>831</v>
      </c>
      <c r="B12" s="46" t="s">
        <v>1322</v>
      </c>
      <c r="C12" s="253" t="s">
        <v>834</v>
      </c>
      <c r="D12" s="67" t="s">
        <v>836</v>
      </c>
      <c r="E12" s="8" t="s">
        <v>34</v>
      </c>
      <c r="F12" s="9" t="s">
        <v>59</v>
      </c>
      <c r="G12" s="254" t="s">
        <v>1323</v>
      </c>
      <c r="H12" s="257">
        <f>IFERROR(IF(Ejecución!$B$1="","",IF(VLOOKUP($A12,EjecuciónDB[],MATCH(H$10,EjecuciónDB[#Headers],0),0)="","",VLOOKUP($A12,EjecuciónDB[],MATCH(H$10,EjecuciónDB[#Headers],0),0))),"-")</f>
        <v>1</v>
      </c>
      <c r="I12" s="257">
        <f>IFERROR(IF(Ejecución!$B$1="","",IF(VLOOKUP($A12,EjecuciónDB[],MATCH(I$10,EjecuciónDB[#Headers],0),0)="","",VLOOKUP($A12,EjecuciónDB[],MATCH(I$10,EjecuciónDB[#Headers],0),0))),"-")</f>
        <v>2</v>
      </c>
      <c r="J12" s="257">
        <f>IFERROR(IF(Ejecución!$B$1="","",IF(VLOOKUP($A12,EjecuciónDB[],MATCH(J$10,EjecuciónDB[#Headers],0),0)="","",VLOOKUP($A12,EjecuciónDB[],MATCH(J$10,EjecuciónDB[#Headers],0),0))),"-")</f>
        <v>1</v>
      </c>
      <c r="K12" s="257">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15</v>
      </c>
      <c r="L12" s="150">
        <v>12953602.744455984</v>
      </c>
      <c r="M12" s="255" t="s">
        <v>66</v>
      </c>
      <c r="N12" s="255" t="s">
        <v>1319</v>
      </c>
      <c r="O12" s="256" t="s">
        <v>1324</v>
      </c>
      <c r="P12" s="123" t="s">
        <v>1325</v>
      </c>
    </row>
    <row r="13" spans="1:1003" s="3" customFormat="1" ht="209.25" customHeight="1" thickBot="1">
      <c r="A13" s="3" t="s">
        <v>837</v>
      </c>
      <c r="B13" s="370" t="s">
        <v>838</v>
      </c>
      <c r="C13" s="253" t="s">
        <v>840</v>
      </c>
      <c r="D13" s="67" t="s">
        <v>842</v>
      </c>
      <c r="E13" s="8" t="s">
        <v>34</v>
      </c>
      <c r="F13" s="9" t="s">
        <v>35</v>
      </c>
      <c r="G13" s="254" t="s">
        <v>1326</v>
      </c>
      <c r="H13" s="257">
        <f>IFERROR(IF(Ejecución!$B$1="","",IF(VLOOKUP($A13,EjecuciónDB[],MATCH(H$10,EjecuciónDB[#Headers],0),0)="","",VLOOKUP($A13,EjecuciónDB[],MATCH(H$10,EjecuciónDB[#Headers],0),0))),"-")</f>
        <v>4</v>
      </c>
      <c r="I13" s="257">
        <f>IFERROR(IF(Ejecución!$B$1="","",IF(VLOOKUP($A13,EjecuciónDB[],MATCH(I$10,EjecuciónDB[#Headers],0),0)="","",VLOOKUP($A13,EjecuciónDB[],MATCH(I$10,EjecuciónDB[#Headers],0),0))),"-")</f>
        <v>4</v>
      </c>
      <c r="J13" s="257">
        <f>IFERROR(IF(Ejecución!$B$1="","",IF(VLOOKUP($A13,EjecuciónDB[],MATCH(J$10,EjecuciónDB[#Headers],0),0)="","",VLOOKUP($A13,EjecuciónDB[],MATCH(J$10,EjecuciónDB[#Headers],0),0))),"-")</f>
        <v>4</v>
      </c>
      <c r="K13" s="257">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46</v>
      </c>
      <c r="L13" s="150">
        <v>27202565.763357561</v>
      </c>
      <c r="M13" s="255" t="s">
        <v>66</v>
      </c>
      <c r="N13" s="255" t="s">
        <v>1327</v>
      </c>
      <c r="O13" s="256" t="s">
        <v>1328</v>
      </c>
      <c r="P13" s="213" t="s">
        <v>1329</v>
      </c>
      <c r="ALO13" s="2"/>
    </row>
    <row r="14" spans="1:1003" s="3" customFormat="1" ht="169.5" customHeight="1" thickBot="1">
      <c r="A14" s="3" t="s">
        <v>843</v>
      </c>
      <c r="B14" s="372"/>
      <c r="C14" s="253" t="s">
        <v>1330</v>
      </c>
      <c r="D14" s="67" t="s">
        <v>830</v>
      </c>
      <c r="E14" s="8" t="s">
        <v>34</v>
      </c>
      <c r="F14" s="9" t="s">
        <v>59</v>
      </c>
      <c r="G14" s="254" t="s">
        <v>1331</v>
      </c>
      <c r="H14" s="257">
        <f>IFERROR(IF(Ejecución!$B$1="","",IF(VLOOKUP($A14,EjecuciónDB[],MATCH(H$10,EjecuciónDB[#Headers],0),0)="","",VLOOKUP($A14,EjecuciónDB[],MATCH(H$10,EjecuciónDB[#Headers],0),0))),"-")</f>
        <v>1</v>
      </c>
      <c r="I14" s="257">
        <f>IFERROR(IF(Ejecución!$B$1="","",IF(VLOOKUP($A14,EjecuciónDB[],MATCH(I$10,EjecuciónDB[#Headers],0),0)="","",VLOOKUP($A14,EjecuciónDB[],MATCH(I$10,EjecuciónDB[#Headers],0),0))),"-")</f>
        <v>2</v>
      </c>
      <c r="J14" s="257">
        <f>IFERROR(IF(Ejecución!$B$1="","",IF(VLOOKUP($A14,EjecuciónDB[],MATCH(J$10,EjecuciónDB[#Headers],0),0)="","",VLOOKUP($A14,EjecuciónDB[],MATCH(J$10,EjecuciónDB[#Headers],0),0))),"-")</f>
        <v>4</v>
      </c>
      <c r="K14" s="25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26</v>
      </c>
      <c r="L14" s="150">
        <v>18135043.842238378</v>
      </c>
      <c r="M14" s="255" t="s">
        <v>66</v>
      </c>
      <c r="N14" s="255" t="s">
        <v>1332</v>
      </c>
      <c r="O14" s="256" t="s">
        <v>1333</v>
      </c>
      <c r="P14" s="123" t="s">
        <v>1325</v>
      </c>
      <c r="ALO14" s="2"/>
    </row>
    <row r="15" spans="1:1003" s="3" customFormat="1">
      <c r="H15" s="12"/>
      <c r="I15" s="12"/>
      <c r="J15" s="12"/>
      <c r="K15" s="12"/>
      <c r="L15" s="12"/>
      <c r="ALO15" s="2"/>
    </row>
    <row r="16" spans="1:1003" s="3" customFormat="1">
      <c r="H16" s="12"/>
      <c r="I16" s="12"/>
      <c r="J16" s="12"/>
      <c r="K16" s="12"/>
      <c r="L16" s="12"/>
      <c r="ALO16" s="2"/>
    </row>
    <row r="17" spans="8:1003" s="3" customFormat="1">
      <c r="H17" s="12"/>
      <c r="I17" s="12"/>
      <c r="J17" s="12"/>
      <c r="K17" s="12"/>
      <c r="L17" s="12"/>
      <c r="ALO17" s="2"/>
    </row>
    <row r="18" spans="8:1003" s="3" customFormat="1">
      <c r="H18" s="12"/>
      <c r="I18" s="12"/>
      <c r="J18" s="12"/>
      <c r="K18" s="12"/>
      <c r="L18" s="12"/>
      <c r="ALO18" s="2"/>
    </row>
    <row r="19" spans="8:1003" s="3" customFormat="1">
      <c r="H19" s="12"/>
      <c r="I19" s="12"/>
      <c r="J19" s="12"/>
      <c r="K19" s="12"/>
      <c r="L19" s="12"/>
      <c r="ALO19" s="2"/>
    </row>
    <row r="20" spans="8:1003" s="3" customFormat="1">
      <c r="H20" s="12"/>
      <c r="I20" s="12"/>
      <c r="J20" s="12"/>
      <c r="K20" s="12"/>
      <c r="L20" s="12"/>
      <c r="ALO20" s="2"/>
    </row>
    <row r="21" spans="8:1003" s="3" customFormat="1">
      <c r="H21" s="12"/>
      <c r="I21" s="12"/>
      <c r="J21" s="12"/>
      <c r="K21" s="12"/>
      <c r="L21" s="12"/>
      <c r="ALO21" s="2"/>
    </row>
    <row r="22" spans="8:1003" s="3" customFormat="1">
      <c r="H22" s="12"/>
      <c r="I22" s="12"/>
      <c r="J22" s="12"/>
      <c r="K22" s="12"/>
      <c r="L22" s="12"/>
      <c r="ALO22" s="2"/>
    </row>
    <row r="23" spans="8:1003" s="3" customFormat="1">
      <c r="H23" s="12"/>
      <c r="I23" s="12"/>
      <c r="J23" s="12"/>
      <c r="K23" s="12"/>
      <c r="L23" s="12"/>
      <c r="ALO23" s="2"/>
    </row>
    <row r="24" spans="8:1003" s="3" customFormat="1">
      <c r="H24" s="12"/>
      <c r="I24" s="12"/>
      <c r="J24" s="12"/>
      <c r="K24" s="12"/>
      <c r="L24" s="12"/>
      <c r="ALO24" s="2"/>
    </row>
    <row r="25" spans="8:1003" s="3" customFormat="1">
      <c r="H25" s="12"/>
      <c r="I25" s="12"/>
      <c r="J25" s="12"/>
      <c r="K25" s="12"/>
      <c r="L25" s="12"/>
      <c r="ALO25" s="2"/>
    </row>
  </sheetData>
  <mergeCells count="18">
    <mergeCell ref="B13:B14"/>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count="2">
    <dataValidation type="list" allowBlank="1" showInputMessage="1" showErrorMessage="1" sqref="F11:F14" xr:uid="{2697C928-6EF9-4A90-A01B-CDC2EACA377E}">
      <formula1>"A,B,C"</formula1>
    </dataValidation>
    <dataValidation type="list" allowBlank="1" showInputMessage="1" showErrorMessage="1" sqref="E11:E14" xr:uid="{3CB36090-7373-4F6F-BAD6-EDFAF3241E6C}">
      <formula1>"Unidad,Porcentaje,Monetario"</formula1>
    </dataValidation>
  </dataValidations>
  <printOptions horizontalCentered="1" verticalCentered="1"/>
  <pageMargins left="0.11811023622047245" right="0.11811023622047245" top="0.51181102362204722" bottom="0.78740157480314965" header="0.35433070866141736" footer="0.39370078740157483"/>
  <pageSetup paperSize="5" scale="42"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E8A18-69C8-4882-999E-4665EA3A3369}">
  <sheetPr codeName="Hoja15"/>
  <dimension ref="A1:AML28"/>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33.26953125" style="3" customWidth="1"/>
    <col min="3" max="3" width="33.1796875" style="3" customWidth="1"/>
    <col min="4" max="4" width="30.7265625" style="3" customWidth="1"/>
    <col min="5" max="5" width="29.26953125" style="3" customWidth="1"/>
    <col min="6" max="6" width="22" style="3" customWidth="1"/>
    <col min="7" max="7" width="43" style="3" customWidth="1"/>
    <col min="8" max="10" width="17.81640625" style="3" customWidth="1"/>
    <col min="11" max="11" width="17.81640625" style="3" hidden="1" customWidth="1"/>
    <col min="12" max="12" width="25.1796875" style="3" bestFit="1" customWidth="1"/>
    <col min="13" max="13" width="25.26953125" style="3" customWidth="1"/>
    <col min="14" max="14" width="31.1796875" style="3" customWidth="1"/>
    <col min="15" max="15" width="33" style="3" customWidth="1"/>
    <col min="16" max="16" width="36.26953125" style="3" customWidth="1"/>
    <col min="17" max="1000" width="12.1796875" style="3" customWidth="1"/>
    <col min="1001" max="1001" width="12.54296875" style="2" customWidth="1"/>
    <col min="1002" max="16384" width="12.54296875" style="2"/>
  </cols>
  <sheetData>
    <row r="1" spans="1:1026" s="4" customFormat="1" ht="26.5" thickBot="1">
      <c r="B1" s="297" t="s">
        <v>0</v>
      </c>
      <c r="C1" s="298"/>
      <c r="D1" s="298"/>
      <c r="E1" s="298"/>
      <c r="F1" s="298"/>
      <c r="G1" s="298"/>
      <c r="H1" s="299"/>
      <c r="I1" s="299"/>
      <c r="J1" s="299"/>
      <c r="K1" s="299"/>
      <c r="L1" s="299"/>
      <c r="M1" s="298"/>
      <c r="N1" s="298"/>
      <c r="O1" s="298"/>
      <c r="P1" s="300"/>
    </row>
    <row r="2" spans="1:1026" s="4" customFormat="1" ht="135" customHeight="1" thickBot="1">
      <c r="B2" s="301" t="s">
        <v>1</v>
      </c>
      <c r="C2" s="301"/>
      <c r="D2" s="301"/>
      <c r="E2" s="301"/>
      <c r="F2" s="355" t="s">
        <v>2</v>
      </c>
      <c r="G2" s="356"/>
      <c r="H2" s="356"/>
      <c r="I2" s="356"/>
      <c r="J2" s="356"/>
      <c r="K2" s="356"/>
      <c r="L2" s="357"/>
      <c r="M2" s="358" t="s">
        <v>3</v>
      </c>
      <c r="N2" s="359"/>
      <c r="O2" s="359"/>
      <c r="P2" s="360"/>
    </row>
    <row r="3" spans="1:1026"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26" s="5" customFormat="1" ht="23.25" customHeight="1">
      <c r="B4" s="306" t="s">
        <v>1334</v>
      </c>
      <c r="C4" s="307"/>
      <c r="D4" s="307"/>
      <c r="E4" s="307"/>
      <c r="F4" s="307"/>
      <c r="G4" s="307"/>
      <c r="H4" s="308"/>
      <c r="I4" s="308"/>
      <c r="J4" s="308"/>
      <c r="K4" s="308"/>
      <c r="L4" s="308"/>
      <c r="M4" s="307"/>
      <c r="N4" s="307"/>
      <c r="O4" s="307"/>
      <c r="P4" s="309"/>
    </row>
    <row r="5" spans="1:1026" s="5" customFormat="1" ht="20.149999999999999" customHeight="1">
      <c r="B5" s="283" t="s">
        <v>5</v>
      </c>
      <c r="C5" s="284"/>
      <c r="D5" s="284"/>
      <c r="E5" s="284"/>
      <c r="F5" s="284"/>
      <c r="G5" s="284"/>
      <c r="H5" s="285"/>
      <c r="I5" s="285"/>
      <c r="J5" s="285"/>
      <c r="K5" s="285"/>
      <c r="L5" s="285"/>
      <c r="M5" s="284"/>
      <c r="N5" s="284"/>
      <c r="O5" s="284"/>
      <c r="P5" s="286"/>
    </row>
    <row r="6" spans="1:1026" s="5" customFormat="1" ht="20.149999999999999" customHeight="1">
      <c r="B6" s="283"/>
      <c r="C6" s="284"/>
      <c r="D6" s="284"/>
      <c r="E6" s="284"/>
      <c r="F6" s="284"/>
      <c r="G6" s="284"/>
      <c r="H6" s="285"/>
      <c r="I6" s="285"/>
      <c r="J6" s="285"/>
      <c r="K6" s="285"/>
      <c r="L6" s="285"/>
      <c r="M6" s="284"/>
      <c r="N6" s="284"/>
      <c r="O6" s="284"/>
      <c r="P6" s="286"/>
    </row>
    <row r="7" spans="1:1026" s="5" customFormat="1" ht="14.5" customHeight="1">
      <c r="B7" s="283" t="s">
        <v>1335</v>
      </c>
      <c r="C7" s="284"/>
      <c r="D7" s="284"/>
      <c r="E7" s="284"/>
      <c r="F7" s="284"/>
      <c r="G7" s="284"/>
      <c r="H7" s="285"/>
      <c r="I7" s="285"/>
      <c r="J7" s="285"/>
      <c r="K7" s="285"/>
      <c r="L7" s="285"/>
      <c r="M7" s="284"/>
      <c r="N7" s="284"/>
      <c r="O7" s="284"/>
      <c r="P7" s="286"/>
    </row>
    <row r="8" spans="1:1026" s="5" customFormat="1" ht="15" customHeight="1" thickBot="1">
      <c r="B8" s="351"/>
      <c r="C8" s="352"/>
      <c r="D8" s="352"/>
      <c r="E8" s="352"/>
      <c r="F8" s="352"/>
      <c r="G8" s="352"/>
      <c r="H8" s="353"/>
      <c r="I8" s="353"/>
      <c r="J8" s="353"/>
      <c r="K8" s="353"/>
      <c r="L8" s="353"/>
      <c r="M8" s="352"/>
      <c r="N8" s="352"/>
      <c r="O8" s="352"/>
      <c r="P8" s="354"/>
    </row>
    <row r="9" spans="1:1026" ht="47.2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Q9" s="1"/>
      <c r="R9" s="1"/>
      <c r="S9" s="1"/>
      <c r="T9" s="1"/>
      <c r="U9" s="1"/>
      <c r="V9" s="1"/>
      <c r="W9" s="1"/>
      <c r="ALL9" s="2"/>
    </row>
    <row r="10" spans="1:1026" s="5" customFormat="1" ht="63.75"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c r="Q10" s="7"/>
      <c r="R10" s="7"/>
      <c r="S10" s="7"/>
      <c r="T10" s="7"/>
      <c r="U10" s="7"/>
      <c r="V10" s="7"/>
      <c r="W10" s="7"/>
    </row>
    <row r="11" spans="1:1026" s="5" customFormat="1" ht="117.75" customHeight="1" thickBot="1">
      <c r="A11" s="5" t="s">
        <v>846</v>
      </c>
      <c r="B11" s="373" t="s">
        <v>1336</v>
      </c>
      <c r="C11" s="520" t="s">
        <v>851</v>
      </c>
      <c r="D11" s="258" t="s">
        <v>853</v>
      </c>
      <c r="E11" s="8" t="s">
        <v>109</v>
      </c>
      <c r="F11" s="9" t="s">
        <v>35</v>
      </c>
      <c r="G11" s="259" t="s">
        <v>1337</v>
      </c>
      <c r="H11" s="14">
        <f>IFERROR(IF(Ejecución!$B$1="","",IF(VLOOKUP($A11,EjecuciónDB[],MATCH(H$10,EjecuciónDB[#Headers],0),0)="","",VLOOKUP($A11,EjecuciónDB[],MATCH(H$10,EjecuciónDB[#Headers],0),0))),"-")</f>
        <v>1</v>
      </c>
      <c r="I11" s="14">
        <f>IFERROR(IF(Ejecución!$B$1="","",IF(VLOOKUP($A11,EjecuciónDB[],MATCH(I$10,EjecuciónDB[#Headers],0),0)="","",VLOOKUP($A11,EjecuciónDB[],MATCH(I$10,EjecuciónDB[#Headers],0),0))),"-")</f>
        <v>1</v>
      </c>
      <c r="J11" s="14">
        <f>IFERROR(IF(Ejecución!$B$1="","",IF(VLOOKUP($A11,EjecuciónDB[],MATCH(J$10,EjecuciónDB[#Headers],0),0)="","",VLOOKUP($A11,EjecuciónDB[],MATCH(J$10,EjecuciónDB[#Headers],0),0))),"-")</f>
        <v>1</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522">
        <v>1343832.2009185201</v>
      </c>
      <c r="M11" s="55" t="s">
        <v>848</v>
      </c>
      <c r="N11" s="55" t="s">
        <v>1338</v>
      </c>
      <c r="O11" s="40" t="s">
        <v>1339</v>
      </c>
      <c r="P11" s="10"/>
      <c r="Q11" s="7"/>
      <c r="R11" s="7"/>
      <c r="S11" s="7"/>
      <c r="T11" s="7"/>
      <c r="U11" s="7"/>
      <c r="V11" s="7"/>
      <c r="W11" s="7"/>
    </row>
    <row r="12" spans="1:1026" ht="100.5" customHeight="1" thickBot="1">
      <c r="A12" s="2" t="s">
        <v>854</v>
      </c>
      <c r="B12" s="375"/>
      <c r="C12" s="521"/>
      <c r="D12" s="258" t="s">
        <v>1340</v>
      </c>
      <c r="E12" s="8" t="s">
        <v>109</v>
      </c>
      <c r="F12" s="9" t="s">
        <v>35</v>
      </c>
      <c r="G12" s="259" t="s">
        <v>1345</v>
      </c>
      <c r="H12" s="14">
        <f>IFERROR(IF(Ejecución!$B$1="","",IF(VLOOKUP($A12,EjecuciónDB[],MATCH(H$10,EjecuciónDB[#Headers],0),0)="","",VLOOKUP($A12,EjecuciónDB[],MATCH(H$10,EjecuciónDB[#Headers],0),0))),"-")</f>
        <v>1</v>
      </c>
      <c r="I12" s="14">
        <f>IFERROR(IF(Ejecución!$B$1="","",IF(VLOOKUP($A12,EjecuciónDB[],MATCH(I$10,EjecuciónDB[#Headers],0),0)="","",VLOOKUP($A12,EjecuciónDB[],MATCH(I$10,EjecuciónDB[#Headers],0),0))),"-")</f>
        <v>1</v>
      </c>
      <c r="J12" s="14">
        <f>IFERROR(IF(Ejecución!$B$1="","",IF(VLOOKUP($A12,EjecuciónDB[],MATCH(J$10,EjecuciónDB[#Headers],0),0)="","",VLOOKUP($A12,EjecuciónDB[],MATCH(J$10,EjecuciónDB[#Headers],0),0))),"-")</f>
        <v>1</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523"/>
      <c r="M12" s="55" t="s">
        <v>848</v>
      </c>
      <c r="N12" s="55" t="s">
        <v>1338</v>
      </c>
      <c r="O12" s="40" t="s">
        <v>1341</v>
      </c>
      <c r="P12" s="10"/>
    </row>
    <row r="13" spans="1:1026" s="3" customFormat="1" ht="117" customHeight="1" thickBot="1">
      <c r="A13" s="2" t="s">
        <v>856</v>
      </c>
      <c r="B13" s="118" t="s">
        <v>857</v>
      </c>
      <c r="C13" s="43" t="s">
        <v>859</v>
      </c>
      <c r="D13" s="40" t="s">
        <v>861</v>
      </c>
      <c r="E13" s="8" t="s">
        <v>109</v>
      </c>
      <c r="F13" s="9" t="s">
        <v>35</v>
      </c>
      <c r="G13" s="39" t="s">
        <v>1342</v>
      </c>
      <c r="H13" s="14">
        <f>IFERROR(IF(Ejecución!$B$1="","",IF(VLOOKUP($A13,EjecuciónDB[],MATCH(H$10,EjecuciónDB[#Headers],0),0)="","",VLOOKUP($A13,EjecuciónDB[],MATCH(H$10,EjecuciónDB[#Headers],0),0))),"-")</f>
        <v>8.3500000000000005E-2</v>
      </c>
      <c r="I13" s="14">
        <f>IFERROR(IF(Ejecución!$B$1="","",IF(VLOOKUP($A13,EjecuciónDB[],MATCH(I$10,EjecuciónDB[#Headers],0),0)="","",VLOOKUP($A13,EjecuciónDB[],MATCH(I$10,EjecuciónDB[#Headers],0),0))),"-")</f>
        <v>8.3500000000000005E-2</v>
      </c>
      <c r="J13" s="14">
        <f>IFERROR(IF(Ejecución!$B$1="","",IF(VLOOKUP($A13,EjecuciónDB[],MATCH(J$10,EjecuciónDB[#Headers],0),0)="","",VLOOKUP($A13,EjecuciónDB[],MATCH(J$10,EjecuciónDB[#Headers],0),0))),"-")</f>
        <v>8.3500000000000005E-2</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1.002</v>
      </c>
      <c r="L13" s="107">
        <v>723601.9543407415</v>
      </c>
      <c r="M13" s="55" t="s">
        <v>1343</v>
      </c>
      <c r="N13" s="55" t="s">
        <v>1338</v>
      </c>
      <c r="O13" s="40" t="s">
        <v>1344</v>
      </c>
      <c r="P13" s="10"/>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c r="A14" s="2"/>
      <c r="H14" s="12"/>
      <c r="I14" s="12"/>
      <c r="J14" s="12"/>
      <c r="K14" s="12"/>
      <c r="L14" s="1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c r="A15" s="2"/>
      <c r="H15" s="12"/>
      <c r="I15" s="12"/>
      <c r="J15" s="12"/>
      <c r="K15" s="12"/>
      <c r="L15" s="1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c r="A16" s="2"/>
      <c r="H16" s="12"/>
      <c r="I16" s="12"/>
      <c r="J16" s="12"/>
      <c r="K16" s="12"/>
      <c r="L16" s="1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c r="A17" s="2"/>
      <c r="D17"/>
      <c r="H17" s="12"/>
      <c r="I17" s="12"/>
      <c r="J17" s="12"/>
      <c r="K17" s="12"/>
      <c r="L17" s="1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c r="A18" s="2"/>
      <c r="E18"/>
      <c r="H18" s="12"/>
      <c r="I18" s="12"/>
      <c r="J18" s="12"/>
      <c r="K18" s="12"/>
      <c r="L18" s="1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c r="A19" s="2"/>
      <c r="H19" s="12"/>
      <c r="I19" s="12"/>
      <c r="J19" s="12"/>
      <c r="K19" s="12"/>
      <c r="L19" s="1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c r="A20" s="2"/>
      <c r="H20" s="12"/>
      <c r="I20" s="12"/>
      <c r="J20" s="12"/>
      <c r="K20" s="12"/>
      <c r="L20" s="1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c r="A21" s="2"/>
      <c r="H21" s="12"/>
      <c r="I21" s="12"/>
      <c r="J21" s="12"/>
      <c r="K21" s="12"/>
      <c r="L21" s="1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c r="A22" s="2"/>
      <c r="H22" s="12"/>
      <c r="I22" s="12"/>
      <c r="J22" s="12"/>
      <c r="K22" s="12"/>
      <c r="L22" s="1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c r="A23" s="2"/>
      <c r="H23" s="12"/>
      <c r="I23" s="12"/>
      <c r="J23" s="12"/>
      <c r="K23" s="12"/>
      <c r="L23" s="1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c r="A24" s="2"/>
      <c r="H24" s="12"/>
      <c r="I24" s="12"/>
      <c r="J24" s="12"/>
      <c r="K24" s="12"/>
      <c r="L24" s="1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8" spans="1:1026">
      <c r="O28"/>
    </row>
  </sheetData>
  <mergeCells count="20">
    <mergeCell ref="B11:B12"/>
    <mergeCell ref="C11:C12"/>
    <mergeCell ref="L11:L1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 ref="F2:L2"/>
    <mergeCell ref="M2:P2"/>
  </mergeCells>
  <dataValidations count="2">
    <dataValidation type="list" allowBlank="1" showInputMessage="1" showErrorMessage="1" sqref="F11:F13" xr:uid="{8BEAB0E9-9910-4C91-AFC1-4922DD9B84F7}">
      <formula1>"A,B,C"</formula1>
    </dataValidation>
    <dataValidation type="list" allowBlank="1" showInputMessage="1" showErrorMessage="1" sqref="E11:E13" xr:uid="{312DCAC4-EFC2-4999-B102-98A3C16AACB3}">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2C34-F168-4501-A0DB-ACE754086310}">
  <sheetPr codeName="Hoja1">
    <pageSetUpPr fitToPage="1"/>
  </sheetPr>
  <dimension ref="A1:ALP36"/>
  <sheetViews>
    <sheetView showGridLines="0" tabSelected="1"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40.453125" style="3" customWidth="1"/>
    <col min="4" max="5" width="29.26953125" style="3" customWidth="1"/>
    <col min="6" max="6" width="22" style="3" customWidth="1"/>
    <col min="7" max="7" width="43" style="3" customWidth="1"/>
    <col min="8" max="10" width="17.81640625" style="3" customWidth="1"/>
    <col min="11" max="11" width="17.81640625" style="3" hidden="1" customWidth="1"/>
    <col min="12" max="12" width="25.54296875" style="3" bestFit="1" customWidth="1"/>
    <col min="13" max="13" width="25.26953125" style="3" customWidth="1"/>
    <col min="14" max="14" width="31.1796875" style="3" customWidth="1"/>
    <col min="15" max="16" width="36.26953125" style="3" customWidth="1"/>
    <col min="17" max="1003" width="12.1796875" style="3" customWidth="1"/>
    <col min="1004" max="1004" width="12.54296875" style="2" customWidth="1"/>
    <col min="1005" max="16384" width="12.54296875" style="2"/>
  </cols>
  <sheetData>
    <row r="1" spans="1:1004" s="4" customFormat="1" ht="26.5" thickBot="1">
      <c r="B1" s="297" t="s">
        <v>0</v>
      </c>
      <c r="C1" s="298"/>
      <c r="D1" s="298"/>
      <c r="E1" s="298"/>
      <c r="F1" s="298"/>
      <c r="G1" s="298"/>
      <c r="H1" s="299"/>
      <c r="I1" s="299"/>
      <c r="J1" s="299"/>
      <c r="K1" s="299"/>
      <c r="L1" s="299"/>
      <c r="M1" s="298"/>
      <c r="N1" s="298"/>
      <c r="O1" s="298"/>
      <c r="P1" s="300"/>
    </row>
    <row r="2" spans="1:1004" s="4" customFormat="1" ht="135" customHeight="1" thickBot="1">
      <c r="B2" s="301" t="s">
        <v>1</v>
      </c>
      <c r="C2" s="301"/>
      <c r="D2" s="301"/>
      <c r="E2" s="301"/>
      <c r="F2" s="313" t="s">
        <v>2</v>
      </c>
      <c r="G2" s="314"/>
      <c r="H2" s="314"/>
      <c r="I2" s="314"/>
      <c r="J2" s="314"/>
      <c r="K2" s="314"/>
      <c r="L2" s="315"/>
      <c r="M2" s="310" t="s">
        <v>3</v>
      </c>
      <c r="N2" s="311"/>
      <c r="O2" s="311"/>
      <c r="P2" s="312"/>
    </row>
    <row r="3" spans="1:1004" ht="26.5" thickBot="1">
      <c r="B3" s="302" t="str">
        <f>"Reporte de Ejecución "&amp;IF(Ejecución!$B$1="","-",Ejecución!$B$1)&amp;" del POA 2025 del INESPRE"</f>
        <v>Reporte de Ejecución Octubre-Diciembre del POA 2025 del INESPRE</v>
      </c>
      <c r="C3" s="303"/>
      <c r="D3" s="303"/>
      <c r="E3" s="303"/>
      <c r="F3" s="303"/>
      <c r="G3" s="303"/>
      <c r="H3" s="304"/>
      <c r="I3" s="304"/>
      <c r="J3" s="304"/>
      <c r="K3" s="304"/>
      <c r="L3" s="304"/>
      <c r="M3" s="303"/>
      <c r="N3" s="303"/>
      <c r="O3" s="303"/>
      <c r="P3" s="305"/>
    </row>
    <row r="4" spans="1:1004" s="5" customFormat="1" ht="23.25" customHeight="1">
      <c r="B4" s="306" t="s">
        <v>4</v>
      </c>
      <c r="C4" s="307"/>
      <c r="D4" s="307"/>
      <c r="E4" s="307"/>
      <c r="F4" s="307"/>
      <c r="G4" s="307"/>
      <c r="H4" s="308"/>
      <c r="I4" s="308"/>
      <c r="J4" s="308"/>
      <c r="K4" s="308"/>
      <c r="L4" s="308"/>
      <c r="M4" s="307"/>
      <c r="N4" s="307"/>
      <c r="O4" s="307"/>
      <c r="P4" s="309"/>
    </row>
    <row r="5" spans="1:1004" s="5" customFormat="1" ht="20.149999999999999" customHeight="1">
      <c r="B5" s="283" t="s">
        <v>5</v>
      </c>
      <c r="C5" s="284"/>
      <c r="D5" s="284"/>
      <c r="E5" s="284"/>
      <c r="F5" s="284"/>
      <c r="G5" s="284"/>
      <c r="H5" s="285"/>
      <c r="I5" s="285"/>
      <c r="J5" s="285"/>
      <c r="K5" s="285"/>
      <c r="L5" s="285"/>
      <c r="M5" s="284"/>
      <c r="N5" s="284"/>
      <c r="O5" s="284"/>
      <c r="P5" s="286"/>
    </row>
    <row r="6" spans="1:1004" s="5" customFormat="1" ht="20.149999999999999" customHeight="1">
      <c r="B6" s="283"/>
      <c r="C6" s="284"/>
      <c r="D6" s="284"/>
      <c r="E6" s="284"/>
      <c r="F6" s="284"/>
      <c r="G6" s="284"/>
      <c r="H6" s="285"/>
      <c r="I6" s="285"/>
      <c r="J6" s="285"/>
      <c r="K6" s="285"/>
      <c r="L6" s="285"/>
      <c r="M6" s="284"/>
      <c r="N6" s="284"/>
      <c r="O6" s="284"/>
      <c r="P6" s="286"/>
    </row>
    <row r="7" spans="1:1004" s="5" customFormat="1" ht="14.5" customHeight="1">
      <c r="B7" s="287" t="s">
        <v>6</v>
      </c>
      <c r="C7" s="288"/>
      <c r="D7" s="288"/>
      <c r="E7" s="288"/>
      <c r="F7" s="288"/>
      <c r="G7" s="288"/>
      <c r="H7" s="289"/>
      <c r="I7" s="289"/>
      <c r="J7" s="289"/>
      <c r="K7" s="289"/>
      <c r="L7" s="289"/>
      <c r="M7" s="288"/>
      <c r="N7" s="288"/>
      <c r="O7" s="288"/>
      <c r="P7" s="290"/>
    </row>
    <row r="8" spans="1:1004" s="5" customFormat="1" ht="15" customHeight="1" thickBot="1">
      <c r="B8" s="291"/>
      <c r="C8" s="292"/>
      <c r="D8" s="292"/>
      <c r="E8" s="292"/>
      <c r="F8" s="292"/>
      <c r="G8" s="292"/>
      <c r="H8" s="293"/>
      <c r="I8" s="293"/>
      <c r="J8" s="293"/>
      <c r="K8" s="293"/>
      <c r="L8" s="293"/>
      <c r="M8" s="292"/>
      <c r="N8" s="292"/>
      <c r="O8" s="292"/>
      <c r="P8" s="294"/>
    </row>
    <row r="9" spans="1:1004" ht="47.2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Q9" s="1"/>
      <c r="R9" s="1"/>
      <c r="S9" s="1"/>
      <c r="T9" s="1"/>
      <c r="U9" s="1"/>
      <c r="V9" s="1"/>
      <c r="W9" s="1"/>
      <c r="X9" s="1"/>
      <c r="Y9" s="1"/>
      <c r="Z9" s="1"/>
      <c r="ALO9" s="2"/>
    </row>
    <row r="10" spans="1:1004" s="5" customFormat="1" ht="63"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c r="Q10" s="7"/>
      <c r="R10" s="7"/>
      <c r="S10" s="7"/>
      <c r="T10" s="7"/>
      <c r="U10" s="7"/>
      <c r="V10" s="7"/>
      <c r="W10" s="7"/>
      <c r="X10" s="7"/>
      <c r="Y10" s="7"/>
      <c r="Z10" s="7"/>
    </row>
    <row r="11" spans="1:1004" s="5" customFormat="1" ht="249" customHeight="1" thickBot="1">
      <c r="A11" s="5" t="s">
        <v>142</v>
      </c>
      <c r="B11" s="137" t="s">
        <v>31</v>
      </c>
      <c r="C11" s="138" t="s">
        <v>32</v>
      </c>
      <c r="D11" s="138" t="s">
        <v>33</v>
      </c>
      <c r="E11" s="8" t="s">
        <v>34</v>
      </c>
      <c r="F11" s="9" t="s">
        <v>35</v>
      </c>
      <c r="G11" s="137" t="s">
        <v>36</v>
      </c>
      <c r="H11" s="13">
        <f>IFERROR(IF(Ejecución!$B$1="","",IF(VLOOKUP($A11,EjecuciónDB[],MATCH(H$10,EjecuciónDB[#Headers],0),0)="","",VLOOKUP($A11,EjecuciónDB[],MATCH(H$10,EjecuciónDB[#Headers],0),0))),"-")</f>
        <v>22</v>
      </c>
      <c r="I11" s="13">
        <f>IFERROR(IF(Ejecución!$B$1="","",IF(VLOOKUP($A11,EjecuciónDB[],MATCH(I$10,EjecuciónDB[#Headers],0),0)="","",VLOOKUP($A11,EjecuciónDB[],MATCH(I$10,EjecuciónDB[#Headers],0),0))),"-")</f>
        <v>24</v>
      </c>
      <c r="J11" s="13">
        <f>IFERROR(IF(Ejecución!$B$1="","",IF(VLOOKUP($A11,EjecuciónDB[],MATCH(J$10,EjecuciónDB[#Headers],0),0)="","",VLOOKUP($A11,EjecuciónDB[],MATCH(J$10,EjecuciónDB[#Headers],0),0))),"-")</f>
        <v>22</v>
      </c>
      <c r="K11" s="1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281</v>
      </c>
      <c r="L11" s="139">
        <v>9150121.1891486943</v>
      </c>
      <c r="M11" s="140" t="s">
        <v>37</v>
      </c>
      <c r="N11" s="140" t="s">
        <v>38</v>
      </c>
      <c r="O11" s="137" t="s">
        <v>39</v>
      </c>
      <c r="P11" s="10"/>
      <c r="Q11" s="7"/>
      <c r="R11" s="7"/>
      <c r="S11" s="7"/>
      <c r="T11" s="7"/>
      <c r="U11" s="7"/>
      <c r="V11" s="7"/>
      <c r="W11" s="7"/>
      <c r="X11" s="7"/>
      <c r="Y11" s="7"/>
      <c r="Z11" s="7"/>
    </row>
    <row r="12" spans="1:1004" ht="84" customHeight="1" thickBot="1">
      <c r="A12" s="2" t="s">
        <v>148</v>
      </c>
      <c r="B12" s="270" t="s">
        <v>40</v>
      </c>
      <c r="C12" s="138" t="s">
        <v>41</v>
      </c>
      <c r="D12" s="138" t="s">
        <v>42</v>
      </c>
      <c r="E12" s="8" t="s">
        <v>34</v>
      </c>
      <c r="F12" s="9" t="s">
        <v>35</v>
      </c>
      <c r="G12" s="137" t="s">
        <v>43</v>
      </c>
      <c r="H12" s="13">
        <f>IFERROR(IF(Ejecución!$B$1="","",IF(VLOOKUP($A12,EjecuciónDB[],MATCH(H$10,EjecuciónDB[#Headers],0),0)="","",VLOOKUP($A12,EjecuciónDB[],MATCH(H$10,EjecuciónDB[#Headers],0),0))),"-")</f>
        <v>64</v>
      </c>
      <c r="I12" s="13">
        <f>IFERROR(IF(Ejecución!$B$1="","",IF(VLOOKUP($A12,EjecuciónDB[],MATCH(I$10,EjecuciónDB[#Headers],0),0)="","",VLOOKUP($A12,EjecuciónDB[],MATCH(I$10,EjecuciónDB[#Headers],0),0))),"-")</f>
        <v>64</v>
      </c>
      <c r="J12" s="13">
        <f>IFERROR(IF(Ejecución!$B$1="","",IF(VLOOKUP($A12,EjecuciónDB[],MATCH(J$10,EjecuciónDB[#Headers],0),0)="","",VLOOKUP($A12,EjecuciónDB[],MATCH(J$10,EjecuciónDB[#Headers],0),0))),"-")</f>
        <v>64</v>
      </c>
      <c r="K12" s="1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768</v>
      </c>
      <c r="L12" s="139">
        <v>585607.75610551657</v>
      </c>
      <c r="M12" s="140" t="s">
        <v>37</v>
      </c>
      <c r="N12" s="140" t="s">
        <v>44</v>
      </c>
      <c r="O12" s="137" t="s">
        <v>45</v>
      </c>
      <c r="P12" s="10"/>
    </row>
    <row r="13" spans="1:1004" s="3" customFormat="1" ht="99.75" customHeight="1" thickBot="1">
      <c r="A13" s="3" t="s">
        <v>152</v>
      </c>
      <c r="B13" s="271"/>
      <c r="C13" s="138" t="s">
        <v>46</v>
      </c>
      <c r="D13" s="138" t="s">
        <v>47</v>
      </c>
      <c r="E13" s="8" t="s">
        <v>34</v>
      </c>
      <c r="F13" s="9" t="s">
        <v>35</v>
      </c>
      <c r="G13" s="137" t="s">
        <v>48</v>
      </c>
      <c r="H13" s="13">
        <f>IFERROR(IF(Ejecución!$B$1="","",IF(VLOOKUP($A13,EjecuciónDB[],MATCH(H$10,EjecuciónDB[#Headers],0),0)="","",VLOOKUP($A13,EjecuciónDB[],MATCH(H$10,EjecuciónDB[#Headers],0),0))),"-")</f>
        <v>1267</v>
      </c>
      <c r="I13" s="13">
        <f>IFERROR(IF(Ejecución!$B$1="","",IF(VLOOKUP($A13,EjecuciónDB[],MATCH(I$10,EjecuciónDB[#Headers],0),0)="","",VLOOKUP($A13,EjecuciónDB[],MATCH(I$10,EjecuciónDB[#Headers],0),0))),"-")</f>
        <v>5041</v>
      </c>
      <c r="J13" s="13">
        <f>IFERROR(IF(Ejecución!$B$1="","",IF(VLOOKUP($A13,EjecuciónDB[],MATCH(J$10,EjecuciónDB[#Headers],0),0)="","",VLOOKUP($A13,EjecuciónDB[],MATCH(J$10,EjecuciónDB[#Headers],0),0))),"-")</f>
        <v>5041</v>
      </c>
      <c r="K13" s="1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14146</v>
      </c>
      <c r="L13" s="139">
        <v>878411.63415827462</v>
      </c>
      <c r="M13" s="140" t="s">
        <v>49</v>
      </c>
      <c r="N13" s="140" t="s">
        <v>50</v>
      </c>
      <c r="O13" s="137" t="s">
        <v>51</v>
      </c>
      <c r="P13" s="10"/>
      <c r="ALP13" s="2"/>
    </row>
    <row r="14" spans="1:1004" s="3" customFormat="1" ht="208.5" customHeight="1" thickBot="1">
      <c r="A14" s="3" t="s">
        <v>154</v>
      </c>
      <c r="B14" s="271"/>
      <c r="C14" s="138" t="s">
        <v>52</v>
      </c>
      <c r="D14" s="138" t="s">
        <v>53</v>
      </c>
      <c r="E14" s="8" t="s">
        <v>34</v>
      </c>
      <c r="F14" s="9" t="s">
        <v>35</v>
      </c>
      <c r="G14" s="137" t="s">
        <v>54</v>
      </c>
      <c r="H14" s="13">
        <f>IFERROR(IF(Ejecución!$B$1="","",IF(VLOOKUP($A14,EjecuciónDB[],MATCH(H$10,EjecuciónDB[#Headers],0),0)="","",VLOOKUP($A14,EjecuciónDB[],MATCH(H$10,EjecuciónDB[#Headers],0),0))),"-")</f>
        <v>0</v>
      </c>
      <c r="I14" s="13">
        <f>IFERROR(IF(Ejecución!$B$1="","",IF(VLOOKUP($A14,EjecuciónDB[],MATCH(I$10,EjecuciónDB[#Headers],0),0)="","",VLOOKUP($A14,EjecuciónDB[],MATCH(I$10,EjecuciónDB[#Headers],0),0))),"-")</f>
        <v>0</v>
      </c>
      <c r="J14" s="13">
        <f>IFERROR(IF(Ejecución!$B$1="","",IF(VLOOKUP($A14,EjecuciónDB[],MATCH(J$10,EjecuciónDB[#Headers],0),0)="","",VLOOKUP($A14,EjecuciónDB[],MATCH(J$10,EjecuciónDB[#Headers],0),0))),"-")</f>
        <v>1</v>
      </c>
      <c r="K14" s="1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3</v>
      </c>
      <c r="L14" s="139">
        <v>1464019.3902637912</v>
      </c>
      <c r="M14" s="140" t="s">
        <v>37</v>
      </c>
      <c r="N14" s="141" t="s">
        <v>55</v>
      </c>
      <c r="O14" s="137" t="s">
        <v>56</v>
      </c>
      <c r="P14" s="10"/>
      <c r="ALP14" s="2"/>
    </row>
    <row r="15" spans="1:1004" s="3" customFormat="1" ht="135" customHeight="1" thickBot="1">
      <c r="A15" s="3" t="s">
        <v>156</v>
      </c>
      <c r="B15" s="272"/>
      <c r="C15" s="138" t="s">
        <v>57</v>
      </c>
      <c r="D15" s="138" t="s">
        <v>58</v>
      </c>
      <c r="E15" s="8" t="s">
        <v>34</v>
      </c>
      <c r="F15" s="9" t="s">
        <v>59</v>
      </c>
      <c r="G15" s="137" t="s">
        <v>60</v>
      </c>
      <c r="H15" s="13">
        <f>IFERROR(IF(Ejecución!$B$1="","",IF(VLOOKUP($A15,EjecuciónDB[],MATCH(H$10,EjecuciónDB[#Headers],0),0)="","",VLOOKUP($A15,EjecuciónDB[],MATCH(H$10,EjecuciónDB[#Headers],0),0))),"-")</f>
        <v>1</v>
      </c>
      <c r="I15" s="13">
        <f>IFERROR(IF(Ejecución!$B$1="","",IF(VLOOKUP($A15,EjecuciónDB[],MATCH(I$10,EjecuciónDB[#Headers],0),0)="","",VLOOKUP($A15,EjecuciónDB[],MATCH(I$10,EjecuciónDB[#Headers],0),0))),"-")</f>
        <v>1</v>
      </c>
      <c r="J15" s="13">
        <f>IFERROR(IF(Ejecución!$B$1="","",IF(VLOOKUP($A15,EjecuciónDB[],MATCH(J$10,EjecuciónDB[#Headers],0),0)="","",VLOOKUP($A15,EjecuciónDB[],MATCH(J$10,EjecuciónDB[#Headers],0),0))),"-")</f>
        <v>1</v>
      </c>
      <c r="K15" s="1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12</v>
      </c>
      <c r="L15" s="139">
        <v>732009.6951318956</v>
      </c>
      <c r="M15" s="140" t="s">
        <v>37</v>
      </c>
      <c r="N15" s="140" t="s">
        <v>50</v>
      </c>
      <c r="O15" s="137" t="s">
        <v>61</v>
      </c>
      <c r="P15" s="10"/>
      <c r="ALP15" s="2"/>
    </row>
    <row r="16" spans="1:1004" s="3" customFormat="1" ht="162.75" customHeight="1" thickBot="1">
      <c r="A16" s="3" t="s">
        <v>158</v>
      </c>
      <c r="B16" s="260" t="s">
        <v>40</v>
      </c>
      <c r="C16" s="138" t="s">
        <v>62</v>
      </c>
      <c r="D16" s="138" t="s">
        <v>63</v>
      </c>
      <c r="E16" s="8" t="s">
        <v>34</v>
      </c>
      <c r="F16" s="9" t="s">
        <v>35</v>
      </c>
      <c r="G16" s="137" t="s">
        <v>64</v>
      </c>
      <c r="H16" s="13">
        <f>IFERROR(IF(Ejecución!$B$1="","",IF(VLOOKUP($A16,EjecuciónDB[],MATCH(H$10,EjecuciónDB[#Headers],0),0)="","",VLOOKUP($A16,EjecuciónDB[],MATCH(H$10,EjecuciónDB[#Headers],0),0))),"-")</f>
        <v>2</v>
      </c>
      <c r="I16" s="13">
        <f>IFERROR(IF(Ejecución!$B$1="","",IF(VLOOKUP($A16,EjecuciónDB[],MATCH(I$10,EjecuciónDB[#Headers],0),0)="","",VLOOKUP($A16,EjecuciónDB[],MATCH(I$10,EjecuciónDB[#Headers],0),0))),"-")</f>
        <v>2</v>
      </c>
      <c r="J16" s="13">
        <f>IFERROR(IF(Ejecución!$B$1="","",IF(VLOOKUP($A16,EjecuciónDB[],MATCH(J$10,EjecuciónDB[#Headers],0),0)="","",VLOOKUP($A16,EjecuciónDB[],MATCH(J$10,EjecuciónDB[#Headers],0),0))),"-")</f>
        <v>3</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20</v>
      </c>
      <c r="L16" s="139">
        <v>3660048.4756594785</v>
      </c>
      <c r="M16" s="140" t="s">
        <v>65</v>
      </c>
      <c r="N16" s="140" t="s">
        <v>66</v>
      </c>
      <c r="O16" s="137" t="s">
        <v>67</v>
      </c>
      <c r="P16" s="10"/>
      <c r="ALP16" s="2"/>
    </row>
    <row r="17" spans="1:1004" s="3" customFormat="1" ht="151.5" customHeight="1" thickBot="1">
      <c r="A17" s="3" t="s">
        <v>160</v>
      </c>
      <c r="B17" s="270" t="s">
        <v>40</v>
      </c>
      <c r="C17" s="138" t="s">
        <v>68</v>
      </c>
      <c r="D17" s="138" t="s">
        <v>69</v>
      </c>
      <c r="E17" s="8" t="s">
        <v>34</v>
      </c>
      <c r="F17" s="9" t="s">
        <v>35</v>
      </c>
      <c r="G17" s="137" t="s">
        <v>70</v>
      </c>
      <c r="H17" s="13">
        <f>IFERROR(IF(Ejecución!$B$1="","",IF(VLOOKUP($A17,EjecuciónDB[],MATCH(H$10,EjecuciónDB[#Headers],0),0)="","",VLOOKUP($A17,EjecuciónDB[],MATCH(H$10,EjecuciónDB[#Headers],0),0))),"-")</f>
        <v>10</v>
      </c>
      <c r="I17" s="13">
        <f>IFERROR(IF(Ejecución!$B$1="","",IF(VLOOKUP($A17,EjecuciónDB[],MATCH(I$10,EjecuciónDB[#Headers],0),0)="","",VLOOKUP($A17,EjecuciónDB[],MATCH(I$10,EjecuciónDB[#Headers],0),0))),"-")</f>
        <v>20</v>
      </c>
      <c r="J17" s="13">
        <f>IFERROR(IF(Ejecución!$B$1="","",IF(VLOOKUP($A17,EjecuciónDB[],MATCH(J$10,EjecuciónDB[#Headers],0),0)="","",VLOOKUP($A17,EjecuciónDB[],MATCH(J$10,EjecuciónDB[#Headers],0),0))),"-")</f>
        <v>20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340</v>
      </c>
      <c r="L17" s="139">
        <v>18928974.09714593</v>
      </c>
      <c r="M17" s="140" t="s">
        <v>37</v>
      </c>
      <c r="N17" s="141" t="s">
        <v>71</v>
      </c>
      <c r="O17" s="137" t="s">
        <v>72</v>
      </c>
      <c r="P17" s="10"/>
      <c r="ALP17" s="2"/>
    </row>
    <row r="18" spans="1:1004" s="3" customFormat="1" ht="174.75" customHeight="1" thickBot="1">
      <c r="A18" s="3" t="s">
        <v>162</v>
      </c>
      <c r="B18" s="271"/>
      <c r="C18" s="138" t="s">
        <v>73</v>
      </c>
      <c r="D18" s="138" t="s">
        <v>74</v>
      </c>
      <c r="E18" s="8" t="s">
        <v>34</v>
      </c>
      <c r="F18" s="9" t="s">
        <v>35</v>
      </c>
      <c r="G18" s="137" t="s">
        <v>75</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4</v>
      </c>
      <c r="J18" s="13">
        <f>IFERROR(IF(Ejecución!$B$1="","",IF(VLOOKUP($A18,EjecuciónDB[],MATCH(J$10,EjecuciónDB[#Headers],0),0)="","",VLOOKUP($A18,EjecuciónDB[],MATCH(J$10,EjecuciónDB[#Headers],0),0))),"-")</f>
        <v>4</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26</v>
      </c>
      <c r="L18" s="139">
        <v>475806.3018357323</v>
      </c>
      <c r="M18" s="140" t="s">
        <v>65</v>
      </c>
      <c r="N18" s="141" t="s">
        <v>55</v>
      </c>
      <c r="O18" s="137" t="s">
        <v>76</v>
      </c>
      <c r="P18" s="10"/>
      <c r="ALP18" s="2"/>
    </row>
    <row r="19" spans="1:1004" s="3" customFormat="1" ht="145.5" customHeight="1" thickBot="1">
      <c r="A19" s="3" t="s">
        <v>164</v>
      </c>
      <c r="B19" s="271"/>
      <c r="C19" s="138" t="s">
        <v>77</v>
      </c>
      <c r="D19" s="138" t="s">
        <v>78</v>
      </c>
      <c r="E19" s="8" t="s">
        <v>34</v>
      </c>
      <c r="F19" s="9" t="s">
        <v>59</v>
      </c>
      <c r="G19" s="137" t="s">
        <v>79</v>
      </c>
      <c r="H19" s="13">
        <f>IFERROR(IF(Ejecución!$B$1="","",IF(VLOOKUP($A19,EjecuciónDB[],MATCH(H$10,EjecuciónDB[#Headers],0),0)="","",VLOOKUP($A19,EjecuciónDB[],MATCH(H$10,EjecuciónDB[#Headers],0),0))),"-")</f>
        <v>4</v>
      </c>
      <c r="I19" s="13">
        <f>IFERROR(IF(Ejecución!$B$1="","",IF(VLOOKUP($A19,EjecuciónDB[],MATCH(I$10,EjecuciónDB[#Headers],0),0)="","",VLOOKUP($A19,EjecuciónDB[],MATCH(I$10,EjecuciónDB[#Headers],0),0))),"-")</f>
        <v>4</v>
      </c>
      <c r="J19" s="13">
        <f>IFERROR(IF(Ejecución!$B$1="","",IF(VLOOKUP($A19,EjecuciónDB[],MATCH(J$10,EjecuciónDB[#Headers],0),0)="","",VLOOKUP($A19,EjecuciónDB[],MATCH(J$10,EjecuciónDB[#Headers],0),0))),"-")</f>
        <v>4</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35</v>
      </c>
      <c r="L19" s="139">
        <v>622208.24086211144</v>
      </c>
      <c r="M19" s="140" t="s">
        <v>37</v>
      </c>
      <c r="N19" s="140" t="s">
        <v>66</v>
      </c>
      <c r="O19" s="137" t="s">
        <v>80</v>
      </c>
      <c r="P19" s="10"/>
      <c r="ALP19" s="2"/>
    </row>
    <row r="20" spans="1:1004" s="3" customFormat="1" ht="234.75" customHeight="1" thickBot="1">
      <c r="A20" s="3" t="s">
        <v>168</v>
      </c>
      <c r="B20" s="272"/>
      <c r="C20" s="138" t="s">
        <v>81</v>
      </c>
      <c r="D20" s="138" t="s">
        <v>82</v>
      </c>
      <c r="E20" s="8" t="s">
        <v>34</v>
      </c>
      <c r="F20" s="9" t="s">
        <v>59</v>
      </c>
      <c r="G20" s="137" t="s">
        <v>83</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1</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3</v>
      </c>
      <c r="L20" s="139">
        <v>732009.6951318956</v>
      </c>
      <c r="M20" s="140" t="s">
        <v>65</v>
      </c>
      <c r="N20" s="140" t="s">
        <v>66</v>
      </c>
      <c r="O20" s="137" t="s">
        <v>84</v>
      </c>
      <c r="P20" s="10"/>
      <c r="ALP20" s="2"/>
    </row>
    <row r="21" spans="1:1004" s="3" customFormat="1" ht="96.75" customHeight="1" thickBot="1">
      <c r="A21" s="3" t="s">
        <v>170</v>
      </c>
      <c r="B21" s="137" t="s">
        <v>85</v>
      </c>
      <c r="C21" s="142" t="s">
        <v>86</v>
      </c>
      <c r="D21" s="138" t="s">
        <v>87</v>
      </c>
      <c r="E21" s="8" t="s">
        <v>34</v>
      </c>
      <c r="F21" s="9" t="s">
        <v>59</v>
      </c>
      <c r="G21" s="137" t="s">
        <v>88</v>
      </c>
      <c r="H21" s="13">
        <f>IFERROR(IF(Ejecución!$B$1="","",IF(VLOOKUP($A21,EjecuciónDB[],MATCH(H$10,EjecuciónDB[#Headers],0),0)="","",VLOOKUP($A21,EjecuciónDB[],MATCH(H$10,EjecuciónDB[#Headers],0),0))),"-")</f>
        <v>8</v>
      </c>
      <c r="I21" s="13">
        <f>IFERROR(IF(Ejecución!$B$1="","",IF(VLOOKUP($A21,EjecuciónDB[],MATCH(I$10,EjecuciónDB[#Headers],0),0)="","",VLOOKUP($A21,EjecuciónDB[],MATCH(I$10,EjecuciónDB[#Headers],0),0))),"-")</f>
        <v>8</v>
      </c>
      <c r="J21" s="13">
        <f>IFERROR(IF(Ejecución!$B$1="","",IF(VLOOKUP($A21,EjecuciónDB[],MATCH(J$10,EjecuciónDB[#Headers],0),0)="","",VLOOKUP($A21,EjecuciónDB[],MATCH(J$10,EjecuciónDB[#Headers],0),0))),"-")</f>
        <v>8</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96</v>
      </c>
      <c r="L21" s="139">
        <v>1830024.2378297392</v>
      </c>
      <c r="M21" s="140" t="s">
        <v>37</v>
      </c>
      <c r="N21" s="140" t="s">
        <v>44</v>
      </c>
      <c r="O21" s="137" t="s">
        <v>89</v>
      </c>
      <c r="P21" s="10"/>
      <c r="ALP21" s="2"/>
    </row>
    <row r="22" spans="1:1004" s="3" customFormat="1" ht="147.75" customHeight="1" thickBot="1">
      <c r="A22" s="3" t="s">
        <v>173</v>
      </c>
      <c r="B22" s="137" t="s">
        <v>90</v>
      </c>
      <c r="C22" s="138" t="s">
        <v>91</v>
      </c>
      <c r="D22" s="138" t="s">
        <v>92</v>
      </c>
      <c r="E22" s="8" t="s">
        <v>34</v>
      </c>
      <c r="F22" s="9" t="s">
        <v>59</v>
      </c>
      <c r="G22" s="137" t="s">
        <v>93</v>
      </c>
      <c r="H22" s="13">
        <f>IFERROR(IF(Ejecución!$B$1="","",IF(VLOOKUP($A22,EjecuciónDB[],MATCH(H$10,EjecuciónDB[#Headers],0),0)="","",VLOOKUP($A22,EjecuciónDB[],MATCH(H$10,EjecuciónDB[#Headers],0),0))),"-")</f>
        <v>23</v>
      </c>
      <c r="I22" s="13">
        <f>IFERROR(IF(Ejecución!$B$1="","",IF(VLOOKUP($A22,EjecuciónDB[],MATCH(I$10,EjecuciónDB[#Headers],0),0)="","",VLOOKUP($A22,EjecuciónDB[],MATCH(I$10,EjecuciónDB[#Headers],0),0))),"-")</f>
        <v>20</v>
      </c>
      <c r="J22" s="13">
        <f>IFERROR(IF(Ejecución!$B$1="","",IF(VLOOKUP($A22,EjecuciónDB[],MATCH(J$10,EjecuciónDB[#Headers],0),0)="","",VLOOKUP($A22,EjecuciónDB[],MATCH(J$10,EjecuciónDB[#Headers],0),0))),"-")</f>
        <v>22</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258</v>
      </c>
      <c r="L22" s="139">
        <v>1464019.3902637912</v>
      </c>
      <c r="M22" s="140" t="s">
        <v>94</v>
      </c>
      <c r="N22" s="140" t="s">
        <v>50</v>
      </c>
      <c r="O22" s="137" t="s">
        <v>95</v>
      </c>
      <c r="P22" s="10"/>
      <c r="ALP22" s="2"/>
    </row>
    <row r="23" spans="1:1004" s="3" customFormat="1" ht="192.75" customHeight="1" thickBot="1">
      <c r="A23" s="3" t="s">
        <v>176</v>
      </c>
      <c r="B23" s="137" t="s">
        <v>96</v>
      </c>
      <c r="C23" s="138" t="s">
        <v>97</v>
      </c>
      <c r="D23" s="138" t="s">
        <v>98</v>
      </c>
      <c r="E23" s="8" t="s">
        <v>34</v>
      </c>
      <c r="F23" s="9" t="s">
        <v>35</v>
      </c>
      <c r="G23" s="137" t="s">
        <v>99</v>
      </c>
      <c r="H23" s="13">
        <f>IFERROR(IF(Ejecución!$B$1="","",IF(VLOOKUP($A23,EjecuciónDB[],MATCH(H$10,EjecuciónDB[#Headers],0),0)="","",VLOOKUP($A23,EjecuciónDB[],MATCH(H$10,EjecuciónDB[#Headers],0),0))),"-")</f>
        <v>120</v>
      </c>
      <c r="I23" s="13">
        <f>IFERROR(IF(Ejecución!$B$1="","",IF(VLOOKUP($A23,EjecuciónDB[],MATCH(I$10,EjecuciónDB[#Headers],0),0)="","",VLOOKUP($A23,EjecuciónDB[],MATCH(I$10,EjecuciónDB[#Headers],0),0))),"-")</f>
        <v>120</v>
      </c>
      <c r="J23" s="13">
        <f>IFERROR(IF(Ejecución!$B$1="","",IF(VLOOKUP($A23,EjecuciónDB[],MATCH(J$10,EjecuciónDB[#Headers],0),0)="","",VLOOKUP($A23,EjecuciónDB[],MATCH(J$10,EjecuciónDB[#Headers],0),0))),"-")</f>
        <v>120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575</v>
      </c>
      <c r="L23" s="139">
        <v>1830024.2378297392</v>
      </c>
      <c r="M23" s="140" t="s">
        <v>65</v>
      </c>
      <c r="N23" s="141" t="s">
        <v>55</v>
      </c>
      <c r="O23" s="137" t="s">
        <v>100</v>
      </c>
      <c r="P23" s="10"/>
      <c r="ALP23" s="2"/>
    </row>
    <row r="24" spans="1:1004" s="3" customFormat="1" ht="170.25" customHeight="1" thickBot="1">
      <c r="A24" s="3" t="s">
        <v>180</v>
      </c>
      <c r="B24" s="137" t="s">
        <v>101</v>
      </c>
      <c r="C24" s="138" t="s">
        <v>102</v>
      </c>
      <c r="D24" s="138" t="s">
        <v>103</v>
      </c>
      <c r="E24" s="8" t="s">
        <v>34</v>
      </c>
      <c r="F24" s="9" t="s">
        <v>59</v>
      </c>
      <c r="G24" s="137" t="s">
        <v>104</v>
      </c>
      <c r="H24" s="13">
        <f>IFERROR(IF(Ejecución!$B$1="","",IF(VLOOKUP($A24,EjecuciónDB[],MATCH(H$10,EjecuciónDB[#Headers],0),0)="","",VLOOKUP($A24,EjecuciónDB[],MATCH(H$10,EjecuciónDB[#Headers],0),0))),"-")</f>
        <v>2</v>
      </c>
      <c r="I24" s="13">
        <f>IFERROR(IF(Ejecución!$B$1="","",IF(VLOOKUP($A24,EjecuciónDB[],MATCH(I$10,EjecuciónDB[#Headers],0),0)="","",VLOOKUP($A24,EjecuciónDB[],MATCH(I$10,EjecuciónDB[#Headers],0),0))),"-")</f>
        <v>2</v>
      </c>
      <c r="J24" s="13">
        <f>IFERROR(IF(Ejecución!$B$1="","",IF(VLOOKUP($A24,EjecuciónDB[],MATCH(J$10,EjecuciónDB[#Headers],0),0)="","",VLOOKUP($A24,EjecuciónDB[],MATCH(J$10,EjecuciónDB[#Headers],0),0))),"-")</f>
        <v>3</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24</v>
      </c>
      <c r="L24" s="139">
        <v>1464019.3902637912</v>
      </c>
      <c r="M24" s="140" t="s">
        <v>37</v>
      </c>
      <c r="N24" s="140" t="s">
        <v>50</v>
      </c>
      <c r="O24" s="137" t="s">
        <v>105</v>
      </c>
      <c r="P24" s="10"/>
      <c r="ALP24" s="2"/>
    </row>
    <row r="25" spans="1:1004" s="3" customFormat="1" ht="173.25" customHeight="1" thickBot="1">
      <c r="A25" s="3" t="s">
        <v>183</v>
      </c>
      <c r="B25" s="143" t="s">
        <v>106</v>
      </c>
      <c r="C25" s="144" t="s">
        <v>107</v>
      </c>
      <c r="D25" s="144" t="s">
        <v>108</v>
      </c>
      <c r="E25" s="8" t="s">
        <v>109</v>
      </c>
      <c r="F25" s="9" t="s">
        <v>35</v>
      </c>
      <c r="G25" s="145" t="s">
        <v>110</v>
      </c>
      <c r="H25" s="14">
        <f>IFERROR(IF(Ejecución!$B$1="","",IF(VLOOKUP($A25,EjecuciónDB[],MATCH(H$10,EjecuciónDB[#Headers],0),0)="","",VLOOKUP($A25,EjecuciónDB[],MATCH(H$10,EjecuciónDB[#Headers],0),0))),"-")</f>
        <v>0</v>
      </c>
      <c r="I25" s="14">
        <f>IFERROR(IF(Ejecución!$B$1="","",IF(VLOOKUP($A25,EjecuciónDB[],MATCH(I$10,EjecuciónDB[#Headers],0),0)="","",VLOOKUP($A25,EjecuciónDB[],MATCH(I$10,EjecuciónDB[#Headers],0),0))),"-")</f>
        <v>0</v>
      </c>
      <c r="J25" s="14">
        <f>IFERROR(IF(Ejecución!$B$1="","",IF(VLOOKUP($A25,EjecuciónDB[],MATCH(J$10,EjecuciónDB[#Headers],0),0)="","",VLOOKUP($A25,EjecuciónDB[],MATCH(J$10,EjecuciónDB[#Headers],0),0))),"-")</f>
        <v>0</v>
      </c>
      <c r="K25" s="14">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39">
        <v>732009.6951318956</v>
      </c>
      <c r="M25" s="146" t="s">
        <v>37</v>
      </c>
      <c r="N25" s="147" t="s">
        <v>111</v>
      </c>
      <c r="O25" s="145" t="s">
        <v>112</v>
      </c>
      <c r="P25" s="10"/>
      <c r="ALP25" s="2"/>
    </row>
    <row r="26" spans="1:1004" s="3" customFormat="1" ht="120.75" customHeight="1" thickBot="1">
      <c r="A26" s="3" t="s">
        <v>186</v>
      </c>
      <c r="B26" s="273" t="s">
        <v>113</v>
      </c>
      <c r="C26" s="148" t="s">
        <v>114</v>
      </c>
      <c r="D26" s="148" t="s">
        <v>115</v>
      </c>
      <c r="E26" s="8" t="s">
        <v>109</v>
      </c>
      <c r="F26" s="11" t="s">
        <v>35</v>
      </c>
      <c r="G26" s="149" t="s">
        <v>116</v>
      </c>
      <c r="H26" s="15">
        <f>IFERROR(IF(Ejecución!$B$1="","",IF(VLOOKUP($A26,EjecuciónDB[],MATCH(H$10,EjecuciónDB[#Headers],0),0)="","",VLOOKUP($A26,EjecuciónDB[],MATCH(H$10,EjecuciónDB[#Headers],0),0))),"-")</f>
        <v>1</v>
      </c>
      <c r="I26" s="15">
        <f>IFERROR(IF(Ejecución!$B$1="","",IF(VLOOKUP($A26,EjecuciónDB[],MATCH(I$10,EjecuciónDB[#Headers],0),0)="","",VLOOKUP($A26,EjecuciónDB[],MATCH(I$10,EjecuciónDB[#Headers],0),0))),"-")</f>
        <v>1</v>
      </c>
      <c r="J26" s="15">
        <f>IFERROR(IF(Ejecución!$B$1="","",IF(VLOOKUP($A26,EjecuciónDB[],MATCH(J$10,EjecuciónDB[#Headers],0),0)="","",VLOOKUP($A26,EjecuciónDB[],MATCH(J$10,EjecuciónDB[#Headers],0),0))),"-")</f>
        <v>1</v>
      </c>
      <c r="K26" s="15">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150">
        <v>3338931.3426762274</v>
      </c>
      <c r="M26" s="276" t="s">
        <v>117</v>
      </c>
      <c r="N26" s="151" t="s">
        <v>118</v>
      </c>
      <c r="O26" s="149" t="s">
        <v>119</v>
      </c>
      <c r="P26" s="10"/>
    </row>
    <row r="27" spans="1:1004" s="3" customFormat="1" ht="155.5" thickBot="1">
      <c r="A27" s="3" t="s">
        <v>191</v>
      </c>
      <c r="B27" s="274"/>
      <c r="C27" s="148" t="s">
        <v>120</v>
      </c>
      <c r="D27" s="148" t="s">
        <v>121</v>
      </c>
      <c r="E27" s="8" t="s">
        <v>34</v>
      </c>
      <c r="F27" s="11" t="s">
        <v>35</v>
      </c>
      <c r="G27" s="149" t="s">
        <v>122</v>
      </c>
      <c r="H27" s="78">
        <f>IFERROR(IF(Ejecución!$B$1="","",IF(VLOOKUP($A27,EjecuciónDB[],MATCH(H$10,EjecuciónDB[#Headers],0),0)="","",VLOOKUP($A27,EjecuciónDB[],MATCH(H$10,EjecuciónDB[#Headers],0),0))),"-")</f>
        <v>4</v>
      </c>
      <c r="I27" s="78">
        <f>IFERROR(IF(Ejecución!$B$1="","",IF(VLOOKUP($A27,EjecuciónDB[],MATCH(I$10,EjecuciónDB[#Headers],0),0)="","",VLOOKUP($A27,EjecuciónDB[],MATCH(I$10,EjecuciónDB[#Headers],0),0))),"-")</f>
        <v>2</v>
      </c>
      <c r="J27" s="78">
        <f>IFERROR(IF(Ejecución!$B$1="","",IF(VLOOKUP($A27,EjecuciónDB[],MATCH(J$10,EjecuciónDB[#Headers],0),0)="","",VLOOKUP($A27,EjecuciónDB[],MATCH(J$10,EjecuciónDB[#Headers],0),0))),"-")</f>
        <v>4</v>
      </c>
      <c r="K27" s="7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32</v>
      </c>
      <c r="L27" s="150">
        <v>2921564.9248416987</v>
      </c>
      <c r="M27" s="276"/>
      <c r="N27" s="151" t="s">
        <v>118</v>
      </c>
      <c r="O27" s="149" t="s">
        <v>123</v>
      </c>
      <c r="P27" s="10"/>
    </row>
    <row r="28" spans="1:1004" s="3" customFormat="1" ht="76.5" customHeight="1" thickBot="1">
      <c r="A28" s="3" t="s">
        <v>193</v>
      </c>
      <c r="B28" s="274"/>
      <c r="C28" s="148" t="s">
        <v>124</v>
      </c>
      <c r="D28" s="152" t="s">
        <v>125</v>
      </c>
      <c r="E28" s="8" t="s">
        <v>34</v>
      </c>
      <c r="F28" s="11" t="s">
        <v>35</v>
      </c>
      <c r="G28" s="149" t="s">
        <v>126</v>
      </c>
      <c r="H28" s="78">
        <f>IFERROR(IF(Ejecución!$B$1="","",IF(VLOOKUP($A28,EjecuciónDB[],MATCH(H$10,EjecuciónDB[#Headers],0),0)="","",VLOOKUP($A28,EjecuciónDB[],MATCH(H$10,EjecuciónDB[#Headers],0),0))),"-")</f>
        <v>1</v>
      </c>
      <c r="I28" s="78">
        <f>IFERROR(IF(Ejecución!$B$1="","",IF(VLOOKUP($A28,EjecuciónDB[],MATCH(I$10,EjecuciónDB[#Headers],0),0)="","",VLOOKUP($A28,EjecuciónDB[],MATCH(I$10,EjecuciónDB[#Headers],0),0))),"-")</f>
        <v>2</v>
      </c>
      <c r="J28" s="78">
        <f>IFERROR(IF(Ejecución!$B$1="","",IF(VLOOKUP($A28,EjecuciónDB[],MATCH(J$10,EjecuciónDB[#Headers],0),0)="","",VLOOKUP($A28,EjecuciónDB[],MATCH(J$10,EjecuciónDB[#Headers],0),0))),"-")</f>
        <v>4</v>
      </c>
      <c r="K28" s="7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15</v>
      </c>
      <c r="L28" s="150">
        <v>834732.83566905686</v>
      </c>
      <c r="M28" s="276"/>
      <c r="N28" s="151" t="s">
        <v>118</v>
      </c>
      <c r="O28" s="149" t="s">
        <v>127</v>
      </c>
      <c r="P28" s="10"/>
    </row>
    <row r="29" spans="1:1004" s="3" customFormat="1" ht="120" customHeight="1" thickBot="1">
      <c r="A29" s="3" t="s">
        <v>195</v>
      </c>
      <c r="B29" s="275"/>
      <c r="C29" s="148" t="s">
        <v>128</v>
      </c>
      <c r="D29" s="148" t="s">
        <v>129</v>
      </c>
      <c r="E29" s="8" t="s">
        <v>109</v>
      </c>
      <c r="F29" s="11" t="s">
        <v>35</v>
      </c>
      <c r="G29" s="149" t="s">
        <v>130</v>
      </c>
      <c r="H29" s="15">
        <f>IFERROR(IF(Ejecución!$B$1="","",IF(VLOOKUP($A29,EjecuciónDB[],MATCH(H$10,EjecuciónDB[#Headers],0),0)="","",VLOOKUP($A29,EjecuciónDB[],MATCH(H$10,EjecuciónDB[#Headers],0),0))),"-")</f>
        <v>1</v>
      </c>
      <c r="I29" s="15">
        <f>IFERROR(IF(Ejecución!$B$1="","",IF(VLOOKUP($A29,EjecuciónDB[],MATCH(I$10,EjecuciónDB[#Headers],0),0)="","",VLOOKUP($A29,EjecuciónDB[],MATCH(I$10,EjecuciónDB[#Headers],0),0))),"-")</f>
        <v>1</v>
      </c>
      <c r="J29" s="15">
        <f>IFERROR(IF(Ejecución!$B$1="","",IF(VLOOKUP($A29,EjecuciónDB[],MATCH(J$10,EjecuciónDB[#Headers],0),0)="","",VLOOKUP($A29,EjecuciónDB[],MATCH(J$10,EjecuciónDB[#Headers],0),0))),"-")</f>
        <v>1</v>
      </c>
      <c r="K29" s="1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50">
        <v>1252099.253503585</v>
      </c>
      <c r="M29" s="276"/>
      <c r="N29" s="151" t="s">
        <v>118</v>
      </c>
      <c r="O29" s="149" t="s">
        <v>131</v>
      </c>
      <c r="P29" s="10"/>
    </row>
    <row r="30" spans="1:1004" s="3" customFormat="1">
      <c r="H30" s="12"/>
      <c r="I30" s="12"/>
      <c r="J30" s="12"/>
      <c r="K30" s="12"/>
      <c r="L30" s="12"/>
    </row>
    <row r="31" spans="1:1004" s="3" customFormat="1">
      <c r="H31" s="12"/>
      <c r="I31" s="12"/>
      <c r="J31" s="12"/>
      <c r="K31" s="12"/>
      <c r="L31" s="12"/>
    </row>
    <row r="32" spans="1:1004" s="3" customFormat="1">
      <c r="H32" s="12"/>
      <c r="I32" s="12"/>
      <c r="J32" s="12"/>
      <c r="K32" s="12"/>
      <c r="L32" s="12"/>
    </row>
    <row r="33" spans="8:12" s="3" customFormat="1">
      <c r="H33" s="12"/>
      <c r="I33" s="12"/>
      <c r="J33" s="12"/>
      <c r="K33" s="12"/>
      <c r="L33" s="12"/>
    </row>
    <row r="34" spans="8:12" s="3" customFormat="1">
      <c r="H34" s="12"/>
      <c r="I34" s="12"/>
      <c r="J34" s="12"/>
      <c r="K34" s="12"/>
      <c r="L34" s="12"/>
    </row>
    <row r="35" spans="8:12" s="3" customFormat="1">
      <c r="H35" s="12"/>
      <c r="I35" s="12"/>
      <c r="J35" s="12"/>
      <c r="K35" s="12"/>
      <c r="L35" s="12"/>
    </row>
    <row r="36" spans="8:12" s="3" customFormat="1">
      <c r="H36" s="12"/>
      <c r="I36" s="12"/>
      <c r="J36" s="12"/>
      <c r="K36" s="12"/>
      <c r="L36" s="12"/>
    </row>
  </sheetData>
  <mergeCells count="21">
    <mergeCell ref="B1:P1"/>
    <mergeCell ref="B2:E2"/>
    <mergeCell ref="B3:P3"/>
    <mergeCell ref="B4:P4"/>
    <mergeCell ref="M2:P2"/>
    <mergeCell ref="F2:L2"/>
    <mergeCell ref="O9:O10"/>
    <mergeCell ref="P9:P10"/>
    <mergeCell ref="B5:P6"/>
    <mergeCell ref="B7:P8"/>
    <mergeCell ref="B9:B10"/>
    <mergeCell ref="C9:F9"/>
    <mergeCell ref="G9:G10"/>
    <mergeCell ref="L9:L10"/>
    <mergeCell ref="M9:M10"/>
    <mergeCell ref="N9:N10"/>
    <mergeCell ref="B17:B20"/>
    <mergeCell ref="B26:B29"/>
    <mergeCell ref="M26:M29"/>
    <mergeCell ref="H9:K9"/>
    <mergeCell ref="B12:B15"/>
  </mergeCells>
  <dataValidations disablePrompts="1" count="3">
    <dataValidation type="list" allowBlank="1" showInputMessage="1" showErrorMessage="1" sqref="F11:F25" xr:uid="{08BB156C-BB81-4DAB-8506-7F980FDE82DB}">
      <formula1>"A,B,C"</formula1>
    </dataValidation>
    <dataValidation type="list" allowBlank="1" showInputMessage="1" showErrorMessage="1" sqref="E11:E29" xr:uid="{598CC1C3-3096-474F-B381-751A98402B6D}">
      <formula1>"Unidad,Porcentaje,Monetario"</formula1>
    </dataValidation>
    <dataValidation type="list" allowBlank="1" showInputMessage="1" showErrorMessage="1" sqref="F26:F29" xr:uid="{9AFD6B63-E30C-4A8A-9FDC-741FC53B5A4F}">
      <formula1>"A,B,C"</formula1>
      <formula2>0</formula2>
    </dataValidation>
  </dataValidations>
  <printOptions horizontalCentered="1" verticalCentered="1"/>
  <pageMargins left="0.11811023622047245" right="0.11811023622047245" top="0" bottom="0.78740157480314965" header="0.35433070866141736" footer="0.39370078740157483"/>
  <pageSetup paperSize="5" scale="43" fitToHeight="0" orientation="landscape" r:id="rId1"/>
  <headerFooter alignWithMargins="0"/>
  <rowBreaks count="2" manualBreakCount="2">
    <brk id="15" min="1" max="15" man="1"/>
    <brk id="22" min="1"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3ECDE-EBB2-41A3-B748-55A61CBD01E4}">
  <sheetPr codeName="Hoja2">
    <pageSetUpPr fitToPage="1"/>
  </sheetPr>
  <dimension ref="A1:ALK33"/>
  <sheetViews>
    <sheetView showGridLines="0" topLeftCell="B1" zoomScale="60" zoomScaleNormal="60" zoomScaleSheetLayoutView="33" workbookViewId="0">
      <selection activeCell="B1" sqref="B1:P1"/>
    </sheetView>
  </sheetViews>
  <sheetFormatPr baseColWidth="10" defaultColWidth="12.1796875" defaultRowHeight="12"/>
  <cols>
    <col min="1" max="1" width="12.1796875" style="33" hidden="1" customWidth="1"/>
    <col min="2" max="2" width="26.54296875" style="32" customWidth="1"/>
    <col min="3" max="3" width="40.453125" style="32" customWidth="1"/>
    <col min="4" max="4" width="29.26953125" style="32" customWidth="1"/>
    <col min="5" max="5" width="21.81640625" style="32" customWidth="1"/>
    <col min="6" max="6" width="19.81640625" style="32" customWidth="1"/>
    <col min="7" max="7" width="33.7265625" style="32" customWidth="1"/>
    <col min="8" max="8" width="13.81640625" style="32" customWidth="1"/>
    <col min="9" max="9" width="16" style="32" customWidth="1"/>
    <col min="10" max="10" width="18.1796875" style="32" customWidth="1"/>
    <col min="11" max="11" width="17.26953125" style="32" hidden="1" customWidth="1"/>
    <col min="12" max="12" width="25.26953125" style="32" customWidth="1"/>
    <col min="13" max="14" width="31" style="32" customWidth="1"/>
    <col min="15" max="15" width="31.453125" style="32" customWidth="1"/>
    <col min="16" max="16" width="33.26953125" style="32" customWidth="1"/>
    <col min="17" max="999" width="12.1796875" style="32"/>
    <col min="1000" max="16384" width="12.1796875" style="33"/>
  </cols>
  <sheetData>
    <row r="1" spans="1:16" s="32" customFormat="1" ht="24.75" customHeight="1" thickBot="1">
      <c r="B1" s="329" t="s">
        <v>0</v>
      </c>
      <c r="C1" s="329"/>
      <c r="D1" s="329"/>
      <c r="E1" s="329"/>
      <c r="F1" s="329"/>
      <c r="G1" s="329"/>
      <c r="H1" s="329"/>
      <c r="I1" s="329"/>
      <c r="J1" s="329"/>
      <c r="K1" s="329"/>
      <c r="L1" s="329"/>
      <c r="M1" s="329"/>
      <c r="N1" s="329"/>
      <c r="O1" s="329"/>
      <c r="P1" s="329"/>
    </row>
    <row r="2" spans="1:16" s="32" customFormat="1" ht="156" customHeight="1" thickBot="1">
      <c r="B2" s="330" t="s">
        <v>1</v>
      </c>
      <c r="C2" s="330"/>
      <c r="D2" s="330"/>
      <c r="E2" s="330"/>
      <c r="F2" s="317" t="s">
        <v>2</v>
      </c>
      <c r="G2" s="318"/>
      <c r="H2" s="318"/>
      <c r="I2" s="318"/>
      <c r="J2" s="318"/>
      <c r="K2" s="318"/>
      <c r="L2" s="319"/>
      <c r="M2" s="317" t="s">
        <v>1231</v>
      </c>
      <c r="N2" s="318"/>
      <c r="O2" s="318"/>
      <c r="P2" s="319"/>
    </row>
    <row r="3" spans="1:16" s="32" customFormat="1"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6" s="34" customFormat="1" ht="23.25" customHeight="1">
      <c r="B4" s="332" t="s">
        <v>864</v>
      </c>
      <c r="C4" s="332"/>
      <c r="D4" s="332"/>
      <c r="E4" s="332"/>
      <c r="F4" s="332"/>
      <c r="G4" s="332"/>
      <c r="H4" s="332"/>
      <c r="I4" s="332"/>
      <c r="J4" s="332"/>
      <c r="K4" s="332"/>
      <c r="L4" s="332"/>
      <c r="M4" s="332"/>
      <c r="N4" s="332"/>
      <c r="O4" s="332"/>
      <c r="P4" s="332"/>
    </row>
    <row r="5" spans="1:16" s="34" customFormat="1" ht="20.149999999999999" customHeight="1">
      <c r="B5" s="326" t="s">
        <v>5</v>
      </c>
      <c r="C5" s="326"/>
      <c r="D5" s="326"/>
      <c r="E5" s="326"/>
      <c r="F5" s="326"/>
      <c r="G5" s="326"/>
      <c r="H5" s="326"/>
      <c r="I5" s="326"/>
      <c r="J5" s="326"/>
      <c r="K5" s="326"/>
      <c r="L5" s="326"/>
      <c r="M5" s="326"/>
      <c r="N5" s="326"/>
      <c r="O5" s="326"/>
      <c r="P5" s="326"/>
    </row>
    <row r="6" spans="1:16" s="34" customFormat="1" ht="20.149999999999999" customHeight="1">
      <c r="B6" s="326"/>
      <c r="C6" s="326"/>
      <c r="D6" s="326"/>
      <c r="E6" s="326"/>
      <c r="F6" s="326"/>
      <c r="G6" s="326"/>
      <c r="H6" s="326"/>
      <c r="I6" s="326"/>
      <c r="J6" s="326"/>
      <c r="K6" s="326"/>
      <c r="L6" s="326"/>
      <c r="M6" s="326"/>
      <c r="N6" s="326"/>
      <c r="O6" s="326"/>
      <c r="P6" s="326"/>
    </row>
    <row r="7" spans="1:16" s="34" customFormat="1" ht="14.5" customHeight="1" thickBot="1">
      <c r="B7" s="327" t="s">
        <v>6</v>
      </c>
      <c r="C7" s="327"/>
      <c r="D7" s="327"/>
      <c r="E7" s="327"/>
      <c r="F7" s="327"/>
      <c r="G7" s="327"/>
      <c r="H7" s="327"/>
      <c r="I7" s="327"/>
      <c r="J7" s="327"/>
      <c r="K7" s="327"/>
      <c r="L7" s="327"/>
      <c r="M7" s="327"/>
      <c r="N7" s="327"/>
      <c r="O7" s="327"/>
      <c r="P7" s="327"/>
    </row>
    <row r="8" spans="1:16" s="34" customFormat="1" ht="15" customHeight="1" thickBot="1">
      <c r="B8" s="327"/>
      <c r="C8" s="327"/>
      <c r="D8" s="327"/>
      <c r="E8" s="327"/>
      <c r="F8" s="327"/>
      <c r="G8" s="327"/>
      <c r="H8" s="327"/>
      <c r="I8" s="327"/>
      <c r="J8" s="327"/>
      <c r="K8" s="327"/>
      <c r="L8" s="327"/>
      <c r="M8" s="327"/>
      <c r="N8" s="327"/>
      <c r="O8" s="327"/>
      <c r="P8" s="327"/>
    </row>
    <row r="9" spans="1:16" s="32" customFormat="1" ht="47.25" customHeight="1" thickBot="1">
      <c r="B9" s="328" t="s">
        <v>7</v>
      </c>
      <c r="C9" s="324" t="s">
        <v>8</v>
      </c>
      <c r="D9" s="324"/>
      <c r="E9" s="324"/>
      <c r="F9" s="324"/>
      <c r="G9" s="324" t="s">
        <v>9</v>
      </c>
      <c r="H9" s="277" t="str">
        <f>"Ejecución "&amp;IF(Ejecución!$B$1="","-",Ejecución!$B$1)&amp;" 2025"</f>
        <v>Ejecución Octubre-Diciembre 2025</v>
      </c>
      <c r="I9" s="278"/>
      <c r="J9" s="278"/>
      <c r="K9" s="279"/>
      <c r="L9" s="324" t="s">
        <v>11</v>
      </c>
      <c r="M9" s="333" t="s">
        <v>10</v>
      </c>
      <c r="N9" s="324" t="s">
        <v>12</v>
      </c>
      <c r="O9" s="324" t="s">
        <v>13</v>
      </c>
      <c r="P9" s="325" t="s">
        <v>14</v>
      </c>
    </row>
    <row r="10" spans="1:16" s="34" customFormat="1" ht="63" customHeight="1" thickBot="1">
      <c r="B10" s="328"/>
      <c r="C10" s="153" t="s">
        <v>15</v>
      </c>
      <c r="D10" s="153" t="s">
        <v>16</v>
      </c>
      <c r="E10" s="153" t="s">
        <v>17</v>
      </c>
      <c r="F10" s="153" t="s">
        <v>18</v>
      </c>
      <c r="G10" s="324"/>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324"/>
      <c r="M10" s="324"/>
      <c r="N10" s="324"/>
      <c r="O10" s="324"/>
      <c r="P10" s="325"/>
    </row>
    <row r="11" spans="1:16" s="34" customFormat="1" ht="100" customHeight="1" thickBot="1">
      <c r="A11" s="34" t="s">
        <v>198</v>
      </c>
      <c r="B11" s="323" t="s">
        <v>201</v>
      </c>
      <c r="C11" s="155" t="s">
        <v>203</v>
      </c>
      <c r="D11" s="155" t="s">
        <v>205</v>
      </c>
      <c r="E11" s="156" t="s">
        <v>34</v>
      </c>
      <c r="F11" s="157" t="s">
        <v>35</v>
      </c>
      <c r="G11" s="154" t="s">
        <v>865</v>
      </c>
      <c r="H11" s="158">
        <f>IFERROR(IF(Ejecución!$B$1="","",IF(VLOOKUP($A11,EjecuciónDB[],MATCH(H$10,EjecuciónDB[#Headers],0),0)="","",VLOOKUP($A11,EjecuciónDB[],MATCH(H$10,EjecuciónDB[#Headers],0),0))),"-")</f>
        <v>0</v>
      </c>
      <c r="I11" s="158">
        <f>IFERROR(IF(Ejecución!$B$1="","",IF(VLOOKUP($A11,EjecuciónDB[],MATCH(I$10,EjecuciónDB[#Headers],0),0)="","",VLOOKUP($A11,EjecuciónDB[],MATCH(I$10,EjecuciónDB[#Headers],0),0))),"-")</f>
        <v>0</v>
      </c>
      <c r="J11" s="158">
        <f>IFERROR(IF(Ejecución!$B$1="","",IF(VLOOKUP($A11,EjecuciónDB[],MATCH(J$10,EjecuciónDB[#Headers],0),0)="","",VLOOKUP($A11,EjecuciónDB[],MATCH(J$10,EjecuciónDB[#Headers],0),0))),"-")</f>
        <v>1</v>
      </c>
      <c r="K11" s="15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4</v>
      </c>
      <c r="L11" s="316" t="s">
        <v>866</v>
      </c>
      <c r="M11" s="35">
        <v>231984.36981263492</v>
      </c>
      <c r="N11" s="155" t="s">
        <v>867</v>
      </c>
      <c r="O11" s="154" t="s">
        <v>868</v>
      </c>
      <c r="P11" s="154" t="s">
        <v>869</v>
      </c>
    </row>
    <row r="12" spans="1:16" s="34" customFormat="1" ht="100" customHeight="1" thickBot="1">
      <c r="A12" s="34" t="s">
        <v>206</v>
      </c>
      <c r="B12" s="323"/>
      <c r="C12" s="155" t="s">
        <v>207</v>
      </c>
      <c r="D12" s="155" t="s">
        <v>209</v>
      </c>
      <c r="E12" s="156" t="s">
        <v>34</v>
      </c>
      <c r="F12" s="157" t="s">
        <v>35</v>
      </c>
      <c r="G12" s="154" t="s">
        <v>870</v>
      </c>
      <c r="H12" s="158">
        <f>IFERROR(IF(Ejecución!$B$1="","",IF(VLOOKUP($A12,EjecuciónDB[],MATCH(H$10,EjecuciónDB[#Headers],0),0)="","",VLOOKUP($A12,EjecuciónDB[],MATCH(H$10,EjecuciónDB[#Headers],0),0))),"-")</f>
        <v>0</v>
      </c>
      <c r="I12" s="158">
        <f>IFERROR(IF(Ejecución!$B$1="","",IF(VLOOKUP($A12,EjecuciónDB[],MATCH(I$10,EjecuciónDB[#Headers],0),0)="","",VLOOKUP($A12,EjecuciónDB[],MATCH(I$10,EjecuciónDB[#Headers],0),0))),"-")</f>
        <v>0</v>
      </c>
      <c r="J12" s="158">
        <f>IFERROR(IF(Ejecución!$B$1="","",IF(VLOOKUP($A12,EjecuciónDB[],MATCH(J$10,EjecuciónDB[#Headers],0),0)="","",VLOOKUP($A12,EjecuciónDB[],MATCH(J$10,EjecuciónDB[#Headers],0),0))),"-")</f>
        <v>1</v>
      </c>
      <c r="K12" s="15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4</v>
      </c>
      <c r="L12" s="316"/>
      <c r="M12" s="35">
        <v>2111057.7652949779</v>
      </c>
      <c r="N12" s="155" t="s">
        <v>867</v>
      </c>
      <c r="O12" s="154" t="s">
        <v>871</v>
      </c>
      <c r="P12" s="154" t="s">
        <v>869</v>
      </c>
    </row>
    <row r="13" spans="1:16" s="32" customFormat="1" ht="110.25" customHeight="1" thickBot="1">
      <c r="A13" s="32" t="s">
        <v>210</v>
      </c>
      <c r="B13" s="154" t="s">
        <v>211</v>
      </c>
      <c r="C13" s="155" t="s">
        <v>213</v>
      </c>
      <c r="D13" s="155" t="s">
        <v>215</v>
      </c>
      <c r="E13" s="156" t="s">
        <v>34</v>
      </c>
      <c r="F13" s="157" t="s">
        <v>35</v>
      </c>
      <c r="G13" s="154" t="s">
        <v>872</v>
      </c>
      <c r="H13" s="158">
        <f>IFERROR(IF(Ejecución!$B$1="","",IF(VLOOKUP($A13,EjecuciónDB[],MATCH(H$10,EjecuciónDB[#Headers],0),0)="","",VLOOKUP($A13,EjecuciónDB[],MATCH(H$10,EjecuciónDB[#Headers],0),0))),"-")</f>
        <v>0</v>
      </c>
      <c r="I13" s="158">
        <f>IFERROR(IF(Ejecución!$B$1="","",IF(VLOOKUP($A13,EjecuciónDB[],MATCH(I$10,EjecuciónDB[#Headers],0),0)="","",VLOOKUP($A13,EjecuciónDB[],MATCH(I$10,EjecuciónDB[#Headers],0),0))),"-")</f>
        <v>0</v>
      </c>
      <c r="J13" s="158">
        <f>IFERROR(IF(Ejecución!$B$1="","",IF(VLOOKUP($A13,EjecuciónDB[],MATCH(J$10,EjecuciónDB[#Headers],0),0)="","",VLOOKUP($A13,EjecuciónDB[],MATCH(J$10,EjecuciónDB[#Headers],0),0))),"-")</f>
        <v>1</v>
      </c>
      <c r="K13" s="15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4</v>
      </c>
      <c r="L13" s="316"/>
      <c r="M13" s="35">
        <v>150789.84037821271</v>
      </c>
      <c r="N13" s="155" t="s">
        <v>873</v>
      </c>
      <c r="O13" s="154" t="s">
        <v>874</v>
      </c>
      <c r="P13" s="154" t="s">
        <v>875</v>
      </c>
    </row>
    <row r="14" spans="1:16" s="34" customFormat="1" ht="100" customHeight="1" thickBot="1">
      <c r="A14" s="34" t="s">
        <v>216</v>
      </c>
      <c r="B14" s="154" t="s">
        <v>217</v>
      </c>
      <c r="C14" s="155" t="s">
        <v>219</v>
      </c>
      <c r="D14" s="155" t="s">
        <v>221</v>
      </c>
      <c r="E14" s="156" t="s">
        <v>34</v>
      </c>
      <c r="F14" s="157" t="s">
        <v>59</v>
      </c>
      <c r="G14" s="159" t="s">
        <v>876</v>
      </c>
      <c r="H14" s="158">
        <f>IFERROR(IF(Ejecución!$B$1="","",IF(VLOOKUP($A14,EjecuciónDB[],MATCH(H$10,EjecuciónDB[#Headers],0),0)="","",VLOOKUP($A14,EjecuciónDB[],MATCH(H$10,EjecuciónDB[#Headers],0),0))),"-")</f>
        <v>1</v>
      </c>
      <c r="I14" s="158">
        <f>IFERROR(IF(Ejecución!$B$1="","",IF(VLOOKUP($A14,EjecuciónDB[],MATCH(I$10,EjecuciónDB[#Headers],0),0)="","",VLOOKUP($A14,EjecuciónDB[],MATCH(I$10,EjecuciónDB[#Headers],0),0))),"-")</f>
        <v>1</v>
      </c>
      <c r="J14" s="158">
        <f>IFERROR(IF(Ejecución!$B$1="","",IF(VLOOKUP($A14,EjecuciónDB[],MATCH(J$10,EjecuciónDB[#Headers],0),0)="","",VLOOKUP($A14,EjecuciónDB[],MATCH(J$10,EjecuciónDB[#Headers],0),0))),"-")</f>
        <v>1</v>
      </c>
      <c r="K14" s="15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12</v>
      </c>
      <c r="L14" s="155" t="s">
        <v>877</v>
      </c>
      <c r="M14" s="35">
        <v>463968.73962526984</v>
      </c>
      <c r="N14" s="155" t="s">
        <v>878</v>
      </c>
      <c r="O14" s="154" t="s">
        <v>879</v>
      </c>
      <c r="P14" s="154" t="s">
        <v>880</v>
      </c>
    </row>
    <row r="15" spans="1:16" s="34" customFormat="1" ht="153.75" customHeight="1" thickBot="1">
      <c r="A15" s="34" t="s">
        <v>222</v>
      </c>
      <c r="B15" s="323" t="s">
        <v>223</v>
      </c>
      <c r="C15" s="155" t="s">
        <v>881</v>
      </c>
      <c r="D15" s="155" t="s">
        <v>227</v>
      </c>
      <c r="E15" s="156" t="s">
        <v>34</v>
      </c>
      <c r="F15" s="157" t="s">
        <v>35</v>
      </c>
      <c r="G15" s="154" t="s">
        <v>882</v>
      </c>
      <c r="H15" s="158">
        <f>IFERROR(IF(Ejecución!$B$1="","",IF(VLOOKUP($A15,EjecuciónDB[],MATCH(H$10,EjecuciónDB[#Headers],0),0)="","",VLOOKUP($A15,EjecuciónDB[],MATCH(H$10,EjecuciónDB[#Headers],0),0))),"-")</f>
        <v>1</v>
      </c>
      <c r="I15" s="158">
        <f>IFERROR(IF(Ejecución!$B$1="","",IF(VLOOKUP($A15,EjecuciónDB[],MATCH(I$10,EjecuciónDB[#Headers],0),0)="","",VLOOKUP($A15,EjecuciónDB[],MATCH(I$10,EjecuciónDB[#Headers],0),0))),"-")</f>
        <v>1</v>
      </c>
      <c r="J15" s="158">
        <f>IFERROR(IF(Ejecución!$B$1="","",IF(VLOOKUP($A15,EjecuciónDB[],MATCH(J$10,EjecuciónDB[#Headers],0),0)="","",VLOOKUP($A15,EjecuciónDB[],MATCH(J$10,EjecuciónDB[#Headers],0),0))),"-")</f>
        <v>1</v>
      </c>
      <c r="K15" s="15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12</v>
      </c>
      <c r="L15" s="316" t="s">
        <v>883</v>
      </c>
      <c r="M15" s="35">
        <v>3015796.8075642539</v>
      </c>
      <c r="N15" s="155" t="s">
        <v>878</v>
      </c>
      <c r="O15" s="160" t="s">
        <v>884</v>
      </c>
      <c r="P15" s="154" t="s">
        <v>880</v>
      </c>
    </row>
    <row r="16" spans="1:16" s="34" customFormat="1" ht="100" customHeight="1" thickBot="1">
      <c r="A16" s="34" t="s">
        <v>228</v>
      </c>
      <c r="B16" s="323"/>
      <c r="C16" s="155" t="s">
        <v>229</v>
      </c>
      <c r="D16" s="155" t="s">
        <v>885</v>
      </c>
      <c r="E16" s="156" t="s">
        <v>34</v>
      </c>
      <c r="F16" s="157" t="s">
        <v>35</v>
      </c>
      <c r="G16" s="154" t="s">
        <v>886</v>
      </c>
      <c r="H16" s="158">
        <f>IFERROR(IF(Ejecución!$B$1="","",IF(VLOOKUP($A16,EjecuciónDB[],MATCH(H$10,EjecuciónDB[#Headers],0),0)="","",VLOOKUP($A16,EjecuciónDB[],MATCH(H$10,EjecuciónDB[#Headers],0),0))),"-")</f>
        <v>1</v>
      </c>
      <c r="I16" s="158">
        <f>IFERROR(IF(Ejecución!$B$1="","",IF(VLOOKUP($A16,EjecuciónDB[],MATCH(I$10,EjecuciónDB[#Headers],0),0)="","",VLOOKUP($A16,EjecuciónDB[],MATCH(I$10,EjecuciónDB[#Headers],0),0))),"-")</f>
        <v>1</v>
      </c>
      <c r="J16" s="158">
        <f>IFERROR(IF(Ejecución!$B$1="","",IF(VLOOKUP($A16,EjecuciónDB[],MATCH(J$10,EjecuciónDB[#Headers],0),0)="","",VLOOKUP($A16,EjecuciónDB[],MATCH(J$10,EjecuciónDB[#Headers],0),0))),"-")</f>
        <v>1</v>
      </c>
      <c r="K16" s="158">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12</v>
      </c>
      <c r="L16" s="316"/>
      <c r="M16" s="35"/>
      <c r="N16" s="155" t="s">
        <v>887</v>
      </c>
      <c r="O16" s="154" t="s">
        <v>888</v>
      </c>
      <c r="P16" s="154" t="s">
        <v>880</v>
      </c>
    </row>
    <row r="17" spans="1:16" s="34" customFormat="1" ht="111" customHeight="1" thickBot="1">
      <c r="A17" s="34" t="s">
        <v>232</v>
      </c>
      <c r="B17" s="323"/>
      <c r="C17" s="155" t="s">
        <v>233</v>
      </c>
      <c r="D17" s="155" t="s">
        <v>235</v>
      </c>
      <c r="E17" s="156" t="s">
        <v>34</v>
      </c>
      <c r="F17" s="157" t="s">
        <v>35</v>
      </c>
      <c r="G17" s="154" t="s">
        <v>889</v>
      </c>
      <c r="H17" s="158">
        <f>IFERROR(IF(Ejecución!$B$1="","",IF(VLOOKUP($A17,EjecuciónDB[],MATCH(H$10,EjecuciónDB[#Headers],0),0)="","",VLOOKUP($A17,EjecuciónDB[],MATCH(H$10,EjecuciónDB[#Headers],0),0))),"-")</f>
        <v>1</v>
      </c>
      <c r="I17" s="158">
        <f>IFERROR(IF(Ejecución!$B$1="","",IF(VLOOKUP($A17,EjecuciónDB[],MATCH(I$10,EjecuciónDB[#Headers],0),0)="","",VLOOKUP($A17,EjecuciónDB[],MATCH(I$10,EjecuciónDB[#Headers],0),0))),"-")</f>
        <v>1</v>
      </c>
      <c r="J17" s="158">
        <f>IFERROR(IF(Ejecución!$B$1="","",IF(VLOOKUP($A17,EjecuciónDB[],MATCH(J$10,EjecuciónDB[#Headers],0),0)="","",VLOOKUP($A17,EjecuciónDB[],MATCH(J$10,EjecuciónDB[#Headers],0),0))),"-")</f>
        <v>1</v>
      </c>
      <c r="K17" s="158">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12</v>
      </c>
      <c r="L17" s="316"/>
      <c r="M17" s="35">
        <v>3015796.8075642539</v>
      </c>
      <c r="N17" s="155" t="s">
        <v>890</v>
      </c>
      <c r="O17" s="154" t="s">
        <v>891</v>
      </c>
      <c r="P17" s="154" t="s">
        <v>880</v>
      </c>
    </row>
    <row r="18" spans="1:16" s="34" customFormat="1" ht="109.5" customHeight="1" thickBot="1">
      <c r="A18" s="34" t="s">
        <v>236</v>
      </c>
      <c r="B18" s="323"/>
      <c r="C18" s="155" t="s">
        <v>237</v>
      </c>
      <c r="D18" s="155" t="s">
        <v>239</v>
      </c>
      <c r="E18" s="156" t="s">
        <v>34</v>
      </c>
      <c r="F18" s="157" t="s">
        <v>35</v>
      </c>
      <c r="G18" s="160" t="s">
        <v>892</v>
      </c>
      <c r="H18" s="158">
        <f>IFERROR(IF(Ejecución!$B$1="","",IF(VLOOKUP($A18,EjecuciónDB[],MATCH(H$10,EjecuciónDB[#Headers],0),0)="","",VLOOKUP($A18,EjecuciónDB[],MATCH(H$10,EjecuciónDB[#Headers],0),0))),"-")</f>
        <v>1</v>
      </c>
      <c r="I18" s="158">
        <f>IFERROR(IF(Ejecución!$B$1="","",IF(VLOOKUP($A18,EjecuciónDB[],MATCH(I$10,EjecuciónDB[#Headers],0),0)="","",VLOOKUP($A18,EjecuciónDB[],MATCH(I$10,EjecuciónDB[#Headers],0),0))),"-")</f>
        <v>1</v>
      </c>
      <c r="J18" s="158">
        <f>IFERROR(IF(Ejecución!$B$1="","",IF(VLOOKUP($A18,EjecuciónDB[],MATCH(J$10,EjecuciónDB[#Headers],0),0)="","",VLOOKUP($A18,EjecuciónDB[],MATCH(J$10,EjecuciónDB[#Headers],0),0))),"-")</f>
        <v>1</v>
      </c>
      <c r="K18" s="158">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12</v>
      </c>
      <c r="L18" s="316"/>
      <c r="M18" s="35">
        <v>278381.24377516191</v>
      </c>
      <c r="N18" s="155" t="s">
        <v>893</v>
      </c>
      <c r="O18" s="160" t="s">
        <v>891</v>
      </c>
      <c r="P18" s="154" t="s">
        <v>880</v>
      </c>
    </row>
    <row r="19" spans="1:16" s="34" customFormat="1" ht="120" customHeight="1" thickBot="1">
      <c r="A19" s="34" t="s">
        <v>240</v>
      </c>
      <c r="B19" s="320" t="s">
        <v>241</v>
      </c>
      <c r="C19" s="155" t="s">
        <v>243</v>
      </c>
      <c r="D19" s="155" t="s">
        <v>239</v>
      </c>
      <c r="E19" s="156" t="s">
        <v>34</v>
      </c>
      <c r="F19" s="157" t="s">
        <v>35</v>
      </c>
      <c r="G19" s="160" t="s">
        <v>894</v>
      </c>
      <c r="H19" s="158">
        <f>IFERROR(IF(Ejecución!$B$1="","",IF(VLOOKUP($A19,EjecuciónDB[],MATCH(H$10,EjecuciónDB[#Headers],0),0)="","",VLOOKUP($A19,EjecuciónDB[],MATCH(H$10,EjecuciónDB[#Headers],0),0))),"-")</f>
        <v>1</v>
      </c>
      <c r="I19" s="158">
        <f>IFERROR(IF(Ejecución!$B$1="","",IF(VLOOKUP($A19,EjecuciónDB[],MATCH(I$10,EjecuciónDB[#Headers],0),0)="","",VLOOKUP($A19,EjecuciónDB[],MATCH(I$10,EjecuciónDB[#Headers],0),0))),"-")</f>
        <v>1</v>
      </c>
      <c r="J19" s="158">
        <f>IFERROR(IF(Ejecución!$B$1="","",IF(VLOOKUP($A19,EjecuciónDB[],MATCH(J$10,EjecuciónDB[#Headers],0),0)="","",VLOOKUP($A19,EjecuciónDB[],MATCH(J$10,EjecuciónDB[#Headers],0),0))),"-")</f>
        <v>1</v>
      </c>
      <c r="K19" s="158">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12</v>
      </c>
      <c r="L19" s="155" t="s">
        <v>895</v>
      </c>
      <c r="M19" s="35">
        <v>4639687.3962526983</v>
      </c>
      <c r="N19" s="155" t="s">
        <v>867</v>
      </c>
      <c r="O19" s="160" t="s">
        <v>896</v>
      </c>
      <c r="P19" s="154"/>
    </row>
    <row r="20" spans="1:16" s="34" customFormat="1" ht="100" customHeight="1" thickBot="1">
      <c r="A20" s="34" t="s">
        <v>245</v>
      </c>
      <c r="B20" s="321"/>
      <c r="C20" s="155" t="s">
        <v>246</v>
      </c>
      <c r="D20" s="155" t="s">
        <v>248</v>
      </c>
      <c r="E20" s="156" t="s">
        <v>34</v>
      </c>
      <c r="F20" s="157" t="s">
        <v>35</v>
      </c>
      <c r="G20" s="154" t="s">
        <v>897</v>
      </c>
      <c r="H20" s="158">
        <f>IFERROR(IF(Ejecución!$B$1="","",IF(VLOOKUP($A20,EjecuciónDB[],MATCH(H$10,EjecuciónDB[#Headers],0),0)="","",VLOOKUP($A20,EjecuciónDB[],MATCH(H$10,EjecuciónDB[#Headers],0),0))),"-")</f>
        <v>1</v>
      </c>
      <c r="I20" s="158">
        <f>IFERROR(IF(Ejecución!$B$1="","",IF(VLOOKUP($A20,EjecuciónDB[],MATCH(I$10,EjecuciónDB[#Headers],0),0)="","",VLOOKUP($A20,EjecuciónDB[],MATCH(I$10,EjecuciónDB[#Headers],0),0))),"-")</f>
        <v>1</v>
      </c>
      <c r="J20" s="158">
        <f>IFERROR(IF(Ejecución!$B$1="","",IF(VLOOKUP($A20,EjecuciónDB[],MATCH(J$10,EjecuciónDB[#Headers],0),0)="","",VLOOKUP($A20,EjecuciónDB[],MATCH(J$10,EjecuciónDB[#Headers],0),0))),"-")</f>
        <v>1</v>
      </c>
      <c r="K20" s="158">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12</v>
      </c>
      <c r="L20" s="155" t="s">
        <v>898</v>
      </c>
      <c r="M20" s="35">
        <v>568361.7060409555</v>
      </c>
      <c r="N20" s="155" t="s">
        <v>893</v>
      </c>
      <c r="O20" s="154" t="s">
        <v>899</v>
      </c>
      <c r="P20" s="154" t="s">
        <v>900</v>
      </c>
    </row>
    <row r="21" spans="1:16" s="34" customFormat="1" ht="100" customHeight="1" thickBot="1">
      <c r="A21" s="34" t="s">
        <v>249</v>
      </c>
      <c r="B21" s="321"/>
      <c r="C21" s="155" t="s">
        <v>250</v>
      </c>
      <c r="D21" s="155" t="s">
        <v>252</v>
      </c>
      <c r="E21" s="156" t="s">
        <v>34</v>
      </c>
      <c r="F21" s="157" t="s">
        <v>35</v>
      </c>
      <c r="G21" s="160" t="s">
        <v>901</v>
      </c>
      <c r="H21" s="158">
        <f>IFERROR(IF(Ejecución!$B$1="","",IF(VLOOKUP($A21,EjecuciónDB[],MATCH(H$10,EjecuciónDB[#Headers],0),0)="","",VLOOKUP($A21,EjecuciónDB[],MATCH(H$10,EjecuciónDB[#Headers],0),0))),"-")</f>
        <v>0</v>
      </c>
      <c r="I21" s="158">
        <f>IFERROR(IF(Ejecución!$B$1="","",IF(VLOOKUP($A21,EjecuciónDB[],MATCH(I$10,EjecuciónDB[#Headers],0),0)="","",VLOOKUP($A21,EjecuciónDB[],MATCH(I$10,EjecuciónDB[#Headers],0),0))),"-")</f>
        <v>0</v>
      </c>
      <c r="J21" s="158">
        <f>IFERROR(IF(Ejecución!$B$1="","",IF(VLOOKUP($A21,EjecuciónDB[],MATCH(J$10,EjecuciónDB[#Headers],0),0)="","",VLOOKUP($A21,EjecuciónDB[],MATCH(J$10,EjecuciónDB[#Headers],0),0))),"-")</f>
        <v>0</v>
      </c>
      <c r="K21" s="158">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3</v>
      </c>
      <c r="L21" s="155" t="s">
        <v>895</v>
      </c>
      <c r="M21" s="35">
        <v>15832933.239712331</v>
      </c>
      <c r="N21" s="155" t="s">
        <v>867</v>
      </c>
      <c r="O21" s="160" t="s">
        <v>902</v>
      </c>
      <c r="P21" s="154" t="s">
        <v>869</v>
      </c>
    </row>
    <row r="22" spans="1:16" s="34" customFormat="1" ht="100" customHeight="1" thickBot="1">
      <c r="A22" s="34" t="s">
        <v>253</v>
      </c>
      <c r="B22" s="322"/>
      <c r="C22" s="155" t="s">
        <v>254</v>
      </c>
      <c r="D22" s="155" t="s">
        <v>256</v>
      </c>
      <c r="E22" s="156" t="s">
        <v>34</v>
      </c>
      <c r="F22" s="157" t="s">
        <v>35</v>
      </c>
      <c r="G22" s="160" t="s">
        <v>903</v>
      </c>
      <c r="H22" s="158">
        <f>IFERROR(IF(Ejecución!$B$1="","",IF(VLOOKUP($A22,EjecuciónDB[],MATCH(H$10,EjecuciónDB[#Headers],0),0)="","",VLOOKUP($A22,EjecuciónDB[],MATCH(H$10,EjecuciónDB[#Headers],0),0))),"-")</f>
        <v>0</v>
      </c>
      <c r="I22" s="158">
        <f>IFERROR(IF(Ejecución!$B$1="","",IF(VLOOKUP($A22,EjecuciónDB[],MATCH(I$10,EjecuciónDB[#Headers],0),0)="","",VLOOKUP($A22,EjecuciónDB[],MATCH(I$10,EjecuciónDB[#Headers],0),0))),"-")</f>
        <v>0</v>
      </c>
      <c r="J22" s="158">
        <f>IFERROR(IF(Ejecución!$B$1="","",IF(VLOOKUP($A22,EjecuciónDB[],MATCH(J$10,EjecuciónDB[#Headers],0),0)="","",VLOOKUP($A22,EjecuciónDB[],MATCH(J$10,EjecuciónDB[#Headers],0),0))),"-")</f>
        <v>0</v>
      </c>
      <c r="K22" s="158">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4</v>
      </c>
      <c r="L22" s="155" t="s">
        <v>898</v>
      </c>
      <c r="M22" s="35"/>
      <c r="N22" s="155" t="s">
        <v>904</v>
      </c>
      <c r="O22" s="154" t="s">
        <v>905</v>
      </c>
      <c r="P22" s="154" t="s">
        <v>906</v>
      </c>
    </row>
    <row r="23" spans="1:16" s="34" customFormat="1" ht="139.5" customHeight="1" thickBot="1">
      <c r="A23" s="34" t="s">
        <v>257</v>
      </c>
      <c r="B23" s="320" t="s">
        <v>241</v>
      </c>
      <c r="C23" s="155" t="s">
        <v>258</v>
      </c>
      <c r="D23" s="155" t="s">
        <v>260</v>
      </c>
      <c r="E23" s="156" t="s">
        <v>34</v>
      </c>
      <c r="F23" s="157" t="s">
        <v>35</v>
      </c>
      <c r="G23" s="160" t="s">
        <v>907</v>
      </c>
      <c r="H23" s="158">
        <f>IFERROR(IF(Ejecución!$B$1="","",IF(VLOOKUP($A23,EjecuciónDB[],MATCH(H$10,EjecuciónDB[#Headers],0),0)="","",VLOOKUP($A23,EjecuciónDB[],MATCH(H$10,EjecuciónDB[#Headers],0),0))),"-")</f>
        <v>1</v>
      </c>
      <c r="I23" s="158">
        <f>IFERROR(IF(Ejecución!$B$1="","",IF(VLOOKUP($A23,EjecuciónDB[],MATCH(I$10,EjecuciónDB[#Headers],0),0)="","",VLOOKUP($A23,EjecuciónDB[],MATCH(I$10,EjecuciónDB[#Headers],0),0))),"-")</f>
        <v>1</v>
      </c>
      <c r="J23" s="158">
        <f>IFERROR(IF(Ejecución!$B$1="","",IF(VLOOKUP($A23,EjecuciónDB[],MATCH(J$10,EjecuciónDB[#Headers],0),0)="","",VLOOKUP($A23,EjecuciónDB[],MATCH(J$10,EjecuciónDB[#Headers],0),0))),"-")</f>
        <v>1</v>
      </c>
      <c r="K23" s="158">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12</v>
      </c>
      <c r="L23" s="316" t="s">
        <v>908</v>
      </c>
      <c r="M23" s="35">
        <v>452369.52113463817</v>
      </c>
      <c r="N23" s="155" t="s">
        <v>909</v>
      </c>
      <c r="O23" s="160" t="s">
        <v>910</v>
      </c>
      <c r="P23" s="154"/>
    </row>
    <row r="24" spans="1:16" s="34" customFormat="1" ht="142.5" customHeight="1" thickBot="1">
      <c r="A24" s="34" t="s">
        <v>261</v>
      </c>
      <c r="B24" s="321"/>
      <c r="C24" s="155" t="s">
        <v>262</v>
      </c>
      <c r="D24" s="155" t="s">
        <v>264</v>
      </c>
      <c r="E24" s="156" t="s">
        <v>34</v>
      </c>
      <c r="F24" s="157" t="s">
        <v>35</v>
      </c>
      <c r="G24" s="160" t="s">
        <v>911</v>
      </c>
      <c r="H24" s="158">
        <f>IFERROR(IF(Ejecución!$B$1="","",IF(VLOOKUP($A24,EjecuciónDB[],MATCH(H$10,EjecuciónDB[#Headers],0),0)="","",VLOOKUP($A24,EjecuciónDB[],MATCH(H$10,EjecuciónDB[#Headers],0),0))),"-")</f>
        <v>1</v>
      </c>
      <c r="I24" s="158">
        <f>IFERROR(IF(Ejecución!$B$1="","",IF(VLOOKUP($A24,EjecuciónDB[],MATCH(I$10,EjecuciónDB[#Headers],0),0)="","",VLOOKUP($A24,EjecuciónDB[],MATCH(I$10,EjecuciónDB[#Headers],0),0))),"-")</f>
        <v>1</v>
      </c>
      <c r="J24" s="158">
        <f>IFERROR(IF(Ejecución!$B$1="","",IF(VLOOKUP($A24,EjecuciónDB[],MATCH(J$10,EjecuciónDB[#Headers],0),0)="","",VLOOKUP($A24,EjecuciónDB[],MATCH(J$10,EjecuciónDB[#Headers],0),0))),"-")</f>
        <v>1</v>
      </c>
      <c r="K24" s="158">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12</v>
      </c>
      <c r="L24" s="316"/>
      <c r="M24" s="35"/>
      <c r="N24" s="155" t="s">
        <v>912</v>
      </c>
      <c r="O24" s="160" t="s">
        <v>913</v>
      </c>
      <c r="P24" s="154" t="s">
        <v>914</v>
      </c>
    </row>
    <row r="25" spans="1:16" s="34" customFormat="1" ht="128.25" customHeight="1" thickBot="1">
      <c r="A25" s="34" t="s">
        <v>265</v>
      </c>
      <c r="B25" s="321"/>
      <c r="C25" s="155" t="s">
        <v>266</v>
      </c>
      <c r="D25" s="155" t="s">
        <v>268</v>
      </c>
      <c r="E25" s="156" t="s">
        <v>34</v>
      </c>
      <c r="F25" s="157" t="s">
        <v>35</v>
      </c>
      <c r="G25" s="160" t="s">
        <v>915</v>
      </c>
      <c r="H25" s="158">
        <f>IFERROR(IF(Ejecución!$B$1="","",IF(VLOOKUP($A25,EjecuciónDB[],MATCH(H$10,EjecuciónDB[#Headers],0),0)="","",VLOOKUP($A25,EjecuciónDB[],MATCH(H$10,EjecuciónDB[#Headers],0),0))),"-")</f>
        <v>1</v>
      </c>
      <c r="I25" s="158">
        <f>IFERROR(IF(Ejecución!$B$1="","",IF(VLOOKUP($A25,EjecuciónDB[],MATCH(I$10,EjecuciónDB[#Headers],0),0)="","",VLOOKUP($A25,EjecuciónDB[],MATCH(I$10,EjecuciónDB[#Headers],0),0))),"-")</f>
        <v>1</v>
      </c>
      <c r="J25" s="158">
        <f>IFERROR(IF(Ejecución!$B$1="","",IF(VLOOKUP($A25,EjecuciónDB[],MATCH(J$10,EjecuciónDB[#Headers],0),0)="","",VLOOKUP($A25,EjecuciónDB[],MATCH(J$10,EjecuciónDB[#Headers],0),0))),"-")</f>
        <v>1</v>
      </c>
      <c r="K25" s="158">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12</v>
      </c>
      <c r="L25" s="155" t="s">
        <v>898</v>
      </c>
      <c r="M25" s="35">
        <v>2111057.7652949779</v>
      </c>
      <c r="N25" s="155" t="s">
        <v>916</v>
      </c>
      <c r="O25" s="160" t="s">
        <v>917</v>
      </c>
      <c r="P25" s="154" t="s">
        <v>918</v>
      </c>
    </row>
    <row r="26" spans="1:16" s="32" customFormat="1" ht="135" customHeight="1" thickBot="1">
      <c r="A26" s="32" t="s">
        <v>269</v>
      </c>
      <c r="B26" s="321"/>
      <c r="C26" s="155" t="s">
        <v>270</v>
      </c>
      <c r="D26" s="155" t="s">
        <v>272</v>
      </c>
      <c r="E26" s="156" t="s">
        <v>34</v>
      </c>
      <c r="F26" s="157" t="s">
        <v>35</v>
      </c>
      <c r="G26" s="160" t="s">
        <v>919</v>
      </c>
      <c r="H26" s="158">
        <f>IFERROR(IF(Ejecución!$B$1="","",IF(VLOOKUP($A26,EjecuciónDB[],MATCH(H$10,EjecuciónDB[#Headers],0),0)="","",VLOOKUP($A26,EjecuciónDB[],MATCH(H$10,EjecuciónDB[#Headers],0),0))),"-")</f>
        <v>1</v>
      </c>
      <c r="I26" s="158">
        <f>IFERROR(IF(Ejecución!$B$1="","",IF(VLOOKUP($A26,EjecuciónDB[],MATCH(I$10,EjecuciónDB[#Headers],0),0)="","",VLOOKUP($A26,EjecuciónDB[],MATCH(I$10,EjecuciónDB[#Headers],0),0))),"-")</f>
        <v>1</v>
      </c>
      <c r="J26" s="158">
        <f>IFERROR(IF(Ejecución!$B$1="","",IF(VLOOKUP($A26,EjecuciónDB[],MATCH(J$10,EjecuciónDB[#Headers],0),0)="","",VLOOKUP($A26,EjecuciónDB[],MATCH(J$10,EjecuciónDB[#Headers],0),0))),"-")</f>
        <v>1</v>
      </c>
      <c r="K26" s="158">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12</v>
      </c>
      <c r="L26" s="155" t="s">
        <v>908</v>
      </c>
      <c r="M26" s="35"/>
      <c r="N26" s="155" t="s">
        <v>920</v>
      </c>
      <c r="O26" s="160" t="s">
        <v>921</v>
      </c>
      <c r="P26" s="154" t="s">
        <v>918</v>
      </c>
    </row>
    <row r="27" spans="1:16" s="32" customFormat="1" ht="99.75" customHeight="1" thickBot="1">
      <c r="A27" s="32" t="s">
        <v>273</v>
      </c>
      <c r="B27" s="322"/>
      <c r="C27" s="155" t="s">
        <v>274</v>
      </c>
      <c r="D27" s="155" t="s">
        <v>276</v>
      </c>
      <c r="E27" s="156" t="s">
        <v>34</v>
      </c>
      <c r="F27" s="157" t="s">
        <v>35</v>
      </c>
      <c r="G27" s="160" t="s">
        <v>922</v>
      </c>
      <c r="H27" s="158">
        <f>IFERROR(IF(Ejecución!$B$1="","",IF(VLOOKUP($A27,EjecuciónDB[],MATCH(H$10,EjecuciónDB[#Headers],0),0)="","",VLOOKUP($A27,EjecuciónDB[],MATCH(H$10,EjecuciónDB[#Headers],0),0))),"-")</f>
        <v>1</v>
      </c>
      <c r="I27" s="158">
        <f>IFERROR(IF(Ejecución!$B$1="","",IF(VLOOKUP($A27,EjecuciónDB[],MATCH(I$10,EjecuciónDB[#Headers],0),0)="","",VLOOKUP($A27,EjecuciónDB[],MATCH(I$10,EjecuciónDB[#Headers],0),0))),"-")</f>
        <v>1</v>
      </c>
      <c r="J27" s="158">
        <f>IFERROR(IF(Ejecución!$B$1="","",IF(VLOOKUP($A27,EjecuciónDB[],MATCH(J$10,EjecuciónDB[#Headers],0),0)="","",VLOOKUP($A27,EjecuciónDB[],MATCH(J$10,EjecuciónDB[#Headers],0),0))),"-")</f>
        <v>1</v>
      </c>
      <c r="K27" s="158">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12</v>
      </c>
      <c r="L27" s="155" t="s">
        <v>895</v>
      </c>
      <c r="M27" s="35">
        <v>301579.68075642543</v>
      </c>
      <c r="N27" s="155" t="s">
        <v>923</v>
      </c>
      <c r="O27" s="160" t="s">
        <v>924</v>
      </c>
      <c r="P27" s="154" t="s">
        <v>925</v>
      </c>
    </row>
    <row r="28" spans="1:16" s="32" customFormat="1" ht="100.5" customHeight="1" thickBot="1">
      <c r="A28" s="32" t="s">
        <v>277</v>
      </c>
      <c r="B28" s="320" t="s">
        <v>241</v>
      </c>
      <c r="C28" s="155" t="s">
        <v>278</v>
      </c>
      <c r="D28" s="155" t="s">
        <v>280</v>
      </c>
      <c r="E28" s="156" t="s">
        <v>34</v>
      </c>
      <c r="F28" s="157" t="s">
        <v>35</v>
      </c>
      <c r="G28" s="160" t="s">
        <v>926</v>
      </c>
      <c r="H28" s="158">
        <f>IFERROR(IF(Ejecución!$B$1="","",IF(VLOOKUP($A28,EjecuciónDB[],MATCH(H$10,EjecuciónDB[#Headers],0),0)="","",VLOOKUP($A28,EjecuciónDB[],MATCH(H$10,EjecuciónDB[#Headers],0),0))),"-")</f>
        <v>0</v>
      </c>
      <c r="I28" s="158">
        <f>IFERROR(IF(Ejecución!$B$1="","",IF(VLOOKUP($A28,EjecuciónDB[],MATCH(I$10,EjecuciónDB[#Headers],0),0)="","",VLOOKUP($A28,EjecuciónDB[],MATCH(I$10,EjecuciónDB[#Headers],0),0))),"-")</f>
        <v>0</v>
      </c>
      <c r="J28" s="158">
        <f>IFERROR(IF(Ejecución!$B$1="","",IF(VLOOKUP($A28,EjecuciónDB[],MATCH(J$10,EjecuciónDB[#Headers],0),0)="","",VLOOKUP($A28,EjecuciónDB[],MATCH(J$10,EjecuciónDB[#Headers],0),0))),"-")</f>
        <v>0</v>
      </c>
      <c r="K28" s="158">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4</v>
      </c>
      <c r="L28" s="316" t="s">
        <v>927</v>
      </c>
      <c r="M28" s="35"/>
      <c r="N28" s="155" t="s">
        <v>923</v>
      </c>
      <c r="O28" s="160" t="s">
        <v>928</v>
      </c>
      <c r="P28" s="154" t="s">
        <v>929</v>
      </c>
    </row>
    <row r="29" spans="1:16" s="32" customFormat="1" ht="84.75" customHeight="1" thickBot="1">
      <c r="A29" s="32" t="s">
        <v>281</v>
      </c>
      <c r="B29" s="321"/>
      <c r="C29" s="155" t="s">
        <v>930</v>
      </c>
      <c r="D29" s="155" t="s">
        <v>284</v>
      </c>
      <c r="E29" s="156" t="s">
        <v>34</v>
      </c>
      <c r="F29" s="157" t="s">
        <v>35</v>
      </c>
      <c r="G29" s="160" t="s">
        <v>931</v>
      </c>
      <c r="H29" s="158">
        <f>IFERROR(IF(Ejecución!$B$1="","",IF(VLOOKUP($A29,EjecuciónDB[],MATCH(H$10,EjecuciónDB[#Headers],0),0)="","",VLOOKUP($A29,EjecuciónDB[],MATCH(H$10,EjecuciónDB[#Headers],0),0))),"-")</f>
        <v>0</v>
      </c>
      <c r="I29" s="158">
        <f>IFERROR(IF(Ejecución!$B$1="","",IF(VLOOKUP($A29,EjecuciónDB[],MATCH(I$10,EjecuciónDB[#Headers],0),0)="","",VLOOKUP($A29,EjecuciónDB[],MATCH(I$10,EjecuciónDB[#Headers],0),0))),"-")</f>
        <v>0</v>
      </c>
      <c r="J29" s="158">
        <f>IFERROR(IF(Ejecución!$B$1="","",IF(VLOOKUP($A29,EjecuciónDB[],MATCH(J$10,EjecuciónDB[#Headers],0),0)="","",VLOOKUP($A29,EjecuciónDB[],MATCH(J$10,EjecuciónDB[#Headers],0),0))),"-")</f>
        <v>0</v>
      </c>
      <c r="K29" s="158">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4</v>
      </c>
      <c r="L29" s="316"/>
      <c r="M29" s="35"/>
      <c r="N29" s="155" t="s">
        <v>923</v>
      </c>
      <c r="O29" s="160" t="s">
        <v>932</v>
      </c>
      <c r="P29" s="154" t="s">
        <v>933</v>
      </c>
    </row>
    <row r="30" spans="1:16" s="32" customFormat="1" ht="101.25" customHeight="1" thickBot="1">
      <c r="A30" s="32" t="s">
        <v>285</v>
      </c>
      <c r="B30" s="321"/>
      <c r="C30" s="155" t="s">
        <v>286</v>
      </c>
      <c r="D30" s="155" t="s">
        <v>288</v>
      </c>
      <c r="E30" s="156" t="s">
        <v>34</v>
      </c>
      <c r="F30" s="157" t="s">
        <v>35</v>
      </c>
      <c r="G30" s="160" t="s">
        <v>934</v>
      </c>
      <c r="H30" s="158">
        <f>IFERROR(IF(Ejecución!$B$1="","",IF(VLOOKUP($A30,EjecuciónDB[],MATCH(H$10,EjecuciónDB[#Headers],0),0)="","",VLOOKUP($A30,EjecuciónDB[],MATCH(H$10,EjecuciónDB[#Headers],0),0))),"-")</f>
        <v>1</v>
      </c>
      <c r="I30" s="158">
        <f>IFERROR(IF(Ejecución!$B$1="","",IF(VLOOKUP($A30,EjecuciónDB[],MATCH(I$10,EjecuciónDB[#Headers],0),0)="","",VLOOKUP($A30,EjecuciónDB[],MATCH(I$10,EjecuciónDB[#Headers],0),0))),"-")</f>
        <v>1</v>
      </c>
      <c r="J30" s="158">
        <f>IFERROR(IF(Ejecución!$B$1="","",IF(VLOOKUP($A30,EjecuciónDB[],MATCH(J$10,EjecuciónDB[#Headers],0),0)="","",VLOOKUP($A30,EjecuciónDB[],MATCH(J$10,EjecuciónDB[#Headers],0),0))),"-")</f>
        <v>1</v>
      </c>
      <c r="K30" s="158">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12</v>
      </c>
      <c r="L30" s="316"/>
      <c r="M30" s="35"/>
      <c r="N30" s="155" t="s">
        <v>923</v>
      </c>
      <c r="O30" s="160" t="s">
        <v>891</v>
      </c>
      <c r="P30" s="154" t="s">
        <v>935</v>
      </c>
    </row>
    <row r="31" spans="1:16" s="32" customFormat="1" ht="99" customHeight="1" thickBot="1">
      <c r="A31" s="32" t="s">
        <v>289</v>
      </c>
      <c r="B31" s="321"/>
      <c r="C31" s="155" t="s">
        <v>290</v>
      </c>
      <c r="D31" s="155" t="s">
        <v>292</v>
      </c>
      <c r="E31" s="156" t="s">
        <v>34</v>
      </c>
      <c r="F31" s="157" t="s">
        <v>35</v>
      </c>
      <c r="G31" s="154" t="s">
        <v>936</v>
      </c>
      <c r="H31" s="158">
        <f>IFERROR(IF(Ejecución!$B$1="","",IF(VLOOKUP($A31,EjecuciónDB[],MATCH(H$10,EjecuciónDB[#Headers],0),0)="","",VLOOKUP($A31,EjecuciónDB[],MATCH(H$10,EjecuciónDB[#Headers],0),0))),"-")</f>
        <v>1</v>
      </c>
      <c r="I31" s="158">
        <f>IFERROR(IF(Ejecución!$B$1="","",IF(VLOOKUP($A31,EjecuciónDB[],MATCH(I$10,EjecuciónDB[#Headers],0),0)="","",VLOOKUP($A31,EjecuciónDB[],MATCH(I$10,EjecuciónDB[#Headers],0),0))),"-")</f>
        <v>1</v>
      </c>
      <c r="J31" s="158">
        <f>IFERROR(IF(Ejecución!$B$1="","",IF(VLOOKUP($A31,EjecuciónDB[],MATCH(J$10,EjecuciónDB[#Headers],0),0)="","",VLOOKUP($A31,EjecuciónDB[],MATCH(J$10,EjecuciónDB[#Headers],0),0))),"-")</f>
        <v>1</v>
      </c>
      <c r="K31" s="158">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12</v>
      </c>
      <c r="L31" s="316"/>
      <c r="M31" s="35">
        <v>695953.10943790467</v>
      </c>
      <c r="N31" s="155" t="s">
        <v>923</v>
      </c>
      <c r="O31" s="154" t="s">
        <v>937</v>
      </c>
      <c r="P31" s="154" t="s">
        <v>935</v>
      </c>
    </row>
    <row r="32" spans="1:16" s="32" customFormat="1" ht="117.75" customHeight="1" thickBot="1">
      <c r="A32" s="32" t="s">
        <v>293</v>
      </c>
      <c r="B32" s="322"/>
      <c r="C32" s="155" t="s">
        <v>294</v>
      </c>
      <c r="D32" s="155" t="s">
        <v>296</v>
      </c>
      <c r="E32" s="156" t="s">
        <v>34</v>
      </c>
      <c r="F32" s="157" t="s">
        <v>35</v>
      </c>
      <c r="G32" s="160" t="s">
        <v>938</v>
      </c>
      <c r="H32" s="158">
        <f>IFERROR(IF(Ejecución!$B$1="","",IF(VLOOKUP($A32,EjecuciónDB[],MATCH(H$10,EjecuciónDB[#Headers],0),0)="","",VLOOKUP($A32,EjecuciónDB[],MATCH(H$10,EjecuciónDB[#Headers],0),0))),"-")</f>
        <v>1</v>
      </c>
      <c r="I32" s="158">
        <f>IFERROR(IF(Ejecución!$B$1="","",IF(VLOOKUP($A32,EjecuciónDB[],MATCH(I$10,EjecuciónDB[#Headers],0),0)="","",VLOOKUP($A32,EjecuciónDB[],MATCH(I$10,EjecuciónDB[#Headers],0),0))),"-")</f>
        <v>1</v>
      </c>
      <c r="J32" s="158">
        <f>IFERROR(IF(Ejecución!$B$1="","",IF(VLOOKUP($A32,EjecuciónDB[],MATCH(J$10,EjecuciónDB[#Headers],0),0)="","",VLOOKUP($A32,EjecuciónDB[],MATCH(J$10,EjecuciónDB[#Headers],0),0))),"-")</f>
        <v>1</v>
      </c>
      <c r="K32" s="158">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12</v>
      </c>
      <c r="L32" s="316"/>
      <c r="M32" s="35"/>
      <c r="N32" s="155" t="s">
        <v>939</v>
      </c>
      <c r="O32" s="160" t="s">
        <v>940</v>
      </c>
      <c r="P32" s="154" t="s">
        <v>941</v>
      </c>
    </row>
    <row r="33" s="32" customFormat="1" ht="91.5" customHeight="1"/>
  </sheetData>
  <mergeCells count="26">
    <mergeCell ref="N9:N10"/>
    <mergeCell ref="B1:P1"/>
    <mergeCell ref="B2:E2"/>
    <mergeCell ref="B3:P3"/>
    <mergeCell ref="B4:P4"/>
    <mergeCell ref="C9:F9"/>
    <mergeCell ref="G9:G10"/>
    <mergeCell ref="H9:K9"/>
    <mergeCell ref="L9:L10"/>
    <mergeCell ref="M9:M10"/>
    <mergeCell ref="L23:L24"/>
    <mergeCell ref="L28:L32"/>
    <mergeCell ref="F2:L2"/>
    <mergeCell ref="M2:P2"/>
    <mergeCell ref="B19:B22"/>
    <mergeCell ref="B23:B27"/>
    <mergeCell ref="B28:B32"/>
    <mergeCell ref="B11:B12"/>
    <mergeCell ref="L11:L13"/>
    <mergeCell ref="B15:B18"/>
    <mergeCell ref="L15:L18"/>
    <mergeCell ref="O9:O10"/>
    <mergeCell ref="P9:P10"/>
    <mergeCell ref="B5:P6"/>
    <mergeCell ref="B7:P8"/>
    <mergeCell ref="B9:B10"/>
  </mergeCells>
  <dataValidations count="2">
    <dataValidation type="list" allowBlank="1" showInputMessage="1" showErrorMessage="1" sqref="F11:F32" xr:uid="{72BF4B5A-82B7-4D90-B6EF-FD6E30FEE43D}">
      <formula1>"A,B,C"</formula1>
      <formula2>0</formula2>
    </dataValidation>
    <dataValidation type="list" allowBlank="1" showInputMessage="1" showErrorMessage="1" sqref="E11:E32" xr:uid="{B0671DEE-C3FE-4B0F-A954-C579B6CD3FF8}">
      <formula1>"Unidad,Porcentaje,Monetario"</formula1>
      <formula2>0</formula2>
    </dataValidation>
  </dataValidations>
  <printOptions horizontalCentered="1" verticalCentered="1"/>
  <pageMargins left="0.11811023622047245" right="0.11811023622047245" top="0.74803149606299213" bottom="0.74803149606299213" header="0.31496062992125984" footer="0.31496062992125984"/>
  <pageSetup paperSize="5" scale="47" fitToHeight="0" orientation="landscape" r:id="rId1"/>
  <rowBreaks count="3" manualBreakCount="3">
    <brk id="14" max="16383" man="1"/>
    <brk id="22" max="16383" man="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F633-4FFD-4F42-8E10-5FBF11CAB8A4}">
  <sheetPr codeName="Hoja3"/>
  <dimension ref="A1:AML34"/>
  <sheetViews>
    <sheetView showGridLines="0" topLeftCell="B1" zoomScale="60" zoomScaleNormal="60" zoomScaleSheetLayoutView="30" workbookViewId="0">
      <selection activeCell="B1" sqref="B1:P1"/>
    </sheetView>
  </sheetViews>
  <sheetFormatPr baseColWidth="10" defaultColWidth="11.453125" defaultRowHeight="14.5"/>
  <cols>
    <col min="1" max="1" width="11.453125" style="2" hidden="1" customWidth="1"/>
    <col min="2" max="2" width="29.26953125" style="3" customWidth="1"/>
    <col min="3" max="3" width="40.453125" style="3" customWidth="1"/>
    <col min="4" max="5" width="29.26953125" style="3" customWidth="1"/>
    <col min="6" max="6" width="22" style="3" customWidth="1"/>
    <col min="7" max="7" width="63.1796875" style="3" customWidth="1"/>
    <col min="8" max="10" width="17.81640625" style="3" customWidth="1"/>
    <col min="11" max="11" width="17.81640625" style="3" hidden="1" customWidth="1"/>
    <col min="12" max="12" width="25.1796875" style="3" bestFit="1" customWidth="1"/>
    <col min="13" max="13" width="25.26953125" style="3" customWidth="1"/>
    <col min="14" max="14" width="31.1796875" style="3" customWidth="1"/>
    <col min="15" max="15" width="46.26953125" style="3" customWidth="1"/>
    <col min="16" max="16" width="36.26953125" style="3" customWidth="1"/>
    <col min="17" max="1003" width="12.1796875" style="3" customWidth="1"/>
    <col min="1004" max="1004" width="12.54296875" style="2" customWidth="1"/>
    <col min="1005" max="16384" width="11.453125" style="2"/>
  </cols>
  <sheetData>
    <row r="1" spans="1:1026" s="4" customFormat="1" ht="26.5" thickBot="1">
      <c r="B1" s="297" t="s">
        <v>0</v>
      </c>
      <c r="C1" s="298"/>
      <c r="D1" s="298"/>
      <c r="E1" s="298"/>
      <c r="F1" s="298"/>
      <c r="G1" s="298"/>
      <c r="H1" s="299"/>
      <c r="I1" s="299"/>
      <c r="J1" s="299"/>
      <c r="K1" s="299"/>
      <c r="L1" s="299"/>
      <c r="M1" s="298"/>
      <c r="N1" s="298"/>
      <c r="O1" s="298"/>
      <c r="P1" s="300"/>
    </row>
    <row r="2" spans="1:1026" s="4" customFormat="1" ht="135" customHeight="1" thickBot="1">
      <c r="B2" s="301" t="s">
        <v>1</v>
      </c>
      <c r="C2" s="301"/>
      <c r="D2" s="301"/>
      <c r="E2" s="301"/>
      <c r="F2" s="355" t="s">
        <v>2</v>
      </c>
      <c r="G2" s="356"/>
      <c r="H2" s="356"/>
      <c r="I2" s="356"/>
      <c r="J2" s="356"/>
      <c r="K2" s="356"/>
      <c r="L2" s="357"/>
      <c r="M2" s="358" t="s">
        <v>3</v>
      </c>
      <c r="N2" s="359"/>
      <c r="O2" s="359"/>
      <c r="P2" s="360"/>
    </row>
    <row r="3" spans="1:1026"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26" s="5" customFormat="1" ht="23.25" customHeight="1">
      <c r="B4" s="306" t="s">
        <v>942</v>
      </c>
      <c r="C4" s="307"/>
      <c r="D4" s="307"/>
      <c r="E4" s="307"/>
      <c r="F4" s="307"/>
      <c r="G4" s="307"/>
      <c r="H4" s="308"/>
      <c r="I4" s="308"/>
      <c r="J4" s="308"/>
      <c r="K4" s="308"/>
      <c r="L4" s="308"/>
      <c r="M4" s="307"/>
      <c r="N4" s="307"/>
      <c r="O4" s="307"/>
      <c r="P4" s="309"/>
    </row>
    <row r="5" spans="1:1026" s="5" customFormat="1" ht="20.149999999999999" customHeight="1">
      <c r="B5" s="283" t="s">
        <v>5</v>
      </c>
      <c r="C5" s="284"/>
      <c r="D5" s="284"/>
      <c r="E5" s="284"/>
      <c r="F5" s="284"/>
      <c r="G5" s="284"/>
      <c r="H5" s="285"/>
      <c r="I5" s="285"/>
      <c r="J5" s="285"/>
      <c r="K5" s="285"/>
      <c r="L5" s="285"/>
      <c r="M5" s="284"/>
      <c r="N5" s="284"/>
      <c r="O5" s="284"/>
      <c r="P5" s="286"/>
    </row>
    <row r="6" spans="1:1026" s="5" customFormat="1" ht="20.149999999999999" customHeight="1">
      <c r="B6" s="283"/>
      <c r="C6" s="284"/>
      <c r="D6" s="284"/>
      <c r="E6" s="284"/>
      <c r="F6" s="284"/>
      <c r="G6" s="284"/>
      <c r="H6" s="285"/>
      <c r="I6" s="285"/>
      <c r="J6" s="285"/>
      <c r="K6" s="285"/>
      <c r="L6" s="285"/>
      <c r="M6" s="284"/>
      <c r="N6" s="284"/>
      <c r="O6" s="284"/>
      <c r="P6" s="286"/>
    </row>
    <row r="7" spans="1:1026" s="5" customFormat="1" ht="14.5" customHeight="1">
      <c r="B7" s="283" t="s">
        <v>943</v>
      </c>
      <c r="C7" s="284"/>
      <c r="D7" s="284"/>
      <c r="E7" s="284"/>
      <c r="F7" s="284"/>
      <c r="G7" s="284"/>
      <c r="H7" s="285"/>
      <c r="I7" s="285"/>
      <c r="J7" s="285"/>
      <c r="K7" s="285"/>
      <c r="L7" s="285"/>
      <c r="M7" s="284"/>
      <c r="N7" s="284"/>
      <c r="O7" s="284"/>
      <c r="P7" s="286"/>
    </row>
    <row r="8" spans="1:1026" s="5" customFormat="1" ht="15" customHeight="1" thickBot="1">
      <c r="B8" s="351"/>
      <c r="C8" s="352"/>
      <c r="D8" s="352"/>
      <c r="E8" s="352"/>
      <c r="F8" s="352"/>
      <c r="G8" s="352"/>
      <c r="H8" s="353"/>
      <c r="I8" s="353"/>
      <c r="J8" s="353"/>
      <c r="K8" s="353"/>
      <c r="L8" s="353"/>
      <c r="M8" s="352"/>
      <c r="N8" s="352"/>
      <c r="O8" s="352"/>
      <c r="P8" s="354"/>
    </row>
    <row r="9" spans="1:1026" ht="47.2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Q9" s="1"/>
      <c r="R9" s="1"/>
      <c r="S9" s="1"/>
      <c r="T9" s="1"/>
      <c r="U9" s="1"/>
      <c r="V9" s="1"/>
      <c r="W9" s="1"/>
      <c r="X9" s="1"/>
      <c r="Y9" s="1"/>
      <c r="Z9" s="1"/>
      <c r="ALO9" s="2"/>
    </row>
    <row r="10" spans="1:1026" s="5" customFormat="1" ht="63" customHeight="1"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c r="Q10" s="7"/>
      <c r="R10" s="7"/>
      <c r="S10" s="7"/>
      <c r="T10" s="7"/>
      <c r="U10" s="7"/>
      <c r="V10" s="7"/>
      <c r="W10" s="7"/>
      <c r="X10" s="7"/>
      <c r="Y10" s="7"/>
      <c r="Z10" s="7"/>
    </row>
    <row r="11" spans="1:1026" ht="189" customHeight="1" thickBot="1">
      <c r="A11" s="2" t="s">
        <v>297</v>
      </c>
      <c r="B11" s="337" t="s">
        <v>300</v>
      </c>
      <c r="C11" s="43" t="s">
        <v>302</v>
      </c>
      <c r="D11" s="8" t="s">
        <v>304</v>
      </c>
      <c r="E11" s="8" t="s">
        <v>109</v>
      </c>
      <c r="F11" s="9" t="s">
        <v>35</v>
      </c>
      <c r="G11" s="37" t="s">
        <v>944</v>
      </c>
      <c r="H11" s="14">
        <f>IFERROR(IF(Ejecución!$B$1="","",IF(VLOOKUP($A11,EjecuciónDB[],MATCH(H$10,EjecuciónDB[#Headers],0),0)="","",VLOOKUP($A11,EjecuciónDB[],MATCH(H$10,EjecuciónDB[#Headers],0),0))),"-")</f>
        <v>0</v>
      </c>
      <c r="I11" s="14">
        <f>IFERROR(IF(Ejecución!$B$1="","",IF(VLOOKUP($A11,EjecuciónDB[],MATCH(I$10,EjecuciónDB[#Headers],0),0)="","",VLOOKUP($A11,EjecuciónDB[],MATCH(I$10,EjecuciónDB[#Headers],0),0))),"-")</f>
        <v>0</v>
      </c>
      <c r="J11" s="14">
        <f>IFERROR(IF(Ejecución!$B$1="","",IF(VLOOKUP($A11,EjecuciónDB[],MATCH(J$10,EjecuciónDB[#Headers],0),0)="","",VLOOKUP($A11,EjecuciónDB[],MATCH(J$10,EjecuciónDB[#Headers],0),0))),"-")</f>
        <v>0</v>
      </c>
      <c r="K11" s="14">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0.60000000000000009</v>
      </c>
      <c r="L11" s="161">
        <v>1315370.4881337346</v>
      </c>
      <c r="M11" s="350" t="s">
        <v>945</v>
      </c>
      <c r="N11" s="43" t="s">
        <v>946</v>
      </c>
      <c r="O11" s="38" t="s">
        <v>1236</v>
      </c>
      <c r="P11" s="10"/>
    </row>
    <row r="12" spans="1:1026" ht="189" customHeight="1" thickBot="1">
      <c r="A12" s="2" t="s">
        <v>305</v>
      </c>
      <c r="B12" s="337"/>
      <c r="C12" s="43" t="s">
        <v>306</v>
      </c>
      <c r="D12" s="8" t="s">
        <v>947</v>
      </c>
      <c r="E12" s="8" t="s">
        <v>109</v>
      </c>
      <c r="F12" s="9" t="s">
        <v>35</v>
      </c>
      <c r="G12" s="39" t="s">
        <v>948</v>
      </c>
      <c r="H12" s="14">
        <f>IFERROR(IF(Ejecución!$B$1="","",IF(VLOOKUP($A12,EjecuciónDB[],MATCH(H$10,EjecuciónDB[#Headers],0),0)="","",VLOOKUP($A12,EjecuciónDB[],MATCH(H$10,EjecuciónDB[#Headers],0),0))),"-")</f>
        <v>0.5</v>
      </c>
      <c r="I12" s="14">
        <f>IFERROR(IF(Ejecución!$B$1="","",IF(VLOOKUP($A12,EjecuciónDB[],MATCH(I$10,EjecuciónDB[#Headers],0),0)="","",VLOOKUP($A12,EjecuciónDB[],MATCH(I$10,EjecuciónDB[#Headers],0),0))),"-")</f>
        <v>0.5</v>
      </c>
      <c r="J12" s="14">
        <f>IFERROR(IF(Ejecución!$B$1="","",IF(VLOOKUP($A12,EjecuciónDB[],MATCH(J$10,EjecuciónDB[#Headers],0),0)="","",VLOOKUP($A12,EjecuciónDB[],MATCH(J$10,EjecuciónDB[#Headers],0),0))),"-")</f>
        <v>0</v>
      </c>
      <c r="K12" s="14">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61">
        <v>691727.34258563025</v>
      </c>
      <c r="M12" s="350"/>
      <c r="N12" s="43" t="s">
        <v>946</v>
      </c>
      <c r="O12" s="40" t="s">
        <v>949</v>
      </c>
      <c r="P12" s="10"/>
    </row>
    <row r="13" spans="1:1026" s="3" customFormat="1" ht="213.75" customHeight="1" thickBot="1">
      <c r="A13" s="2" t="s">
        <v>309</v>
      </c>
      <c r="B13" s="337"/>
      <c r="C13" s="43" t="s">
        <v>310</v>
      </c>
      <c r="D13" s="8" t="s">
        <v>312</v>
      </c>
      <c r="E13" s="8" t="s">
        <v>109</v>
      </c>
      <c r="F13" s="9" t="s">
        <v>35</v>
      </c>
      <c r="G13" s="39" t="s">
        <v>950</v>
      </c>
      <c r="H13" s="14">
        <f>IFERROR(IF(Ejecución!$B$1="","",IF(VLOOKUP($A13,EjecuciónDB[],MATCH(H$10,EjecuciónDB[#Headers],0),0)="","",VLOOKUP($A13,EjecuciónDB[],MATCH(H$10,EjecuciónDB[#Headers],0),0))),"-")</f>
        <v>0.3</v>
      </c>
      <c r="I13" s="14">
        <f>IFERROR(IF(Ejecución!$B$1="","",IF(VLOOKUP($A13,EjecuciónDB[],MATCH(I$10,EjecuciónDB[#Headers],0),0)="","",VLOOKUP($A13,EjecuciónDB[],MATCH(I$10,EjecuciónDB[#Headers],0),0))),"-")</f>
        <v>0.05</v>
      </c>
      <c r="J13" s="14">
        <f>IFERROR(IF(Ejecución!$B$1="","",IF(VLOOKUP($A13,EjecuciónDB[],MATCH(J$10,EjecuciónDB[#Headers],0),0)="","",VLOOKUP($A13,EjecuciónDB[],MATCH(J$10,EjecuciónDB[#Headers],0),0))),"-")</f>
        <v>0.05</v>
      </c>
      <c r="K13" s="14">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1.0000000000000002</v>
      </c>
      <c r="L13" s="161">
        <v>812027.74999182695</v>
      </c>
      <c r="M13" s="350"/>
      <c r="N13" s="54" t="s">
        <v>946</v>
      </c>
      <c r="O13" s="40" t="s">
        <v>951</v>
      </c>
      <c r="P13" s="10"/>
      <c r="ALP13" s="2"/>
      <c r="ALQ13" s="2"/>
      <c r="ALR13" s="2"/>
      <c r="ALS13" s="2"/>
      <c r="ALT13" s="2"/>
      <c r="ALU13" s="2"/>
      <c r="ALV13" s="2"/>
      <c r="ALW13" s="2"/>
      <c r="ALX13" s="2"/>
      <c r="ALY13" s="2"/>
      <c r="ALZ13" s="2"/>
      <c r="AMA13" s="2"/>
      <c r="AMB13" s="2"/>
      <c r="AMC13" s="2"/>
      <c r="AMD13" s="2"/>
      <c r="AME13" s="2"/>
      <c r="AMF13" s="2"/>
      <c r="AMG13" s="2"/>
      <c r="AMH13" s="2"/>
      <c r="AMI13" s="2"/>
      <c r="AMJ13" s="2"/>
      <c r="AMK13" s="2"/>
      <c r="AML13" s="2"/>
    </row>
    <row r="14" spans="1:1026" s="3" customFormat="1" ht="204" customHeight="1" thickBot="1">
      <c r="A14" s="2" t="s">
        <v>313</v>
      </c>
      <c r="B14" s="337"/>
      <c r="C14" s="43" t="s">
        <v>314</v>
      </c>
      <c r="D14" s="8" t="s">
        <v>952</v>
      </c>
      <c r="E14" s="8" t="s">
        <v>109</v>
      </c>
      <c r="F14" s="9" t="s">
        <v>59</v>
      </c>
      <c r="G14" s="39" t="s">
        <v>953</v>
      </c>
      <c r="H14" s="14">
        <f>IFERROR(IF(Ejecución!$B$1="","",IF(VLOOKUP($A14,EjecuciónDB[],MATCH(H$10,EjecuciónDB[#Headers],0),0)="","",VLOOKUP($A14,EjecuciónDB[],MATCH(H$10,EjecuciónDB[#Headers],0),0))),"-")</f>
        <v>0.05</v>
      </c>
      <c r="I14" s="14">
        <f>IFERROR(IF(Ejecución!$B$1="","",IF(VLOOKUP($A14,EjecuciónDB[],MATCH(I$10,EjecuciónDB[#Headers],0),0)="","",VLOOKUP($A14,EjecuciónDB[],MATCH(I$10,EjecuciónDB[#Headers],0),0))),"-")</f>
        <v>0.55000000000000004</v>
      </c>
      <c r="J14" s="14">
        <f>IFERROR(IF(Ejecución!$B$1="","",IF(VLOOKUP($A14,EjecuciónDB[],MATCH(J$10,EjecuciónDB[#Headers],0),0)="","",VLOOKUP($A14,EjecuciónDB[],MATCH(J$10,EjecuciónDB[#Headers],0),0))),"-")</f>
        <v>0.4</v>
      </c>
      <c r="K14" s="60">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161">
        <v>601502.03703098278</v>
      </c>
      <c r="M14" s="350"/>
      <c r="N14" s="263" t="s">
        <v>954</v>
      </c>
      <c r="O14" s="42" t="s">
        <v>955</v>
      </c>
      <c r="P14" s="10"/>
      <c r="ALP14" s="2"/>
      <c r="ALQ14" s="2"/>
      <c r="ALR14" s="2"/>
      <c r="ALS14" s="2"/>
      <c r="ALT14" s="2"/>
      <c r="ALU14" s="2"/>
      <c r="ALV14" s="2"/>
      <c r="ALW14" s="2"/>
      <c r="ALX14" s="2"/>
      <c r="ALY14" s="2"/>
      <c r="ALZ14" s="2"/>
      <c r="AMA14" s="2"/>
      <c r="AMB14" s="2"/>
      <c r="AMC14" s="2"/>
      <c r="AMD14" s="2"/>
      <c r="AME14" s="2"/>
      <c r="AMF14" s="2"/>
      <c r="AMG14" s="2"/>
      <c r="AMH14" s="2"/>
      <c r="AMI14" s="2"/>
      <c r="AMJ14" s="2"/>
      <c r="AMK14" s="2"/>
      <c r="AML14" s="2"/>
    </row>
    <row r="15" spans="1:1026" s="3" customFormat="1" ht="234" customHeight="1" thickBot="1">
      <c r="A15" s="2" t="s">
        <v>317</v>
      </c>
      <c r="B15" s="259" t="s">
        <v>300</v>
      </c>
      <c r="C15" s="43" t="s">
        <v>318</v>
      </c>
      <c r="D15" s="8" t="s">
        <v>320</v>
      </c>
      <c r="E15" s="8" t="s">
        <v>109</v>
      </c>
      <c r="F15" s="9" t="s">
        <v>35</v>
      </c>
      <c r="G15" s="39" t="s">
        <v>956</v>
      </c>
      <c r="H15" s="14">
        <f>IFERROR(IF(Ejecución!$B$1="","",IF(VLOOKUP($A15,EjecuciónDB[],MATCH(H$10,EjecuciónDB[#Headers],0),0)="","",VLOOKUP($A15,EjecuciónDB[],MATCH(H$10,EjecuciónDB[#Headers],0),0))),"-")</f>
        <v>0.3</v>
      </c>
      <c r="I15" s="14">
        <f>IFERROR(IF(Ejecución!$B$1="","",IF(VLOOKUP($A15,EjecuciónDB[],MATCH(I$10,EjecuciónDB[#Headers],0),0)="","",VLOOKUP($A15,EjecuciónDB[],MATCH(I$10,EjecuciónDB[#Headers],0),0))),"-")</f>
        <v>0.05</v>
      </c>
      <c r="J15" s="14">
        <f>IFERROR(IF(Ejecución!$B$1="","",IF(VLOOKUP($A15,EjecuciónDB[],MATCH(J$10,EjecuciónDB[#Headers],0),0)="","",VLOOKUP($A15,EjecuciónDB[],MATCH(J$10,EjecuciónDB[#Headers],0),0))),"-")</f>
        <v>0.05</v>
      </c>
      <c r="K15" s="14">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1.0000000000000002</v>
      </c>
      <c r="L15" s="161">
        <v>902253.05554647429</v>
      </c>
      <c r="M15" s="265" t="s">
        <v>945</v>
      </c>
      <c r="N15" s="264" t="s">
        <v>957</v>
      </c>
      <c r="O15" s="40" t="s">
        <v>958</v>
      </c>
      <c r="P15" s="10"/>
      <c r="ALP15" s="2"/>
      <c r="ALQ15" s="2"/>
      <c r="ALR15" s="2"/>
      <c r="ALS15" s="2"/>
      <c r="ALT15" s="2"/>
      <c r="ALU15" s="2"/>
      <c r="ALV15" s="2"/>
      <c r="ALW15" s="2"/>
      <c r="ALX15" s="2"/>
      <c r="ALY15" s="2"/>
      <c r="ALZ15" s="2"/>
      <c r="AMA15" s="2"/>
      <c r="AMB15" s="2"/>
      <c r="AMC15" s="2"/>
      <c r="AMD15" s="2"/>
      <c r="AME15" s="2"/>
      <c r="AMF15" s="2"/>
      <c r="AMG15" s="2"/>
      <c r="AMH15" s="2"/>
      <c r="AMI15" s="2"/>
      <c r="AMJ15" s="2"/>
      <c r="AMK15" s="2"/>
      <c r="AML15" s="2"/>
    </row>
    <row r="16" spans="1:1026" s="3" customFormat="1" ht="155.25" customHeight="1" thickBot="1">
      <c r="A16" s="2" t="s">
        <v>321</v>
      </c>
      <c r="B16" s="337" t="s">
        <v>322</v>
      </c>
      <c r="C16" s="43" t="s">
        <v>959</v>
      </c>
      <c r="D16" s="8" t="s">
        <v>960</v>
      </c>
      <c r="E16" s="8" t="s">
        <v>34</v>
      </c>
      <c r="F16" s="9" t="s">
        <v>59</v>
      </c>
      <c r="G16" s="39" t="s">
        <v>961</v>
      </c>
      <c r="H16" s="13">
        <f>IFERROR(IF(Ejecución!$B$1="","",IF(VLOOKUP($A16,EjecuciónDB[],MATCH(H$10,EjecuciónDB[#Headers],0),0)="","",VLOOKUP($A16,EjecuciónDB[],MATCH(H$10,EjecuciónDB[#Headers],0),0))),"-")</f>
        <v>1</v>
      </c>
      <c r="I16" s="13">
        <f>IFERROR(IF(Ejecución!$B$1="","",IF(VLOOKUP($A16,EjecuciónDB[],MATCH(I$10,EjecuciónDB[#Headers],0),0)="","",VLOOKUP($A16,EjecuciónDB[],MATCH(I$10,EjecuciónDB[#Headers],0),0))),"-")</f>
        <v>0</v>
      </c>
      <c r="J16" s="13">
        <f>IFERROR(IF(Ejecución!$B$1="","",IF(VLOOKUP($A16,EjecuciónDB[],MATCH(J$10,EjecuciónDB[#Headers],0),0)="","",VLOOKUP($A16,EjecuciónDB[],MATCH(J$10,EjecuciónDB[#Headers],0),0))),"-")</f>
        <v>0</v>
      </c>
      <c r="K16" s="1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4</v>
      </c>
      <c r="L16" s="161">
        <v>864576.13465772965</v>
      </c>
      <c r="M16" s="342" t="s">
        <v>945</v>
      </c>
      <c r="N16" s="43" t="s">
        <v>946</v>
      </c>
      <c r="O16" s="40" t="s">
        <v>962</v>
      </c>
      <c r="P16" s="10"/>
      <c r="ALP16" s="2"/>
      <c r="ALQ16" s="2"/>
      <c r="ALR16" s="2"/>
      <c r="ALS16" s="2"/>
      <c r="ALT16" s="2"/>
      <c r="ALU16" s="2"/>
      <c r="ALV16" s="2"/>
      <c r="ALW16" s="2"/>
      <c r="ALX16" s="2"/>
      <c r="ALY16" s="2"/>
      <c r="ALZ16" s="2"/>
      <c r="AMA16" s="2"/>
      <c r="AMB16" s="2"/>
      <c r="AMC16" s="2"/>
      <c r="AMD16" s="2"/>
      <c r="AME16" s="2"/>
      <c r="AMF16" s="2"/>
      <c r="AMG16" s="2"/>
      <c r="AMH16" s="2"/>
      <c r="AMI16" s="2"/>
      <c r="AMJ16" s="2"/>
      <c r="AMK16" s="2"/>
      <c r="AML16" s="2"/>
    </row>
    <row r="17" spans="1:1026" s="3" customFormat="1" ht="171.75" customHeight="1" thickBot="1">
      <c r="A17" s="2" t="s">
        <v>327</v>
      </c>
      <c r="B17" s="337"/>
      <c r="C17" s="43" t="s">
        <v>963</v>
      </c>
      <c r="D17" s="43" t="s">
        <v>963</v>
      </c>
      <c r="E17" s="8" t="s">
        <v>34</v>
      </c>
      <c r="F17" s="9" t="s">
        <v>59</v>
      </c>
      <c r="G17" s="39" t="s">
        <v>964</v>
      </c>
      <c r="H17" s="13">
        <f>IFERROR(IF(Ejecución!$B$1="","",IF(VLOOKUP($A17,EjecuciónDB[],MATCH(H$10,EjecuciónDB[#Headers],0),0)="","",VLOOKUP($A17,EjecuciónDB[],MATCH(H$10,EjecuciónDB[#Headers],0),0))),"-")</f>
        <v>0</v>
      </c>
      <c r="I17" s="13">
        <f>IFERROR(IF(Ejecución!$B$1="","",IF(VLOOKUP($A17,EjecuciónDB[],MATCH(I$10,EjecuciónDB[#Headers],0),0)="","",VLOOKUP($A17,EjecuciónDB[],MATCH(I$10,EjecuciónDB[#Headers],0),0))),"-")</f>
        <v>0</v>
      </c>
      <c r="J17" s="13">
        <f>IFERROR(IF(Ejecución!$B$1="","",IF(VLOOKUP($A17,EjecuciónDB[],MATCH(J$10,EjecuciónDB[#Headers],0),0)="","",VLOOKUP($A17,EjecuciónDB[],MATCH(J$10,EjecuciónDB[#Headers],0),0))),"-")</f>
        <v>0</v>
      </c>
      <c r="K17" s="1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61">
        <v>345830.45386309194</v>
      </c>
      <c r="M17" s="343"/>
      <c r="N17" s="43" t="s">
        <v>946</v>
      </c>
      <c r="O17" s="40" t="s">
        <v>965</v>
      </c>
      <c r="P17" s="10"/>
      <c r="ALP17" s="2"/>
      <c r="ALQ17" s="2"/>
      <c r="ALR17" s="2"/>
      <c r="ALS17" s="2"/>
      <c r="ALT17" s="2"/>
      <c r="ALU17" s="2"/>
      <c r="ALV17" s="2"/>
      <c r="ALW17" s="2"/>
      <c r="ALX17" s="2"/>
      <c r="ALY17" s="2"/>
      <c r="ALZ17" s="2"/>
      <c r="AMA17" s="2"/>
      <c r="AMB17" s="2"/>
      <c r="AMC17" s="2"/>
      <c r="AMD17" s="2"/>
      <c r="AME17" s="2"/>
      <c r="AMF17" s="2"/>
      <c r="AMG17" s="2"/>
      <c r="AMH17" s="2"/>
      <c r="AMI17" s="2"/>
      <c r="AMJ17" s="2"/>
      <c r="AMK17" s="2"/>
      <c r="AML17" s="2"/>
    </row>
    <row r="18" spans="1:1026" s="3" customFormat="1" ht="237.75" customHeight="1" thickBot="1">
      <c r="A18" s="2" t="s">
        <v>330</v>
      </c>
      <c r="B18" s="337"/>
      <c r="C18" s="43" t="s">
        <v>966</v>
      </c>
      <c r="D18" s="8" t="s">
        <v>960</v>
      </c>
      <c r="E18" s="8" t="s">
        <v>34</v>
      </c>
      <c r="F18" s="9" t="s">
        <v>35</v>
      </c>
      <c r="G18" s="39" t="s">
        <v>967</v>
      </c>
      <c r="H18" s="13">
        <f>IFERROR(IF(Ejecución!$B$1="","",IF(VLOOKUP($A18,EjecuciónDB[],MATCH(H$10,EjecuciónDB[#Headers],0),0)="","",VLOOKUP($A18,EjecuciónDB[],MATCH(H$10,EjecuciónDB[#Headers],0),0))),"-")</f>
        <v>1</v>
      </c>
      <c r="I18" s="13">
        <f>IFERROR(IF(Ejecución!$B$1="","",IF(VLOOKUP($A18,EjecuciónDB[],MATCH(I$10,EjecuciónDB[#Headers],0),0)="","",VLOOKUP($A18,EjecuciónDB[],MATCH(I$10,EjecuciónDB[#Headers],0),0))),"-")</f>
        <v>0</v>
      </c>
      <c r="J18" s="13">
        <f>IFERROR(IF(Ejecución!$B$1="","",IF(VLOOKUP($A18,EjecuciónDB[],MATCH(J$10,EjecuciónDB[#Headers],0),0)="","",VLOOKUP($A18,EjecuciónDB[],MATCH(J$10,EjecuciónDB[#Headers],0),0))),"-")</f>
        <v>0</v>
      </c>
      <c r="K18" s="1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4</v>
      </c>
      <c r="L18" s="161">
        <v>572781.68921074597</v>
      </c>
      <c r="M18" s="343"/>
      <c r="N18" s="43" t="s">
        <v>946</v>
      </c>
      <c r="O18" s="40" t="s">
        <v>968</v>
      </c>
      <c r="P18" s="10"/>
      <c r="ALP18" s="2"/>
      <c r="ALQ18" s="2"/>
      <c r="ALR18" s="2"/>
      <c r="ALS18" s="2"/>
      <c r="ALT18" s="2"/>
      <c r="ALU18" s="2"/>
      <c r="ALV18" s="2"/>
      <c r="ALW18" s="2"/>
      <c r="ALX18" s="2"/>
      <c r="ALY18" s="2"/>
      <c r="ALZ18" s="2"/>
      <c r="AMA18" s="2"/>
      <c r="AMB18" s="2"/>
      <c r="AMC18" s="2"/>
      <c r="AMD18" s="2"/>
      <c r="AME18" s="2"/>
      <c r="AMF18" s="2"/>
      <c r="AMG18" s="2"/>
      <c r="AMH18" s="2"/>
      <c r="AMI18" s="2"/>
      <c r="AMJ18" s="2"/>
      <c r="AMK18" s="2"/>
      <c r="AML18" s="2"/>
    </row>
    <row r="19" spans="1:1026" s="3" customFormat="1" ht="237.75" customHeight="1" thickBot="1">
      <c r="A19" s="2" t="s">
        <v>333</v>
      </c>
      <c r="B19" s="337"/>
      <c r="C19" s="65" t="s">
        <v>334</v>
      </c>
      <c r="D19" s="44" t="s">
        <v>336</v>
      </c>
      <c r="E19" s="44" t="s">
        <v>34</v>
      </c>
      <c r="F19" s="45" t="s">
        <v>35</v>
      </c>
      <c r="G19" s="46" t="s">
        <v>969</v>
      </c>
      <c r="H19" s="13">
        <f>IFERROR(IF(Ejecución!$B$1="","",IF(VLOOKUP($A19,EjecuciónDB[],MATCH(H$10,EjecuciónDB[#Headers],0),0)="","",VLOOKUP($A19,EjecuciónDB[],MATCH(H$10,EjecuciónDB[#Headers],0),0))),"-")</f>
        <v>1</v>
      </c>
      <c r="I19" s="13">
        <f>IFERROR(IF(Ejecución!$B$1="","",IF(VLOOKUP($A19,EjecuciónDB[],MATCH(I$10,EjecuciónDB[#Headers],0),0)="","",VLOOKUP($A19,EjecuciónDB[],MATCH(I$10,EjecuciónDB[#Headers],0),0))),"-")</f>
        <v>0</v>
      </c>
      <c r="J19" s="13">
        <f>IFERROR(IF(Ejecución!$B$1="","",IF(VLOOKUP($A19,EjecuciónDB[],MATCH(J$10,EjecuciónDB[#Headers],0),0)="","",VLOOKUP($A19,EjecuciónDB[],MATCH(J$10,EjecuciónDB[#Headers],0),0))),"-")</f>
        <v>0</v>
      </c>
      <c r="K19" s="1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7</v>
      </c>
      <c r="L19" s="161">
        <v>572781.68921074597</v>
      </c>
      <c r="M19" s="344"/>
      <c r="N19" s="65" t="s">
        <v>536</v>
      </c>
      <c r="O19" s="47" t="s">
        <v>970</v>
      </c>
      <c r="P19" s="10"/>
      <c r="ALP19" s="2"/>
      <c r="ALQ19" s="2"/>
      <c r="ALR19" s="2"/>
      <c r="ALS19" s="2"/>
      <c r="ALT19" s="2"/>
      <c r="ALU19" s="2"/>
      <c r="ALV19" s="2"/>
      <c r="ALW19" s="2"/>
      <c r="ALX19" s="2"/>
      <c r="ALY19" s="2"/>
      <c r="ALZ19" s="2"/>
      <c r="AMA19" s="2"/>
      <c r="AMB19" s="2"/>
      <c r="AMC19" s="2"/>
      <c r="AMD19" s="2"/>
      <c r="AME19" s="2"/>
      <c r="AMF19" s="2"/>
      <c r="AMG19" s="2"/>
      <c r="AMH19" s="2"/>
      <c r="AMI19" s="2"/>
      <c r="AMJ19" s="2"/>
      <c r="AMK19" s="2"/>
      <c r="AML19" s="2"/>
    </row>
    <row r="20" spans="1:1026" s="3" customFormat="1" ht="193.5" customHeight="1" thickBot="1">
      <c r="A20" s="2" t="s">
        <v>337</v>
      </c>
      <c r="B20" s="337" t="s">
        <v>322</v>
      </c>
      <c r="C20" s="43" t="s">
        <v>338</v>
      </c>
      <c r="D20" s="43" t="s">
        <v>971</v>
      </c>
      <c r="E20" s="8" t="s">
        <v>34</v>
      </c>
      <c r="F20" s="9" t="s">
        <v>35</v>
      </c>
      <c r="G20" s="39" t="s">
        <v>972</v>
      </c>
      <c r="H20" s="13">
        <f>IFERROR(IF(Ejecución!$B$1="","",IF(VLOOKUP($A20,EjecuciónDB[],MATCH(H$10,EjecuciónDB[#Headers],0),0)="","",VLOOKUP($A20,EjecuciónDB[],MATCH(H$10,EjecuciónDB[#Headers],0),0))),"-")</f>
        <v>0</v>
      </c>
      <c r="I20" s="13">
        <f>IFERROR(IF(Ejecución!$B$1="","",IF(VLOOKUP($A20,EjecuciónDB[],MATCH(I$10,EjecuciónDB[#Headers],0),0)="","",VLOOKUP($A20,EjecuciónDB[],MATCH(I$10,EjecuciónDB[#Headers],0),0))),"-")</f>
        <v>0</v>
      </c>
      <c r="J20" s="13">
        <f>IFERROR(IF(Ejecución!$B$1="","",IF(VLOOKUP($A20,EjecuciónDB[],MATCH(J$10,EjecuciónDB[#Headers],0),0)="","",VLOOKUP($A20,EjecuciónDB[],MATCH(J$10,EjecuciónDB[#Headers],0),0))),"-")</f>
        <v>0</v>
      </c>
      <c r="K20" s="1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161">
        <v>432288.06732886482</v>
      </c>
      <c r="M20" s="342" t="s">
        <v>945</v>
      </c>
      <c r="N20" s="8" t="s">
        <v>946</v>
      </c>
      <c r="O20" s="40" t="s">
        <v>973</v>
      </c>
      <c r="P20" s="10"/>
      <c r="ALP20" s="2"/>
      <c r="ALQ20" s="2"/>
      <c r="ALR20" s="2"/>
      <c r="ALS20" s="2"/>
      <c r="ALT20" s="2"/>
      <c r="ALU20" s="2"/>
      <c r="ALV20" s="2"/>
      <c r="ALW20" s="2"/>
      <c r="ALX20" s="2"/>
      <c r="ALY20" s="2"/>
      <c r="ALZ20" s="2"/>
      <c r="AMA20" s="2"/>
      <c r="AMB20" s="2"/>
      <c r="AMC20" s="2"/>
      <c r="AMD20" s="2"/>
      <c r="AME20" s="2"/>
      <c r="AMF20" s="2"/>
      <c r="AMG20" s="2"/>
      <c r="AMH20" s="2"/>
      <c r="AMI20" s="2"/>
      <c r="AMJ20" s="2"/>
      <c r="AMK20" s="2"/>
      <c r="AML20" s="2"/>
    </row>
    <row r="21" spans="1:1026" s="3" customFormat="1" ht="409.6" customHeight="1" thickBot="1">
      <c r="A21" s="2" t="s">
        <v>341</v>
      </c>
      <c r="B21" s="337"/>
      <c r="C21" s="43" t="s">
        <v>974</v>
      </c>
      <c r="D21" s="8" t="s">
        <v>975</v>
      </c>
      <c r="E21" s="8" t="s">
        <v>34</v>
      </c>
      <c r="F21" s="9" t="s">
        <v>35</v>
      </c>
      <c r="G21" s="39" t="s">
        <v>976</v>
      </c>
      <c r="H21" s="13">
        <f>IFERROR(IF(Ejecución!$B$1="","",IF(VLOOKUP($A21,EjecuciónDB[],MATCH(H$10,EjecuciónDB[#Headers],0),0)="","",VLOOKUP($A21,EjecuciónDB[],MATCH(H$10,EjecuciónDB[#Headers],0),0))),"-")</f>
        <v>0</v>
      </c>
      <c r="I21" s="13">
        <f>IFERROR(IF(Ejecución!$B$1="","",IF(VLOOKUP($A21,EjecuciónDB[],MATCH(I$10,EjecuciónDB[#Headers],0),0)="","",VLOOKUP($A21,EjecuciónDB[],MATCH(I$10,EjecuciónDB[#Headers],0),0))),"-")</f>
        <v>0</v>
      </c>
      <c r="J21" s="13">
        <f>IFERROR(IF(Ejecución!$B$1="","",IF(VLOOKUP($A21,EjecuciónDB[],MATCH(J$10,EjecuciónDB[#Headers],0),0)="","",VLOOKUP($A21,EjecuciónDB[],MATCH(J$10,EjecuciónDB[#Headers],0),0))),"-")</f>
        <v>1</v>
      </c>
      <c r="K21" s="1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2</v>
      </c>
      <c r="L21" s="161">
        <v>286606.98863903742</v>
      </c>
      <c r="M21" s="344"/>
      <c r="N21" s="8" t="s">
        <v>946</v>
      </c>
      <c r="O21" s="40" t="s">
        <v>977</v>
      </c>
      <c r="P21" s="10"/>
      <c r="ALP21" s="2"/>
      <c r="ALQ21" s="2"/>
      <c r="ALR21" s="2"/>
      <c r="ALS21" s="2"/>
      <c r="ALT21" s="2"/>
      <c r="ALU21" s="2"/>
      <c r="ALV21" s="2"/>
      <c r="ALW21" s="2"/>
      <c r="ALX21" s="2"/>
      <c r="ALY21" s="2"/>
      <c r="ALZ21" s="2"/>
      <c r="AMA21" s="2"/>
      <c r="AMB21" s="2"/>
      <c r="AMC21" s="2"/>
      <c r="AMD21" s="2"/>
      <c r="AME21" s="2"/>
      <c r="AMF21" s="2"/>
      <c r="AMG21" s="2"/>
      <c r="AMH21" s="2"/>
      <c r="AMI21" s="2"/>
      <c r="AMJ21" s="2"/>
      <c r="AMK21" s="2"/>
      <c r="AML21" s="2"/>
    </row>
    <row r="22" spans="1:1026" s="3" customFormat="1" ht="208.5" customHeight="1" thickBot="1">
      <c r="A22" s="2" t="s">
        <v>345</v>
      </c>
      <c r="B22" s="339" t="s">
        <v>322</v>
      </c>
      <c r="C22" s="43" t="s">
        <v>978</v>
      </c>
      <c r="D22" s="8" t="s">
        <v>348</v>
      </c>
      <c r="E22" s="8" t="s">
        <v>34</v>
      </c>
      <c r="F22" s="9" t="s">
        <v>59</v>
      </c>
      <c r="G22" s="39" t="s">
        <v>979</v>
      </c>
      <c r="H22" s="13">
        <f>IFERROR(IF(Ejecución!$B$1="","",IF(VLOOKUP($A22,EjecuciónDB[],MATCH(H$10,EjecuciónDB[#Headers],0),0)="","",VLOOKUP($A22,EjecuciónDB[],MATCH(H$10,EjecuciónDB[#Headers],0),0))),"-")</f>
        <v>0</v>
      </c>
      <c r="I22" s="13">
        <f>IFERROR(IF(Ejecución!$B$1="","",IF(VLOOKUP($A22,EjecuciónDB[],MATCH(I$10,EjecuciónDB[#Headers],0),0)="","",VLOOKUP($A22,EjecuciónDB[],MATCH(I$10,EjecuciónDB[#Headers],0),0))),"-")</f>
        <v>0</v>
      </c>
      <c r="J22" s="13">
        <f>IFERROR(IF(Ejecución!$B$1="","",IF(VLOOKUP($A22,EjecuciónDB[],MATCH(J$10,EjecuciónDB[#Headers],0),0)="","",VLOOKUP($A22,EjecuciónDB[],MATCH(J$10,EjecuciónDB[#Headers],0),0))),"-")</f>
        <v>0</v>
      </c>
      <c r="K22" s="1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v>
      </c>
      <c r="L22" s="161">
        <v>286174.70057170856</v>
      </c>
      <c r="M22" s="342" t="s">
        <v>945</v>
      </c>
      <c r="N22" s="8" t="s">
        <v>946</v>
      </c>
      <c r="O22" s="40" t="s">
        <v>980</v>
      </c>
      <c r="P22" s="10"/>
      <c r="ALP22" s="2"/>
      <c r="ALQ22" s="2"/>
      <c r="ALR22" s="2"/>
      <c r="ALS22" s="2"/>
      <c r="ALT22" s="2"/>
      <c r="ALU22" s="2"/>
      <c r="ALV22" s="2"/>
      <c r="ALW22" s="2"/>
      <c r="ALX22" s="2"/>
      <c r="ALY22" s="2"/>
      <c r="ALZ22" s="2"/>
      <c r="AMA22" s="2"/>
      <c r="AMB22" s="2"/>
      <c r="AMC22" s="2"/>
      <c r="AMD22" s="2"/>
      <c r="AME22" s="2"/>
      <c r="AMF22" s="2"/>
      <c r="AMG22" s="2"/>
      <c r="AMH22" s="2"/>
      <c r="AMI22" s="2"/>
      <c r="AMJ22" s="2"/>
      <c r="AMK22" s="2"/>
      <c r="AML22" s="2"/>
    </row>
    <row r="23" spans="1:1026" s="3" customFormat="1" ht="124.5" customHeight="1" thickBot="1">
      <c r="A23" s="2" t="s">
        <v>349</v>
      </c>
      <c r="B23" s="340"/>
      <c r="C23" s="48" t="s">
        <v>350</v>
      </c>
      <c r="D23" s="48" t="s">
        <v>352</v>
      </c>
      <c r="E23" s="49" t="s">
        <v>34</v>
      </c>
      <c r="F23" s="50" t="s">
        <v>35</v>
      </c>
      <c r="G23" s="51" t="s">
        <v>981</v>
      </c>
      <c r="H23" s="13">
        <f>IFERROR(IF(Ejecución!$B$1="","",IF(VLOOKUP($A23,EjecuciónDB[],MATCH(H$10,EjecuciónDB[#Headers],0),0)="","",VLOOKUP($A23,EjecuciónDB[],MATCH(H$10,EjecuciónDB[#Headers],0),0))),"-")</f>
        <v>1</v>
      </c>
      <c r="I23" s="13">
        <f>IFERROR(IF(Ejecución!$B$1="","",IF(VLOOKUP($A23,EjecuciónDB[],MATCH(I$10,EjecuciónDB[#Headers],0),0)="","",VLOOKUP($A23,EjecuciónDB[],MATCH(I$10,EjecuciónDB[#Headers],0),0))),"-")</f>
        <v>0</v>
      </c>
      <c r="J23" s="13">
        <f>IFERROR(IF(Ejecución!$B$1="","",IF(VLOOKUP($A23,EjecuciónDB[],MATCH(J$10,EjecuciónDB[#Headers],0),0)="","",VLOOKUP($A23,EjecuciónDB[],MATCH(J$10,EjecuciónDB[#Headers],0),0))),"-")</f>
        <v>0</v>
      </c>
      <c r="K23" s="1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4</v>
      </c>
      <c r="L23" s="161">
        <v>572781.68921074597</v>
      </c>
      <c r="M23" s="343"/>
      <c r="N23" s="49" t="s">
        <v>50</v>
      </c>
      <c r="O23" s="52" t="s">
        <v>982</v>
      </c>
      <c r="P23" s="53"/>
      <c r="ALP23" s="2"/>
      <c r="ALQ23" s="2"/>
      <c r="ALR23" s="2"/>
      <c r="ALS23" s="2"/>
      <c r="ALT23" s="2"/>
      <c r="ALU23" s="2"/>
      <c r="ALV23" s="2"/>
      <c r="ALW23" s="2"/>
      <c r="ALX23" s="2"/>
      <c r="ALY23" s="2"/>
      <c r="ALZ23" s="2"/>
      <c r="AMA23" s="2"/>
      <c r="AMB23" s="2"/>
      <c r="AMC23" s="2"/>
      <c r="AMD23" s="2"/>
      <c r="AME23" s="2"/>
      <c r="AMF23" s="2"/>
      <c r="AMG23" s="2"/>
      <c r="AMH23" s="2"/>
      <c r="AMI23" s="2"/>
      <c r="AMJ23" s="2"/>
      <c r="AMK23" s="2"/>
      <c r="AML23" s="2"/>
    </row>
    <row r="24" spans="1:1026" s="3" customFormat="1" ht="204.75" customHeight="1" thickBot="1">
      <c r="A24" s="2" t="s">
        <v>353</v>
      </c>
      <c r="B24" s="341"/>
      <c r="C24" s="43" t="s">
        <v>354</v>
      </c>
      <c r="D24" s="43" t="s">
        <v>983</v>
      </c>
      <c r="E24" s="8" t="s">
        <v>34</v>
      </c>
      <c r="F24" s="9" t="s">
        <v>35</v>
      </c>
      <c r="G24" s="39" t="s">
        <v>984</v>
      </c>
      <c r="H24" s="13">
        <f>IFERROR(IF(Ejecución!$B$1="","",IF(VLOOKUP($A24,EjecuciónDB[],MATCH(H$10,EjecuciónDB[#Headers],0),0)="","",VLOOKUP($A24,EjecuciónDB[],MATCH(H$10,EjecuciónDB[#Headers],0),0))),"-")</f>
        <v>0</v>
      </c>
      <c r="I24" s="13">
        <f>IFERROR(IF(Ejecución!$B$1="","",IF(VLOOKUP($A24,EjecuciónDB[],MATCH(I$10,EjecuciónDB[#Headers],0),0)="","",VLOOKUP($A24,EjecuciónDB[],MATCH(I$10,EjecuciónDB[#Headers],0),0))),"-")</f>
        <v>0</v>
      </c>
      <c r="J24" s="13">
        <f>IFERROR(IF(Ejecución!$B$1="","",IF(VLOOKUP($A24,EjecuciónDB[],MATCH(J$10,EjecuciónDB[#Headers],0),0)="","",VLOOKUP($A24,EjecuciónDB[],MATCH(J$10,EjecuciónDB[#Headers],0),0))),"-")</f>
        <v>0</v>
      </c>
      <c r="K24" s="13">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1</v>
      </c>
      <c r="L24" s="161">
        <v>389059.26059597835</v>
      </c>
      <c r="M24" s="344"/>
      <c r="N24" s="8" t="s">
        <v>946</v>
      </c>
      <c r="O24" s="40" t="s">
        <v>985</v>
      </c>
      <c r="P24" s="10"/>
      <c r="ALP24" s="2"/>
      <c r="ALQ24" s="2"/>
      <c r="ALR24" s="2"/>
      <c r="ALS24" s="2"/>
      <c r="ALT24" s="2"/>
      <c r="ALU24" s="2"/>
      <c r="ALV24" s="2"/>
      <c r="ALW24" s="2"/>
      <c r="ALX24" s="2"/>
      <c r="ALY24" s="2"/>
      <c r="ALZ24" s="2"/>
      <c r="AMA24" s="2"/>
      <c r="AMB24" s="2"/>
      <c r="AMC24" s="2"/>
      <c r="AMD24" s="2"/>
      <c r="AME24" s="2"/>
      <c r="AMF24" s="2"/>
      <c r="AMG24" s="2"/>
      <c r="AMH24" s="2"/>
      <c r="AMI24" s="2"/>
      <c r="AMJ24" s="2"/>
      <c r="AMK24" s="2"/>
      <c r="AML24" s="2"/>
    </row>
    <row r="25" spans="1:1026" s="3" customFormat="1" ht="114" customHeight="1" thickBot="1">
      <c r="A25" s="2" t="s">
        <v>357</v>
      </c>
      <c r="B25" s="334" t="s">
        <v>986</v>
      </c>
      <c r="C25" s="65" t="s">
        <v>360</v>
      </c>
      <c r="D25" s="43" t="s">
        <v>987</v>
      </c>
      <c r="E25" s="8" t="s">
        <v>34</v>
      </c>
      <c r="F25" s="9" t="s">
        <v>35</v>
      </c>
      <c r="G25" s="39" t="s">
        <v>988</v>
      </c>
      <c r="H25" s="13">
        <f>IFERROR(IF(Ejecución!$B$1="","",IF(VLOOKUP($A25,EjecuciónDB[],MATCH(H$10,EjecuciónDB[#Headers],0),0)="","",VLOOKUP($A25,EjecuciónDB[],MATCH(H$10,EjecuciónDB[#Headers],0),0))),"-")</f>
        <v>0</v>
      </c>
      <c r="I25" s="13">
        <f>IFERROR(IF(Ejecución!$B$1="","",IF(VLOOKUP($A25,EjecuciónDB[],MATCH(I$10,EjecuciónDB[#Headers],0),0)="","",VLOOKUP($A25,EjecuciónDB[],MATCH(I$10,EjecuciónDB[#Headers],0),0))),"-")</f>
        <v>0</v>
      </c>
      <c r="J25" s="13">
        <f>IFERROR(IF(Ejecución!$B$1="","",IF(VLOOKUP($A25,EjecuciónDB[],MATCH(J$10,EjecuciónDB[#Headers],0),0)="","",VLOOKUP($A25,EjecuciónDB[],MATCH(J$10,EjecuciónDB[#Headers],0),0))),"-")</f>
        <v>0</v>
      </c>
      <c r="K25" s="13">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162">
        <v>597810.34930457803</v>
      </c>
      <c r="M25" s="335" t="s">
        <v>989</v>
      </c>
      <c r="N25" s="335" t="s">
        <v>990</v>
      </c>
      <c r="O25" s="40" t="s">
        <v>991</v>
      </c>
      <c r="P25" s="10"/>
      <c r="ALP25" s="2"/>
      <c r="ALQ25" s="2"/>
      <c r="ALR25" s="2"/>
      <c r="ALS25" s="2"/>
      <c r="ALT25" s="2"/>
      <c r="ALU25" s="2"/>
      <c r="ALV25" s="2"/>
      <c r="ALW25" s="2"/>
      <c r="ALX25" s="2"/>
      <c r="ALY25" s="2"/>
      <c r="ALZ25" s="2"/>
      <c r="AMA25" s="2"/>
      <c r="AMB25" s="2"/>
      <c r="AMC25" s="2"/>
      <c r="AMD25" s="2"/>
      <c r="AME25" s="2"/>
      <c r="AMF25" s="2"/>
      <c r="AMG25" s="2"/>
      <c r="AMH25" s="2"/>
      <c r="AMI25" s="2"/>
      <c r="AMJ25" s="2"/>
      <c r="AMK25" s="2"/>
      <c r="AML25" s="2"/>
    </row>
    <row r="26" spans="1:1026" s="3" customFormat="1" ht="123.75" customHeight="1" thickBot="1">
      <c r="A26" s="2" t="s">
        <v>363</v>
      </c>
      <c r="B26" s="334"/>
      <c r="C26" s="346" t="s">
        <v>992</v>
      </c>
      <c r="D26" s="43" t="s">
        <v>366</v>
      </c>
      <c r="E26" s="8" t="s">
        <v>34</v>
      </c>
      <c r="F26" s="9" t="s">
        <v>35</v>
      </c>
      <c r="G26" s="39" t="s">
        <v>993</v>
      </c>
      <c r="H26" s="13">
        <f>IFERROR(IF(Ejecución!$B$1="","",IF(VLOOKUP($A26,EjecuciónDB[],MATCH(H$10,EjecuciónDB[#Headers],0),0)="","",VLOOKUP($A26,EjecuciónDB[],MATCH(H$10,EjecuciónDB[#Headers],0),0))),"-")</f>
        <v>0</v>
      </c>
      <c r="I26" s="13">
        <f>IFERROR(IF(Ejecución!$B$1="","",IF(VLOOKUP($A26,EjecuciónDB[],MATCH(I$10,EjecuciónDB[#Headers],0),0)="","",VLOOKUP($A26,EjecuciónDB[],MATCH(I$10,EjecuciónDB[#Headers],0),0))),"-")</f>
        <v>0</v>
      </c>
      <c r="J26" s="13">
        <f>IFERROR(IF(Ejecución!$B$1="","",IF(VLOOKUP($A26,EjecuciónDB[],MATCH(J$10,EjecuciónDB[#Headers],0),0)="","",VLOOKUP($A26,EjecuciónDB[],MATCH(J$10,EjecuciónDB[#Headers],0),0))),"-")</f>
        <v>0</v>
      </c>
      <c r="K26" s="13">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1</v>
      </c>
      <c r="L26" s="348">
        <v>1660584.3036238283</v>
      </c>
      <c r="M26" s="345"/>
      <c r="N26" s="345"/>
      <c r="O26" s="40" t="s">
        <v>994</v>
      </c>
      <c r="P26" s="10"/>
      <c r="ALP26" s="2"/>
      <c r="ALQ26" s="2"/>
      <c r="ALR26" s="2"/>
      <c r="ALS26" s="2"/>
      <c r="ALT26" s="2"/>
      <c r="ALU26" s="2"/>
      <c r="ALV26" s="2"/>
      <c r="ALW26" s="2"/>
      <c r="ALX26" s="2"/>
      <c r="ALY26" s="2"/>
      <c r="ALZ26" s="2"/>
      <c r="AMA26" s="2"/>
      <c r="AMB26" s="2"/>
      <c r="AMC26" s="2"/>
      <c r="AMD26" s="2"/>
      <c r="AME26" s="2"/>
      <c r="AMF26" s="2"/>
      <c r="AMG26" s="2"/>
      <c r="AMH26" s="2"/>
      <c r="AMI26" s="2"/>
      <c r="AMJ26" s="2"/>
      <c r="AMK26" s="2"/>
      <c r="AML26" s="2"/>
    </row>
    <row r="27" spans="1:1026" s="3" customFormat="1" ht="117.75" customHeight="1" thickBot="1">
      <c r="A27" s="2" t="s">
        <v>367</v>
      </c>
      <c r="B27" s="334"/>
      <c r="C27" s="347"/>
      <c r="D27" s="54" t="s">
        <v>368</v>
      </c>
      <c r="E27" s="8" t="s">
        <v>34</v>
      </c>
      <c r="F27" s="9" t="s">
        <v>35</v>
      </c>
      <c r="G27" s="39" t="s">
        <v>995</v>
      </c>
      <c r="H27" s="13">
        <f>IFERROR(IF(Ejecución!$B$1="","",IF(VLOOKUP($A27,EjecuciónDB[],MATCH(H$10,EjecuciónDB[#Headers],0),0)="","",VLOOKUP($A27,EjecuciónDB[],MATCH(H$10,EjecuciónDB[#Headers],0),0))),"-")</f>
        <v>0</v>
      </c>
      <c r="I27" s="13">
        <f>IFERROR(IF(Ejecución!$B$1="","",IF(VLOOKUP($A27,EjecuciónDB[],MATCH(I$10,EjecuciónDB[#Headers],0),0)="","",VLOOKUP($A27,EjecuciónDB[],MATCH(I$10,EjecuciónDB[#Headers],0),0))),"-")</f>
        <v>0</v>
      </c>
      <c r="J27" s="13">
        <f>IFERROR(IF(Ejecución!$B$1="","",IF(VLOOKUP($A27,EjecuciónDB[],MATCH(J$10,EjecuciónDB[#Headers],0),0)="","",VLOOKUP($A27,EjecuciónDB[],MATCH(J$10,EjecuciónDB[#Headers],0),0))),"-")</f>
        <v>1</v>
      </c>
      <c r="K27" s="13">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3</v>
      </c>
      <c r="L27" s="349"/>
      <c r="M27" s="345"/>
      <c r="N27" s="336"/>
      <c r="O27" s="40" t="s">
        <v>996</v>
      </c>
      <c r="P27" s="10"/>
      <c r="ALP27" s="2"/>
      <c r="ALQ27" s="2"/>
      <c r="ALR27" s="2"/>
      <c r="ALS27" s="2"/>
      <c r="ALT27" s="2"/>
      <c r="ALU27" s="2"/>
      <c r="ALV27" s="2"/>
      <c r="ALW27" s="2"/>
      <c r="ALX27" s="2"/>
      <c r="ALY27" s="2"/>
      <c r="ALZ27" s="2"/>
      <c r="AMA27" s="2"/>
      <c r="AMB27" s="2"/>
      <c r="AMC27" s="2"/>
      <c r="AMD27" s="2"/>
      <c r="AME27" s="2"/>
      <c r="AMF27" s="2"/>
      <c r="AMG27" s="2"/>
      <c r="AMH27" s="2"/>
      <c r="AMI27" s="2"/>
      <c r="AMJ27" s="2"/>
      <c r="AMK27" s="2"/>
      <c r="AML27" s="2"/>
    </row>
    <row r="28" spans="1:1026" s="3" customFormat="1" ht="182.25" customHeight="1" thickBot="1">
      <c r="A28" s="2" t="s">
        <v>369</v>
      </c>
      <c r="B28" s="334"/>
      <c r="C28" s="65" t="s">
        <v>370</v>
      </c>
      <c r="D28" s="44" t="s">
        <v>372</v>
      </c>
      <c r="E28" s="43" t="s">
        <v>34</v>
      </c>
      <c r="F28" s="9" t="s">
        <v>35</v>
      </c>
      <c r="G28" s="39" t="s">
        <v>997</v>
      </c>
      <c r="H28" s="13">
        <f>IFERROR(IF(Ejecución!$B$1="","",IF(VLOOKUP($A28,EjecuciónDB[],MATCH(H$10,EjecuciónDB[#Headers],0),0)="","",VLOOKUP($A28,EjecuciónDB[],MATCH(H$10,EjecuciónDB[#Headers],0),0))),"-")</f>
        <v>0</v>
      </c>
      <c r="I28" s="13">
        <f>IFERROR(IF(Ejecución!$B$1="","",IF(VLOOKUP($A28,EjecuciónDB[],MATCH(I$10,EjecuciónDB[#Headers],0),0)="","",VLOOKUP($A28,EjecuciónDB[],MATCH(I$10,EjecuciónDB[#Headers],0),0))),"-")</f>
        <v>0</v>
      </c>
      <c r="J28" s="13">
        <f>IFERROR(IF(Ejecución!$B$1="","",IF(VLOOKUP($A28,EjecuciónDB[],MATCH(J$10,EjecuciónDB[#Headers],0),0)="","",VLOOKUP($A28,EjecuciónDB[],MATCH(J$10,EjecuciónDB[#Headers],0),0))),"-")</f>
        <v>0</v>
      </c>
      <c r="K28" s="13">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2</v>
      </c>
      <c r="L28" s="162">
        <v>1859854.4200586875</v>
      </c>
      <c r="M28" s="345"/>
      <c r="N28" s="55" t="s">
        <v>990</v>
      </c>
      <c r="O28" s="40" t="s">
        <v>998</v>
      </c>
      <c r="P28" s="10"/>
      <c r="ALP28" s="2"/>
      <c r="ALQ28" s="2"/>
      <c r="ALR28" s="2"/>
      <c r="ALS28" s="2"/>
      <c r="ALT28" s="2"/>
      <c r="ALU28" s="2"/>
      <c r="ALV28" s="2"/>
      <c r="ALW28" s="2"/>
      <c r="ALX28" s="2"/>
      <c r="ALY28" s="2"/>
      <c r="ALZ28" s="2"/>
      <c r="AMA28" s="2"/>
      <c r="AMB28" s="2"/>
      <c r="AMC28" s="2"/>
      <c r="AMD28" s="2"/>
      <c r="AME28" s="2"/>
      <c r="AMF28" s="2"/>
      <c r="AMG28" s="2"/>
      <c r="AMH28" s="2"/>
      <c r="AMI28" s="2"/>
      <c r="AMJ28" s="2"/>
      <c r="AMK28" s="2"/>
      <c r="AML28" s="2"/>
    </row>
    <row r="29" spans="1:1026" s="3" customFormat="1" ht="169.5" customHeight="1" thickBot="1">
      <c r="A29" s="2" t="s">
        <v>373</v>
      </c>
      <c r="B29" s="334"/>
      <c r="C29" s="65" t="s">
        <v>374</v>
      </c>
      <c r="D29" s="44" t="s">
        <v>376</v>
      </c>
      <c r="E29" s="43" t="s">
        <v>34</v>
      </c>
      <c r="F29" s="9" t="s">
        <v>35</v>
      </c>
      <c r="G29" s="40" t="s">
        <v>999</v>
      </c>
      <c r="H29" s="13">
        <f>IFERROR(IF(Ejecución!$B$1="","",IF(VLOOKUP($A29,EjecuciónDB[],MATCH(H$10,EjecuciónDB[#Headers],0),0)="","",VLOOKUP($A29,EjecuciónDB[],MATCH(H$10,EjecuciónDB[#Headers],0),0))),"-")</f>
        <v>0</v>
      </c>
      <c r="I29" s="13">
        <f>IFERROR(IF(Ejecución!$B$1="","",IF(VLOOKUP($A29,EjecuciónDB[],MATCH(I$10,EjecuciónDB[#Headers],0),0)="","",VLOOKUP($A29,EjecuciónDB[],MATCH(I$10,EjecuciónDB[#Headers],0),0))),"-")</f>
        <v>0</v>
      </c>
      <c r="J29" s="13">
        <f>IFERROR(IF(Ejecución!$B$1="","",IF(VLOOKUP($A29,EjecuciónDB[],MATCH(J$10,EjecuciónDB[#Headers],0),0)="","",VLOOKUP($A29,EjecuciónDB[],MATCH(J$10,EjecuciónDB[#Headers],0),0))),"-")</f>
        <v>0</v>
      </c>
      <c r="K29" s="13">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1</v>
      </c>
      <c r="L29" s="162">
        <v>863503.83788439049</v>
      </c>
      <c r="M29" s="336"/>
      <c r="N29" s="55" t="s">
        <v>1000</v>
      </c>
      <c r="O29" s="40" t="s">
        <v>1001</v>
      </c>
      <c r="P29" s="10"/>
      <c r="ALP29" s="2"/>
      <c r="ALQ29" s="2"/>
      <c r="ALR29" s="2"/>
      <c r="ALS29" s="2"/>
      <c r="ALT29" s="2"/>
      <c r="ALU29" s="2"/>
      <c r="ALV29" s="2"/>
      <c r="ALW29" s="2"/>
      <c r="ALX29" s="2"/>
      <c r="ALY29" s="2"/>
      <c r="ALZ29" s="2"/>
      <c r="AMA29" s="2"/>
      <c r="AMB29" s="2"/>
      <c r="AMC29" s="2"/>
      <c r="AMD29" s="2"/>
      <c r="AME29" s="2"/>
      <c r="AMF29" s="2"/>
      <c r="AMG29" s="2"/>
      <c r="AMH29" s="2"/>
      <c r="AMI29" s="2"/>
      <c r="AMJ29" s="2"/>
      <c r="AMK29" s="2"/>
      <c r="AML29" s="2"/>
    </row>
    <row r="30" spans="1:1026" s="3" customFormat="1" ht="99.75" customHeight="1" thickBot="1">
      <c r="A30" s="2" t="s">
        <v>377</v>
      </c>
      <c r="B30" s="334" t="s">
        <v>378</v>
      </c>
      <c r="C30" s="56" t="s">
        <v>380</v>
      </c>
      <c r="D30" s="57" t="s">
        <v>1002</v>
      </c>
      <c r="E30" s="8" t="s">
        <v>109</v>
      </c>
      <c r="F30" s="9" t="s">
        <v>59</v>
      </c>
      <c r="G30" s="39" t="s">
        <v>1003</v>
      </c>
      <c r="H30" s="61">
        <f>IFERROR(IF(Ejecución!$B$1="","",IF(VLOOKUP($A30,EjecuciónDB[],MATCH(H$10,EjecuciónDB[#Headers],0),0)="","",VLOOKUP($A30,EjecuciónDB[],MATCH(H$10,EjecuciónDB[#Headers],0),0))),"-")</f>
        <v>1</v>
      </c>
      <c r="I30" s="61">
        <f>IFERROR(IF(Ejecución!$B$1="","",IF(VLOOKUP($A30,EjecuciónDB[],MATCH(I$10,EjecuciónDB[#Headers],0),0)="","",VLOOKUP($A30,EjecuciónDB[],MATCH(I$10,EjecuciónDB[#Headers],0),0))),"-")</f>
        <v>0</v>
      </c>
      <c r="J30" s="61">
        <f>IFERROR(IF(Ejecución!$B$1="","",IF(VLOOKUP($A30,EjecuciónDB[],MATCH(J$10,EjecuciónDB[#Headers],0),0)="","",VLOOKUP($A30,EjecuciónDB[],MATCH(J$10,EjecuciónDB[#Headers],0),0))),"-")</f>
        <v>1</v>
      </c>
      <c r="K30" s="61">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2</v>
      </c>
      <c r="L30" s="162">
        <v>896715.52395686705</v>
      </c>
      <c r="M30" s="335" t="s">
        <v>1004</v>
      </c>
      <c r="N30" s="55" t="s">
        <v>1005</v>
      </c>
      <c r="O30" s="40" t="s">
        <v>1006</v>
      </c>
      <c r="P30" s="10"/>
      <c r="ALP30" s="2"/>
      <c r="ALQ30" s="2"/>
      <c r="ALR30" s="2"/>
      <c r="ALS30" s="2"/>
      <c r="ALT30" s="2"/>
      <c r="ALU30" s="2"/>
      <c r="ALV30" s="2"/>
      <c r="ALW30" s="2"/>
      <c r="ALX30" s="2"/>
      <c r="ALY30" s="2"/>
      <c r="ALZ30" s="2"/>
      <c r="AMA30" s="2"/>
      <c r="AMB30" s="2"/>
      <c r="AMC30" s="2"/>
      <c r="AMD30" s="2"/>
      <c r="AME30" s="2"/>
      <c r="AMF30" s="2"/>
      <c r="AMG30" s="2"/>
      <c r="AMH30" s="2"/>
      <c r="AMI30" s="2"/>
      <c r="AMJ30" s="2"/>
      <c r="AMK30" s="2"/>
      <c r="AML30" s="2"/>
    </row>
    <row r="31" spans="1:1026" s="3" customFormat="1" ht="108" customHeight="1" thickBot="1">
      <c r="A31" s="2" t="s">
        <v>383</v>
      </c>
      <c r="B31" s="334"/>
      <c r="C31" s="43" t="s">
        <v>384</v>
      </c>
      <c r="D31" s="8" t="s">
        <v>386</v>
      </c>
      <c r="E31" s="8" t="s">
        <v>34</v>
      </c>
      <c r="F31" s="9" t="s">
        <v>59</v>
      </c>
      <c r="G31" s="40" t="s">
        <v>1007</v>
      </c>
      <c r="H31" s="62">
        <f>IFERROR(IF(Ejecución!$B$1="","",IF(VLOOKUP($A31,EjecuciónDB[],MATCH(H$10,EjecuciónDB[#Headers],0),0)="","",VLOOKUP($A31,EjecuciónDB[],MATCH(H$10,EjecuciónDB[#Headers],0),0))),"-")</f>
        <v>0</v>
      </c>
      <c r="I31" s="62">
        <f>IFERROR(IF(Ejecución!$B$1="","",IF(VLOOKUP($A31,EjecuciónDB[],MATCH(I$10,EjecuciónDB[#Headers],0),0)="","",VLOOKUP($A31,EjecuciónDB[],MATCH(I$10,EjecuciónDB[#Headers],0),0))),"-")</f>
        <v>0</v>
      </c>
      <c r="J31" s="62">
        <f>IFERROR(IF(Ejecución!$B$1="","",IF(VLOOKUP($A31,EjecuciónDB[],MATCH(J$10,EjecuciónDB[#Headers],0),0)="","",VLOOKUP($A31,EjecuciónDB[],MATCH(J$10,EjecuciónDB[#Headers],0),0))),"-")</f>
        <v>1</v>
      </c>
      <c r="K31" s="63">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1</v>
      </c>
      <c r="L31" s="162">
        <v>618161.86645198381</v>
      </c>
      <c r="M31" s="336"/>
      <c r="N31" s="55" t="s">
        <v>1008</v>
      </c>
      <c r="O31" s="40" t="s">
        <v>1009</v>
      </c>
      <c r="P31" s="10"/>
      <c r="ALP31" s="2"/>
      <c r="ALQ31" s="2"/>
      <c r="ALR31" s="2"/>
      <c r="ALS31" s="2"/>
      <c r="ALT31" s="2"/>
      <c r="ALU31" s="2"/>
      <c r="ALV31" s="2"/>
      <c r="ALW31" s="2"/>
      <c r="ALX31" s="2"/>
      <c r="ALY31" s="2"/>
      <c r="ALZ31" s="2"/>
      <c r="AMA31" s="2"/>
      <c r="AMB31" s="2"/>
      <c r="AMC31" s="2"/>
      <c r="AMD31" s="2"/>
      <c r="AME31" s="2"/>
      <c r="AMF31" s="2"/>
      <c r="AMG31" s="2"/>
      <c r="AMH31" s="2"/>
      <c r="AMI31" s="2"/>
      <c r="AMJ31" s="2"/>
      <c r="AMK31" s="2"/>
      <c r="AML31" s="2"/>
    </row>
    <row r="32" spans="1:1026" s="3" customFormat="1" ht="174.75" customHeight="1" thickBot="1">
      <c r="A32" s="2" t="s">
        <v>387</v>
      </c>
      <c r="B32" s="337" t="s">
        <v>388</v>
      </c>
      <c r="C32" s="66" t="s">
        <v>390</v>
      </c>
      <c r="D32" s="58" t="s">
        <v>392</v>
      </c>
      <c r="E32" s="8" t="s">
        <v>34</v>
      </c>
      <c r="F32" s="9" t="s">
        <v>35</v>
      </c>
      <c r="G32" s="39" t="s">
        <v>1010</v>
      </c>
      <c r="H32" s="62">
        <f>IFERROR(IF(Ejecución!$B$1="","",IF(VLOOKUP($A32,EjecuciónDB[],MATCH(H$10,EjecuciónDB[#Headers],0),0)="","",VLOOKUP($A32,EjecuciónDB[],MATCH(H$10,EjecuciónDB[#Headers],0),0))),"-")</f>
        <v>1</v>
      </c>
      <c r="I32" s="62">
        <f>IFERROR(IF(Ejecución!$B$1="","",IF(VLOOKUP($A32,EjecuciónDB[],MATCH(I$10,EjecuciónDB[#Headers],0),0)="","",VLOOKUP($A32,EjecuciónDB[],MATCH(I$10,EjecuciónDB[#Headers],0),0))),"-")</f>
        <v>1</v>
      </c>
      <c r="J32" s="62">
        <f>IFERROR(IF(Ejecución!$B$1="","",IF(VLOOKUP($A32,EjecuciónDB[],MATCH(J$10,EjecuciónDB[#Headers],0),0)="","",VLOOKUP($A32,EjecuciónDB[],MATCH(J$10,EjecuciónDB[#Headers],0),0))),"-")</f>
        <v>0</v>
      </c>
      <c r="K32" s="62">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5</v>
      </c>
      <c r="L32" s="162">
        <v>512207.98593322525</v>
      </c>
      <c r="M32" s="338" t="s">
        <v>1011</v>
      </c>
      <c r="N32" s="10" t="s">
        <v>1012</v>
      </c>
      <c r="O32" s="40" t="s">
        <v>1013</v>
      </c>
      <c r="P32" s="10"/>
      <c r="ALP32" s="2"/>
      <c r="ALQ32" s="2"/>
      <c r="ALR32" s="2"/>
      <c r="ALS32" s="2"/>
      <c r="ALT32" s="2"/>
      <c r="ALU32" s="2"/>
      <c r="ALV32" s="2"/>
      <c r="ALW32" s="2"/>
      <c r="ALX32" s="2"/>
      <c r="ALY32" s="2"/>
      <c r="ALZ32" s="2"/>
      <c r="AMA32" s="2"/>
      <c r="AMB32" s="2"/>
      <c r="AMC32" s="2"/>
      <c r="AMD32" s="2"/>
      <c r="AME32" s="2"/>
      <c r="AMF32" s="2"/>
      <c r="AMG32" s="2"/>
      <c r="AMH32" s="2"/>
      <c r="AMI32" s="2"/>
      <c r="AMJ32" s="2"/>
      <c r="AMK32" s="2"/>
      <c r="AML32" s="2"/>
    </row>
    <row r="33" spans="1:1026" s="3" customFormat="1" ht="117" customHeight="1" thickBot="1">
      <c r="A33" s="2" t="s">
        <v>393</v>
      </c>
      <c r="B33" s="337"/>
      <c r="C33" s="66" t="s">
        <v>394</v>
      </c>
      <c r="D33" s="58" t="s">
        <v>396</v>
      </c>
      <c r="E33" s="8" t="s">
        <v>34</v>
      </c>
      <c r="F33" s="9" t="s">
        <v>59</v>
      </c>
      <c r="G33" s="59" t="s">
        <v>1014</v>
      </c>
      <c r="H33" s="62">
        <f>IFERROR(IF(Ejecución!$B$1="","",IF(VLOOKUP($A33,EjecuciónDB[],MATCH(H$10,EjecuciónDB[#Headers],0),0)="","",VLOOKUP($A33,EjecuciónDB[],MATCH(H$10,EjecuciónDB[#Headers],0),0))),"-")</f>
        <v>3</v>
      </c>
      <c r="I33" s="62">
        <f>IFERROR(IF(Ejecución!$B$1="","",IF(VLOOKUP($A33,EjecuciónDB[],MATCH(I$10,EjecuciónDB[#Headers],0),0)="","",VLOOKUP($A33,EjecuciónDB[],MATCH(I$10,EjecuciónDB[#Headers],0),0))),"-")</f>
        <v>4</v>
      </c>
      <c r="J33" s="62">
        <f>IFERROR(IF(Ejecución!$B$1="","",IF(VLOOKUP($A33,EjecuciónDB[],MATCH(J$10,EjecuciónDB[#Headers],0),0)="","",VLOOKUP($A33,EjecuciónDB[],MATCH(J$10,EjecuciónDB[#Headers],0),0))),"-")</f>
        <v>1</v>
      </c>
      <c r="K33" s="62">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19</v>
      </c>
      <c r="L33" s="162">
        <v>585380.55535225745</v>
      </c>
      <c r="M33" s="338"/>
      <c r="N33" s="10" t="s">
        <v>1015</v>
      </c>
      <c r="O33" s="40" t="s">
        <v>1016</v>
      </c>
      <c r="P33" s="10"/>
      <c r="ALP33" s="2"/>
      <c r="ALQ33" s="2"/>
      <c r="ALR33" s="2"/>
      <c r="ALS33" s="2"/>
      <c r="ALT33" s="2"/>
      <c r="ALU33" s="2"/>
      <c r="ALV33" s="2"/>
      <c r="ALW33" s="2"/>
      <c r="ALX33" s="2"/>
      <c r="ALY33" s="2"/>
      <c r="ALZ33" s="2"/>
      <c r="AMA33" s="2"/>
      <c r="AMB33" s="2"/>
      <c r="AMC33" s="2"/>
      <c r="AMD33" s="2"/>
      <c r="AME33" s="2"/>
      <c r="AMF33" s="2"/>
      <c r="AMG33" s="2"/>
      <c r="AMH33" s="2"/>
      <c r="AMI33" s="2"/>
      <c r="AMJ33" s="2"/>
      <c r="AMK33" s="2"/>
      <c r="AML33" s="2"/>
    </row>
    <row r="34" spans="1:1026" s="3" customFormat="1" ht="94.5" customHeight="1" thickBot="1">
      <c r="A34" s="2" t="s">
        <v>397</v>
      </c>
      <c r="B34" s="337"/>
      <c r="C34" s="43" t="s">
        <v>1017</v>
      </c>
      <c r="D34" s="8" t="s">
        <v>231</v>
      </c>
      <c r="E34" s="8" t="s">
        <v>34</v>
      </c>
      <c r="F34" s="9" t="s">
        <v>35</v>
      </c>
      <c r="G34" s="39" t="s">
        <v>1018</v>
      </c>
      <c r="H34" s="62">
        <f>IFERROR(IF(Ejecución!$B$1="","",IF(VLOOKUP($A34,EjecuciónDB[],MATCH(H$10,EjecuciónDB[#Headers],0),0)="","",VLOOKUP($A34,EjecuciónDB[],MATCH(H$10,EjecuciónDB[#Headers],0),0))),"-")</f>
        <v>1</v>
      </c>
      <c r="I34" s="62">
        <f>IFERROR(IF(Ejecución!$B$1="","",IF(VLOOKUP($A34,EjecuciónDB[],MATCH(I$10,EjecuciónDB[#Headers],0),0)="","",VLOOKUP($A34,EjecuciónDB[],MATCH(I$10,EjecuciónDB[#Headers],0),0))),"-")</f>
        <v>0</v>
      </c>
      <c r="J34" s="62">
        <f>IFERROR(IF(Ejecución!$B$1="","",IF(VLOOKUP($A34,EjecuciónDB[],MATCH(J$10,EjecuciónDB[#Headers],0),0)="","",VLOOKUP($A34,EjecuciónDB[],MATCH(J$10,EjecuciónDB[#Headers],0),0))),"-")</f>
        <v>0</v>
      </c>
      <c r="K34" s="62">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4</v>
      </c>
      <c r="L34" s="162">
        <v>365862.84709516086</v>
      </c>
      <c r="M34" s="338"/>
      <c r="N34" s="10" t="s">
        <v>1019</v>
      </c>
      <c r="O34" s="40" t="s">
        <v>1020</v>
      </c>
      <c r="P34" s="10"/>
      <c r="ALP34" s="2"/>
      <c r="ALQ34" s="2"/>
      <c r="ALR34" s="2"/>
      <c r="ALS34" s="2"/>
      <c r="ALT34" s="2"/>
      <c r="ALU34" s="2"/>
      <c r="ALV34" s="2"/>
      <c r="ALW34" s="2"/>
      <c r="ALX34" s="2"/>
      <c r="ALY34" s="2"/>
      <c r="ALZ34" s="2"/>
      <c r="AMA34" s="2"/>
      <c r="AMB34" s="2"/>
      <c r="AMC34" s="2"/>
      <c r="AMD34" s="2"/>
      <c r="AME34" s="2"/>
      <c r="AMF34" s="2"/>
      <c r="AMG34" s="2"/>
      <c r="AMH34" s="2"/>
      <c r="AMI34" s="2"/>
      <c r="AMJ34" s="2"/>
      <c r="AMK34" s="2"/>
      <c r="AML34" s="2"/>
    </row>
  </sheetData>
  <mergeCells count="34">
    <mergeCell ref="B1:P1"/>
    <mergeCell ref="B2:E2"/>
    <mergeCell ref="B3:P3"/>
    <mergeCell ref="B4:P4"/>
    <mergeCell ref="F2:L2"/>
    <mergeCell ref="M2:P2"/>
    <mergeCell ref="B11:B14"/>
    <mergeCell ref="M11:M14"/>
    <mergeCell ref="O9:O10"/>
    <mergeCell ref="P9:P10"/>
    <mergeCell ref="B5:P6"/>
    <mergeCell ref="B7:P8"/>
    <mergeCell ref="B9:B10"/>
    <mergeCell ref="C9:F9"/>
    <mergeCell ref="G9:G10"/>
    <mergeCell ref="H9:K9"/>
    <mergeCell ref="L9:L10"/>
    <mergeCell ref="M9:M10"/>
    <mergeCell ref="N9:N10"/>
    <mergeCell ref="M16:M19"/>
    <mergeCell ref="M20:M21"/>
    <mergeCell ref="B16:B19"/>
    <mergeCell ref="B20:B21"/>
    <mergeCell ref="N25:N27"/>
    <mergeCell ref="C26:C27"/>
    <mergeCell ref="L26:L27"/>
    <mergeCell ref="B30:B31"/>
    <mergeCell ref="M30:M31"/>
    <mergeCell ref="B32:B34"/>
    <mergeCell ref="M32:M34"/>
    <mergeCell ref="B22:B24"/>
    <mergeCell ref="M22:M24"/>
    <mergeCell ref="B25:B29"/>
    <mergeCell ref="M25:M29"/>
  </mergeCells>
  <dataValidations count="2">
    <dataValidation type="list" allowBlank="1" showInputMessage="1" showErrorMessage="1" sqref="F11:F34" xr:uid="{D91316BA-5A6F-448E-9603-222760270F59}">
      <formula1>"A,B,C"</formula1>
    </dataValidation>
    <dataValidation type="list" allowBlank="1" showInputMessage="1" showErrorMessage="1" sqref="E11:E34" xr:uid="{838BC392-7516-48F8-AFE5-00816FA98B38}">
      <formula1>"Unidad,Porcentaje,Monetario"</formula1>
    </dataValidation>
  </dataValidations>
  <printOptions horizontalCentered="1" verticalCentered="1"/>
  <pageMargins left="0.11811023622047245" right="0.11811023622047245" top="0.74803149606299213" bottom="0.78740157480314965" header="0.35433070866141736" footer="0.39370078740157483"/>
  <pageSetup paperSize="5" scale="40" fitToWidth="0" fitToHeight="0" orientation="landscape" r:id="rId1"/>
  <headerFooter alignWithMargins="0"/>
  <rowBreaks count="3" manualBreakCount="3">
    <brk id="14" min="1" max="15" man="1"/>
    <brk id="19" min="1" max="15" man="1"/>
    <brk id="29"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91582-32D6-4DF6-AF3E-DEEC7EAA8FEB}">
  <sheetPr codeName="Hoja4"/>
  <dimension ref="A1:ALO26"/>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24.1796875" style="3" bestFit="1" customWidth="1"/>
    <col min="4" max="4" width="20.1796875" style="3" customWidth="1"/>
    <col min="5" max="5" width="17.26953125" style="3" customWidth="1"/>
    <col min="6" max="6" width="18.453125" style="3" customWidth="1"/>
    <col min="7" max="7" width="42.453125" style="3" bestFit="1" customWidth="1"/>
    <col min="8" max="10" width="17.7265625" style="3" customWidth="1"/>
    <col min="11" max="11" width="17.7265625" style="3" hidden="1" customWidth="1"/>
    <col min="12" max="12" width="27" style="3" bestFit="1" customWidth="1"/>
    <col min="13" max="13" width="23.54296875" style="3" customWidth="1"/>
    <col min="14" max="14" width="30.1796875" style="3" bestFit="1" customWidth="1"/>
    <col min="15" max="15" width="47.453125" style="3" customWidth="1"/>
    <col min="16" max="16" width="27.453125" style="3" customWidth="1"/>
    <col min="17" max="1002" width="12.1796875" style="3" customWidth="1"/>
    <col min="1003" max="1003" width="12.54296875" style="2" customWidth="1"/>
    <col min="1004" max="16384" width="12.54296875" style="2"/>
  </cols>
  <sheetData>
    <row r="1" spans="1:1003" s="4" customFormat="1" ht="26.5" thickBot="1">
      <c r="B1" s="297" t="s">
        <v>0</v>
      </c>
      <c r="C1" s="298"/>
      <c r="D1" s="298"/>
      <c r="E1" s="298"/>
      <c r="F1" s="298"/>
      <c r="G1" s="298"/>
      <c r="H1" s="299"/>
      <c r="I1" s="299"/>
      <c r="J1" s="299"/>
      <c r="K1" s="299"/>
      <c r="L1" s="299"/>
      <c r="M1" s="298"/>
      <c r="N1" s="298"/>
      <c r="O1" s="298"/>
      <c r="P1" s="300"/>
    </row>
    <row r="2" spans="1:1003" s="4" customFormat="1" ht="142.5" customHeight="1" thickBot="1">
      <c r="B2" s="301" t="s">
        <v>1</v>
      </c>
      <c r="C2" s="301"/>
      <c r="D2" s="301"/>
      <c r="E2" s="301"/>
      <c r="F2" s="313" t="s">
        <v>2</v>
      </c>
      <c r="G2" s="314"/>
      <c r="H2" s="314"/>
      <c r="I2" s="314"/>
      <c r="J2" s="314"/>
      <c r="K2" s="314"/>
      <c r="L2" s="315"/>
      <c r="M2" s="310" t="s">
        <v>3</v>
      </c>
      <c r="N2" s="311"/>
      <c r="O2" s="311"/>
      <c r="P2" s="312"/>
    </row>
    <row r="3" spans="1:1003"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3" s="5" customFormat="1" ht="15.5">
      <c r="B4" s="306" t="s">
        <v>1021</v>
      </c>
      <c r="C4" s="307"/>
      <c r="D4" s="307"/>
      <c r="E4" s="307"/>
      <c r="F4" s="307"/>
      <c r="G4" s="307"/>
      <c r="H4" s="308"/>
      <c r="I4" s="308"/>
      <c r="J4" s="308"/>
      <c r="K4" s="308"/>
      <c r="L4" s="308"/>
      <c r="M4" s="307"/>
      <c r="N4" s="307"/>
      <c r="O4" s="307"/>
      <c r="P4" s="309"/>
    </row>
    <row r="5" spans="1:1003" s="5" customFormat="1">
      <c r="B5" s="283" t="s">
        <v>5</v>
      </c>
      <c r="C5" s="284"/>
      <c r="D5" s="284"/>
      <c r="E5" s="284"/>
      <c r="F5" s="284"/>
      <c r="G5" s="284"/>
      <c r="H5" s="285"/>
      <c r="I5" s="285"/>
      <c r="J5" s="285"/>
      <c r="K5" s="285"/>
      <c r="L5" s="285"/>
      <c r="M5" s="284"/>
      <c r="N5" s="284"/>
      <c r="O5" s="284"/>
      <c r="P5" s="286"/>
    </row>
    <row r="6" spans="1:1003" s="5" customFormat="1">
      <c r="B6" s="283"/>
      <c r="C6" s="284"/>
      <c r="D6" s="284"/>
      <c r="E6" s="284"/>
      <c r="F6" s="284"/>
      <c r="G6" s="284"/>
      <c r="H6" s="285"/>
      <c r="I6" s="285"/>
      <c r="J6" s="285"/>
      <c r="K6" s="285"/>
      <c r="L6" s="285"/>
      <c r="M6" s="284"/>
      <c r="N6" s="284"/>
      <c r="O6" s="284"/>
      <c r="P6" s="286"/>
    </row>
    <row r="7" spans="1:1003" s="5" customFormat="1" ht="14.5" customHeight="1">
      <c r="B7" s="287" t="s">
        <v>6</v>
      </c>
      <c r="C7" s="288"/>
      <c r="D7" s="288"/>
      <c r="E7" s="288"/>
      <c r="F7" s="288"/>
      <c r="G7" s="288"/>
      <c r="H7" s="289"/>
      <c r="I7" s="289"/>
      <c r="J7" s="289"/>
      <c r="K7" s="289"/>
      <c r="L7" s="289"/>
      <c r="M7" s="288"/>
      <c r="N7" s="288"/>
      <c r="O7" s="288"/>
      <c r="P7" s="290"/>
    </row>
    <row r="8" spans="1:1003" s="5" customFormat="1" ht="15" customHeight="1" thickBot="1">
      <c r="B8" s="291"/>
      <c r="C8" s="292"/>
      <c r="D8" s="292"/>
      <c r="E8" s="292"/>
      <c r="F8" s="292"/>
      <c r="G8" s="292"/>
      <c r="H8" s="293"/>
      <c r="I8" s="293"/>
      <c r="J8" s="293"/>
      <c r="K8" s="293"/>
      <c r="L8" s="293"/>
      <c r="M8" s="292"/>
      <c r="N8" s="292"/>
      <c r="O8" s="292"/>
      <c r="P8" s="294"/>
    </row>
    <row r="9" spans="1:1003" ht="35.1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Q9" s="1"/>
      <c r="R9" s="1"/>
      <c r="S9" s="1"/>
      <c r="T9" s="1"/>
      <c r="U9" s="1"/>
      <c r="V9" s="1"/>
      <c r="W9" s="1"/>
      <c r="X9" s="1"/>
      <c r="Y9" s="1"/>
      <c r="ALN9" s="2"/>
    </row>
    <row r="10" spans="1:1003" s="5" customFormat="1" ht="31.5"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c r="Q10" s="7"/>
      <c r="R10" s="7"/>
      <c r="S10" s="7"/>
      <c r="T10" s="7"/>
      <c r="U10" s="7"/>
      <c r="V10" s="7"/>
      <c r="W10" s="7"/>
      <c r="X10" s="7"/>
      <c r="Y10" s="7"/>
    </row>
    <row r="11" spans="1:1003" s="5" customFormat="1" ht="131.25" customHeight="1" thickBot="1">
      <c r="A11" s="5" t="s">
        <v>400</v>
      </c>
      <c r="B11" s="361" t="s">
        <v>403</v>
      </c>
      <c r="C11" s="68" t="s">
        <v>405</v>
      </c>
      <c r="D11" s="67" t="s">
        <v>407</v>
      </c>
      <c r="E11" s="8" t="s">
        <v>34</v>
      </c>
      <c r="F11" s="69" t="s">
        <v>35</v>
      </c>
      <c r="G11" s="70" t="s">
        <v>1022</v>
      </c>
      <c r="H11" s="78">
        <f>IFERROR(IF(Ejecución!$B$1="","",IF(VLOOKUP($A11,EjecuciónDB[],MATCH(H$10,EjecuciónDB[#Headers],0),0)="","",VLOOKUP($A11,EjecuciónDB[],MATCH(H$10,EjecuciónDB[#Headers],0),0))),"-")</f>
        <v>564</v>
      </c>
      <c r="I11" s="78">
        <f>IFERROR(IF(Ejecución!$B$1="","",IF(VLOOKUP($A11,EjecuciónDB[],MATCH(I$10,EjecuciónDB[#Headers],0),0)="","",VLOOKUP($A11,EjecuciónDB[],MATCH(I$10,EjecuciónDB[#Headers],0),0))),"-")</f>
        <v>537</v>
      </c>
      <c r="J11" s="78">
        <f>IFERROR(IF(Ejecución!$B$1="","",IF(VLOOKUP($A11,EjecuciónDB[],MATCH(J$10,EjecuciónDB[#Headers],0),0)="","",VLOOKUP($A11,EjecuciónDB[],MATCH(J$10,EjecuciónDB[#Headers],0),0))),"-")</f>
        <v>636</v>
      </c>
      <c r="K11" s="78">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6831</v>
      </c>
      <c r="L11" s="163">
        <v>13556366.131116986</v>
      </c>
      <c r="M11" s="364" t="s">
        <v>1023</v>
      </c>
      <c r="N11" s="71" t="s">
        <v>1024</v>
      </c>
      <c r="O11" s="72" t="s">
        <v>1025</v>
      </c>
      <c r="P11" s="10"/>
      <c r="Q11" s="7"/>
      <c r="R11" s="7"/>
      <c r="S11" s="7"/>
      <c r="T11" s="7"/>
      <c r="U11" s="7"/>
      <c r="V11" s="7"/>
      <c r="W11" s="7"/>
      <c r="X11" s="7"/>
      <c r="Y11" s="7"/>
    </row>
    <row r="12" spans="1:1003" ht="143.25" customHeight="1" thickBot="1">
      <c r="A12" s="2" t="s">
        <v>408</v>
      </c>
      <c r="B12" s="362"/>
      <c r="C12" s="68" t="s">
        <v>409</v>
      </c>
      <c r="D12" s="67" t="s">
        <v>407</v>
      </c>
      <c r="E12" s="8" t="s">
        <v>34</v>
      </c>
      <c r="F12" s="69" t="s">
        <v>35</v>
      </c>
      <c r="G12" s="70" t="s">
        <v>1026</v>
      </c>
      <c r="H12" s="78">
        <f>IFERROR(IF(Ejecución!$B$1="","",IF(VLOOKUP($A12,EjecuciónDB[],MATCH(H$10,EjecuciónDB[#Headers],0),0)="","",VLOOKUP($A12,EjecuciónDB[],MATCH(H$10,EjecuciónDB[#Headers],0),0))),"-")</f>
        <v>151</v>
      </c>
      <c r="I12" s="78">
        <f>IFERROR(IF(Ejecución!$B$1="","",IF(VLOOKUP($A12,EjecuciónDB[],MATCH(I$10,EjecuciónDB[#Headers],0),0)="","",VLOOKUP($A12,EjecuciónDB[],MATCH(I$10,EjecuciónDB[#Headers],0),0))),"-")</f>
        <v>173</v>
      </c>
      <c r="J12" s="78">
        <f>IFERROR(IF(Ejecución!$B$1="","",IF(VLOOKUP($A12,EjecuciónDB[],MATCH(J$10,EjecuciónDB[#Headers],0),0)="","",VLOOKUP($A12,EjecuciónDB[],MATCH(J$10,EjecuciónDB[#Headers],0),0))),"-")</f>
        <v>290</v>
      </c>
      <c r="K12" s="78">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1572</v>
      </c>
      <c r="L12" s="163">
        <v>17054783.19721169</v>
      </c>
      <c r="M12" s="365"/>
      <c r="N12" s="71" t="s">
        <v>1027</v>
      </c>
      <c r="O12" s="73" t="s">
        <v>1028</v>
      </c>
      <c r="P12" s="10"/>
    </row>
    <row r="13" spans="1:1003" s="3" customFormat="1" ht="134.25" customHeight="1" thickBot="1">
      <c r="A13" s="3" t="s">
        <v>411</v>
      </c>
      <c r="B13" s="362"/>
      <c r="C13" s="68" t="s">
        <v>412</v>
      </c>
      <c r="D13" s="67" t="s">
        <v>407</v>
      </c>
      <c r="E13" s="8" t="s">
        <v>34</v>
      </c>
      <c r="F13" s="69" t="s">
        <v>35</v>
      </c>
      <c r="G13" s="74" t="s">
        <v>1029</v>
      </c>
      <c r="H13" s="78">
        <f>IFERROR(IF(Ejecución!$B$1="","",IF(VLOOKUP($A13,EjecuciónDB[],MATCH(H$10,EjecuciónDB[#Headers],0),0)="","",VLOOKUP($A13,EjecuciónDB[],MATCH(H$10,EjecuciónDB[#Headers],0),0))),"-")</f>
        <v>194</v>
      </c>
      <c r="I13" s="78">
        <f>IFERROR(IF(Ejecución!$B$1="","",IF(VLOOKUP($A13,EjecuciónDB[],MATCH(I$10,EjecuciónDB[#Headers],0),0)="","",VLOOKUP($A13,EjecuciónDB[],MATCH(I$10,EjecuciónDB[#Headers],0),0))),"-")</f>
        <v>206</v>
      </c>
      <c r="J13" s="78">
        <f>IFERROR(IF(Ejecución!$B$1="","",IF(VLOOKUP($A13,EjecuciónDB[],MATCH(J$10,EjecuciónDB[#Headers],0),0)="","",VLOOKUP($A13,EjecuciónDB[],MATCH(J$10,EjecuciónDB[#Headers],0),0))),"-")</f>
        <v>281</v>
      </c>
      <c r="K13" s="78">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2100</v>
      </c>
      <c r="L13" s="163">
        <v>15742876.797426216</v>
      </c>
      <c r="M13" s="365"/>
      <c r="N13" s="71" t="s">
        <v>1027</v>
      </c>
      <c r="O13" s="75" t="s">
        <v>1030</v>
      </c>
      <c r="P13" s="10"/>
      <c r="ALO13" s="2"/>
    </row>
    <row r="14" spans="1:1003" s="3" customFormat="1" ht="115.5" customHeight="1" thickBot="1">
      <c r="A14" s="3" t="s">
        <v>414</v>
      </c>
      <c r="B14" s="362"/>
      <c r="C14" s="68" t="s">
        <v>415</v>
      </c>
      <c r="D14" s="67" t="s">
        <v>407</v>
      </c>
      <c r="E14" s="8" t="s">
        <v>34</v>
      </c>
      <c r="F14" s="69" t="s">
        <v>35</v>
      </c>
      <c r="G14" s="76" t="s">
        <v>1031</v>
      </c>
      <c r="H14" s="78">
        <f>IFERROR(IF(Ejecución!$B$1="","",IF(VLOOKUP($A14,EjecuciónDB[],MATCH(H$10,EjecuciónDB[#Headers],0),0)="","",VLOOKUP($A14,EjecuciónDB[],MATCH(H$10,EjecuciónDB[#Headers],0),0))),"-")</f>
        <v>6</v>
      </c>
      <c r="I14" s="78">
        <f>IFERROR(IF(Ejecución!$B$1="","",IF(VLOOKUP($A14,EjecuciónDB[],MATCH(I$10,EjecuciónDB[#Headers],0),0)="","",VLOOKUP($A14,EjecuciónDB[],MATCH(I$10,EjecuciónDB[#Headers],0),0))),"-")</f>
        <v>6</v>
      </c>
      <c r="J14" s="78">
        <f>IFERROR(IF(Ejecución!$B$1="","",IF(VLOOKUP($A14,EjecuciónDB[],MATCH(J$10,EjecuciónDB[#Headers],0),0)="","",VLOOKUP($A14,EjecuciónDB[],MATCH(J$10,EjecuciónDB[#Headers],0),0))),"-")</f>
        <v>6</v>
      </c>
      <c r="K14" s="78">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72</v>
      </c>
      <c r="L14" s="163">
        <v>2596663.5788187981</v>
      </c>
      <c r="M14" s="365"/>
      <c r="N14" s="71" t="s">
        <v>824</v>
      </c>
      <c r="O14" s="73" t="s">
        <v>1032</v>
      </c>
      <c r="P14" s="10"/>
      <c r="ALO14" s="2"/>
    </row>
    <row r="15" spans="1:1003" s="3" customFormat="1" ht="124.5" customHeight="1" thickBot="1">
      <c r="A15" s="3" t="s">
        <v>417</v>
      </c>
      <c r="B15" s="363"/>
      <c r="C15" s="77" t="s">
        <v>418</v>
      </c>
      <c r="D15" s="67" t="s">
        <v>407</v>
      </c>
      <c r="E15" s="8" t="s">
        <v>34</v>
      </c>
      <c r="F15" s="69" t="s">
        <v>35</v>
      </c>
      <c r="G15" s="76" t="s">
        <v>1033</v>
      </c>
      <c r="H15" s="78">
        <f>IFERROR(IF(Ejecución!$B$1="","",IF(VLOOKUP($A15,EjecuciónDB[],MATCH(H$10,EjecuciónDB[#Headers],0),0)="","",VLOOKUP($A15,EjecuciónDB[],MATCH(H$10,EjecuciónDB[#Headers],0),0))),"-")</f>
        <v>51</v>
      </c>
      <c r="I15" s="78">
        <f>IFERROR(IF(Ejecución!$B$1="","",IF(VLOOKUP($A15,EjecuciónDB[],MATCH(I$10,EjecuciónDB[#Headers],0),0)="","",VLOOKUP($A15,EjecuciónDB[],MATCH(I$10,EjecuciónDB[#Headers],0),0))),"-")</f>
        <v>53</v>
      </c>
      <c r="J15" s="78">
        <f>IFERROR(IF(Ejecución!$B$1="","",IF(VLOOKUP($A15,EjecuciónDB[],MATCH(J$10,EjecuciónDB[#Headers],0),0)="","",VLOOKUP($A15,EjecuciónDB[],MATCH(J$10,EjecuciónDB[#Headers],0),0))),"-")</f>
        <v>68</v>
      </c>
      <c r="K15" s="78">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534</v>
      </c>
      <c r="L15" s="163">
        <v>6122229.865665758</v>
      </c>
      <c r="M15" s="366"/>
      <c r="N15" s="71" t="s">
        <v>1034</v>
      </c>
      <c r="O15" s="73" t="s">
        <v>1035</v>
      </c>
      <c r="P15" s="10"/>
      <c r="ALO15" s="2"/>
    </row>
    <row r="16" spans="1:1003" s="3" customFormat="1">
      <c r="H16" s="12"/>
      <c r="I16" s="12"/>
      <c r="J16" s="12"/>
      <c r="K16" s="12"/>
      <c r="L16" s="12"/>
      <c r="ALO16" s="2"/>
    </row>
    <row r="17" spans="8:1003" s="3" customFormat="1">
      <c r="H17" s="12"/>
      <c r="I17" s="12"/>
      <c r="J17" s="12"/>
      <c r="K17" s="12"/>
      <c r="L17" s="12"/>
      <c r="ALO17" s="2"/>
    </row>
    <row r="18" spans="8:1003" s="3" customFormat="1">
      <c r="H18" s="12"/>
      <c r="I18" s="12"/>
      <c r="J18" s="12"/>
      <c r="K18" s="12"/>
      <c r="L18" s="12"/>
      <c r="ALO18" s="2"/>
    </row>
    <row r="19" spans="8:1003" s="3" customFormat="1">
      <c r="H19" s="12"/>
      <c r="I19" s="12"/>
      <c r="J19" s="12"/>
      <c r="K19" s="12"/>
      <c r="L19" s="12"/>
      <c r="ALO19" s="2"/>
    </row>
    <row r="20" spans="8:1003" s="3" customFormat="1">
      <c r="H20" s="12"/>
      <c r="I20" s="12"/>
      <c r="J20" s="12"/>
      <c r="K20" s="12"/>
      <c r="L20" s="12"/>
      <c r="ALO20" s="2"/>
    </row>
    <row r="21" spans="8:1003" s="3" customFormat="1">
      <c r="H21" s="12"/>
      <c r="I21" s="12"/>
      <c r="J21" s="12"/>
      <c r="K21" s="12"/>
      <c r="L21" s="12"/>
      <c r="ALO21" s="2"/>
    </row>
    <row r="22" spans="8:1003" s="3" customFormat="1">
      <c r="H22" s="12"/>
      <c r="I22" s="12"/>
      <c r="J22" s="12"/>
      <c r="K22" s="12"/>
      <c r="L22" s="12"/>
      <c r="ALO22" s="2"/>
    </row>
    <row r="23" spans="8:1003" s="3" customFormat="1">
      <c r="H23" s="12"/>
      <c r="I23" s="12"/>
      <c r="J23" s="12"/>
      <c r="K23" s="12"/>
      <c r="L23" s="12"/>
      <c r="ALO23" s="2"/>
    </row>
    <row r="24" spans="8:1003" s="3" customFormat="1">
      <c r="H24" s="12"/>
      <c r="I24" s="12"/>
      <c r="J24" s="12"/>
      <c r="K24" s="12"/>
      <c r="L24" s="12"/>
      <c r="ALO24" s="2"/>
    </row>
    <row r="25" spans="8:1003" s="3" customFormat="1">
      <c r="H25" s="12"/>
      <c r="I25" s="12"/>
      <c r="J25" s="12"/>
      <c r="K25" s="12"/>
      <c r="L25" s="12"/>
      <c r="ALO25" s="2"/>
    </row>
    <row r="26" spans="8:1003" s="3" customFormat="1">
      <c r="H26" s="12"/>
      <c r="I26" s="12"/>
      <c r="J26" s="12"/>
      <c r="K26" s="12"/>
      <c r="L26" s="12"/>
      <c r="ALO26" s="2"/>
    </row>
  </sheetData>
  <mergeCells count="19">
    <mergeCell ref="B11:B15"/>
    <mergeCell ref="M11:M15"/>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disablePrompts="1" count="2">
    <dataValidation type="list" allowBlank="1" showInputMessage="1" showErrorMessage="1" sqref="F11:F15" xr:uid="{D1378A14-8A64-475B-9748-4DBB8D7CB76F}">
      <formula1>"A,B,C"</formula1>
    </dataValidation>
    <dataValidation type="list" allowBlank="1" showInputMessage="1" showErrorMessage="1" sqref="E11:E15" xr:uid="{8B43433F-3150-4915-9ADB-2DAF5D9A7766}">
      <formula1>"Unidad,Porcentaje,Monetario"</formula1>
    </dataValidation>
  </dataValidations>
  <printOptions horizontalCentered="1" verticalCentered="1"/>
  <pageMargins left="0.11811023622047245" right="0.11811023622047245" top="0" bottom="0.78740157480314965" header="0.35433070866141736" footer="0.39370078740157483"/>
  <pageSetup paperSize="5" scale="4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4058F-9D9A-44B8-BD7D-E3F43B105292}">
  <sheetPr codeName="Hoja5">
    <pageSetUpPr fitToPage="1"/>
  </sheetPr>
  <dimension ref="A1:ALO40"/>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2" hidden="1" customWidth="1"/>
    <col min="2" max="2" width="29.26953125" style="3" customWidth="1"/>
    <col min="3" max="3" width="40.453125" style="3" customWidth="1"/>
    <col min="4" max="5" width="29.26953125" style="3" customWidth="1"/>
    <col min="6" max="6" width="22" style="3" customWidth="1"/>
    <col min="7" max="7" width="59.1796875" style="3" customWidth="1"/>
    <col min="8" max="10" width="17.81640625" style="3" customWidth="1"/>
    <col min="11" max="11" width="17.81640625" style="3" hidden="1" customWidth="1"/>
    <col min="12" max="12" width="26.54296875" style="3" customWidth="1"/>
    <col min="13" max="13" width="25.26953125" style="3" customWidth="1"/>
    <col min="14" max="14" width="31.1796875" style="3" customWidth="1"/>
    <col min="15" max="15" width="39.54296875" style="3" customWidth="1"/>
    <col min="16" max="16" width="35.81640625" style="3" customWidth="1"/>
    <col min="17" max="1002" width="12.1796875" style="3" customWidth="1"/>
    <col min="1003" max="1003" width="12.54296875" style="2" customWidth="1"/>
    <col min="1004" max="16384" width="12.54296875" style="2"/>
  </cols>
  <sheetData>
    <row r="1" spans="1:1002" s="4" customFormat="1" ht="26.5" thickBot="1">
      <c r="B1" s="297" t="s">
        <v>0</v>
      </c>
      <c r="C1" s="298"/>
      <c r="D1" s="298"/>
      <c r="E1" s="298"/>
      <c r="F1" s="298"/>
      <c r="G1" s="298"/>
      <c r="H1" s="299"/>
      <c r="I1" s="299"/>
      <c r="J1" s="299"/>
      <c r="K1" s="299"/>
      <c r="L1" s="299"/>
      <c r="M1" s="298"/>
      <c r="N1" s="298"/>
      <c r="O1" s="298"/>
      <c r="P1" s="300"/>
    </row>
    <row r="2" spans="1:1002" s="4" customFormat="1" ht="135" customHeight="1" thickBot="1">
      <c r="B2" s="301" t="s">
        <v>1</v>
      </c>
      <c r="C2" s="301"/>
      <c r="D2" s="301"/>
      <c r="E2" s="301"/>
      <c r="F2" s="313" t="s">
        <v>2</v>
      </c>
      <c r="G2" s="314"/>
      <c r="H2" s="314"/>
      <c r="I2" s="314"/>
      <c r="J2" s="314"/>
      <c r="K2" s="314"/>
      <c r="L2" s="315"/>
      <c r="M2" s="310" t="s">
        <v>3</v>
      </c>
      <c r="N2" s="311"/>
      <c r="O2" s="311"/>
      <c r="P2" s="312"/>
    </row>
    <row r="3" spans="1:1002"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2" s="5" customFormat="1" ht="23.25" customHeight="1">
      <c r="B4" s="306" t="s">
        <v>1036</v>
      </c>
      <c r="C4" s="307"/>
      <c r="D4" s="307"/>
      <c r="E4" s="307"/>
      <c r="F4" s="307"/>
      <c r="G4" s="307"/>
      <c r="H4" s="308"/>
      <c r="I4" s="308"/>
      <c r="J4" s="308"/>
      <c r="K4" s="308"/>
      <c r="L4" s="308"/>
      <c r="M4" s="307"/>
      <c r="N4" s="307"/>
      <c r="O4" s="307"/>
      <c r="P4" s="309"/>
    </row>
    <row r="5" spans="1:1002" s="5" customFormat="1" ht="20.149999999999999" customHeight="1">
      <c r="B5" s="283" t="s">
        <v>5</v>
      </c>
      <c r="C5" s="284"/>
      <c r="D5" s="284"/>
      <c r="E5" s="284"/>
      <c r="F5" s="284"/>
      <c r="G5" s="284"/>
      <c r="H5" s="285"/>
      <c r="I5" s="285"/>
      <c r="J5" s="285"/>
      <c r="K5" s="285"/>
      <c r="L5" s="285"/>
      <c r="M5" s="284"/>
      <c r="N5" s="284"/>
      <c r="O5" s="284"/>
      <c r="P5" s="286"/>
    </row>
    <row r="6" spans="1:1002" s="5" customFormat="1" ht="20.149999999999999" customHeight="1">
      <c r="B6" s="283"/>
      <c r="C6" s="284"/>
      <c r="D6" s="284"/>
      <c r="E6" s="284"/>
      <c r="F6" s="284"/>
      <c r="G6" s="284"/>
      <c r="H6" s="285"/>
      <c r="I6" s="285"/>
      <c r="J6" s="285"/>
      <c r="K6" s="285"/>
      <c r="L6" s="285"/>
      <c r="M6" s="284"/>
      <c r="N6" s="284"/>
      <c r="O6" s="284"/>
      <c r="P6" s="286"/>
    </row>
    <row r="7" spans="1:1002" s="5" customFormat="1" ht="14.5" customHeight="1">
      <c r="B7" s="283" t="s">
        <v>6</v>
      </c>
      <c r="C7" s="284"/>
      <c r="D7" s="284"/>
      <c r="E7" s="284"/>
      <c r="F7" s="284"/>
      <c r="G7" s="284"/>
      <c r="H7" s="285"/>
      <c r="I7" s="285"/>
      <c r="J7" s="285"/>
      <c r="K7" s="285"/>
      <c r="L7" s="285"/>
      <c r="M7" s="284"/>
      <c r="N7" s="284"/>
      <c r="O7" s="284"/>
      <c r="P7" s="286"/>
    </row>
    <row r="8" spans="1:1002" s="5" customFormat="1" ht="15" customHeight="1" thickBot="1">
      <c r="B8" s="351"/>
      <c r="C8" s="352"/>
      <c r="D8" s="352"/>
      <c r="E8" s="352"/>
      <c r="F8" s="352"/>
      <c r="G8" s="352"/>
      <c r="H8" s="353"/>
      <c r="I8" s="353"/>
      <c r="J8" s="353"/>
      <c r="K8" s="353"/>
      <c r="L8" s="353"/>
      <c r="M8" s="352"/>
      <c r="N8" s="352"/>
      <c r="O8" s="352"/>
      <c r="P8" s="354"/>
    </row>
    <row r="9" spans="1:1002" ht="47.2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Q9" s="1"/>
      <c r="R9" s="1"/>
      <c r="S9" s="1"/>
      <c r="T9" s="1"/>
      <c r="U9" s="1"/>
      <c r="V9" s="1"/>
      <c r="W9" s="1"/>
      <c r="X9" s="1"/>
      <c r="Y9" s="1"/>
      <c r="ALN9" s="2"/>
    </row>
    <row r="10" spans="1:1002" s="5" customFormat="1" ht="63" customHeight="1" thickBot="1">
      <c r="B10" s="282"/>
      <c r="C10" s="36" t="s">
        <v>15</v>
      </c>
      <c r="D10" s="36" t="s">
        <v>16</v>
      </c>
      <c r="E10" s="36" t="s">
        <v>17</v>
      </c>
      <c r="F10" s="36" t="s">
        <v>18</v>
      </c>
      <c r="G10" s="282"/>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386"/>
      <c r="M10" s="282"/>
      <c r="N10" s="282"/>
      <c r="O10" s="282"/>
      <c r="P10" s="385"/>
      <c r="Q10" s="7"/>
      <c r="R10" s="7"/>
      <c r="S10" s="7"/>
      <c r="T10" s="7"/>
      <c r="U10" s="7"/>
      <c r="V10" s="7"/>
      <c r="W10" s="7"/>
      <c r="X10" s="7"/>
      <c r="Y10" s="7"/>
    </row>
    <row r="11" spans="1:1002" s="5" customFormat="1" ht="82.5" customHeight="1" thickBot="1">
      <c r="A11" s="5" t="s">
        <v>420</v>
      </c>
      <c r="B11" s="378" t="s">
        <v>423</v>
      </c>
      <c r="C11" s="382" t="s">
        <v>425</v>
      </c>
      <c r="D11" s="79" t="s">
        <v>427</v>
      </c>
      <c r="E11" s="44" t="s">
        <v>34</v>
      </c>
      <c r="F11" s="45" t="s">
        <v>59</v>
      </c>
      <c r="G11" s="46" t="s">
        <v>1037</v>
      </c>
      <c r="H11" s="91">
        <f>IFERROR(IF(Ejecución!$B$1="","",IF(VLOOKUP($A11,EjecuciónDB[],MATCH(H$10,EjecuciónDB[#Headers],0),0)="","",VLOOKUP($A11,EjecuciónDB[],MATCH(H$10,EjecuciónDB[#Headers],0),0))),"-")</f>
        <v>0</v>
      </c>
      <c r="I11" s="91">
        <f>IFERROR(IF(Ejecución!$B$1="","",IF(VLOOKUP($A11,EjecuciónDB[],MATCH(I$10,EjecuciónDB[#Headers],0),0)="","",VLOOKUP($A11,EjecuciónDB[],MATCH(I$10,EjecuciónDB[#Headers],0),0))),"-")</f>
        <v>0</v>
      </c>
      <c r="J11" s="91">
        <f>IFERROR(IF(Ejecución!$B$1="","",IF(VLOOKUP($A11,EjecuciónDB[],MATCH(J$10,EjecuciónDB[#Headers],0),0)="","",VLOOKUP($A11,EjecuciónDB[],MATCH(J$10,EjecuciónDB[#Headers],0),0))),"-")</f>
        <v>1</v>
      </c>
      <c r="K11" s="91">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368">
        <v>120232.85926973064</v>
      </c>
      <c r="M11" s="80" t="s">
        <v>1038</v>
      </c>
      <c r="N11" s="47" t="s">
        <v>1039</v>
      </c>
      <c r="O11" s="47" t="s">
        <v>1040</v>
      </c>
      <c r="P11" s="41"/>
      <c r="Q11" s="7"/>
      <c r="R11" s="7"/>
      <c r="S11" s="7"/>
      <c r="T11" s="7"/>
      <c r="U11" s="7"/>
      <c r="V11" s="7"/>
      <c r="W11" s="7"/>
      <c r="X11" s="7"/>
      <c r="Y11" s="7"/>
    </row>
    <row r="12" spans="1:1002" s="5" customFormat="1" ht="106.5" customHeight="1" thickBot="1">
      <c r="A12" s="5" t="s">
        <v>428</v>
      </c>
      <c r="B12" s="378"/>
      <c r="C12" s="383"/>
      <c r="D12" s="79" t="s">
        <v>429</v>
      </c>
      <c r="E12" s="44" t="s">
        <v>34</v>
      </c>
      <c r="F12" s="45" t="s">
        <v>59</v>
      </c>
      <c r="G12" s="46" t="s">
        <v>1041</v>
      </c>
      <c r="H12" s="91">
        <f>IFERROR(IF(Ejecución!$B$1="","",IF(VLOOKUP($A12,EjecuciónDB[],MATCH(H$10,EjecuciónDB[#Headers],0),0)="","",VLOOKUP($A12,EjecuciónDB[],MATCH(H$10,EjecuciónDB[#Headers],0),0))),"-")</f>
        <v>0</v>
      </c>
      <c r="I12" s="91">
        <f>IFERROR(IF(Ejecución!$B$1="","",IF(VLOOKUP($A12,EjecuciónDB[],MATCH(I$10,EjecuciónDB[#Headers],0),0)="","",VLOOKUP($A12,EjecuciónDB[],MATCH(I$10,EjecuciónDB[#Headers],0),0))),"-")</f>
        <v>0</v>
      </c>
      <c r="J12" s="91">
        <f>IFERROR(IF(Ejecución!$B$1="","",IF(VLOOKUP($A12,EjecuciónDB[],MATCH(J$10,EjecuciónDB[#Headers],0),0)="","",VLOOKUP($A12,EjecuciónDB[],MATCH(J$10,EjecuciónDB[#Headers],0),0))),"-")</f>
        <v>0</v>
      </c>
      <c r="K12" s="91">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0</v>
      </c>
      <c r="L12" s="376"/>
      <c r="M12" s="80" t="s">
        <v>1038</v>
      </c>
      <c r="N12" s="47"/>
      <c r="O12" s="47" t="s">
        <v>1042</v>
      </c>
      <c r="P12" s="41"/>
      <c r="Q12" s="7"/>
      <c r="R12" s="7"/>
      <c r="S12" s="7"/>
      <c r="T12" s="7"/>
      <c r="U12" s="7"/>
      <c r="V12" s="7"/>
      <c r="W12" s="7"/>
      <c r="X12" s="7"/>
      <c r="Y12" s="7"/>
    </row>
    <row r="13" spans="1:1002" s="5" customFormat="1" ht="344.25" customHeight="1" thickBot="1">
      <c r="A13" s="5" t="s">
        <v>430</v>
      </c>
      <c r="B13" s="378"/>
      <c r="C13" s="383"/>
      <c r="D13" s="44" t="s">
        <v>431</v>
      </c>
      <c r="E13" s="44" t="s">
        <v>109</v>
      </c>
      <c r="F13" s="45" t="s">
        <v>59</v>
      </c>
      <c r="G13" s="46" t="s">
        <v>1043</v>
      </c>
      <c r="H13" s="92">
        <f>IFERROR(IF(Ejecución!$B$1="","",IF(VLOOKUP($A13,EjecuciónDB[],MATCH(H$10,EjecuciónDB[#Headers],0),0)="","",VLOOKUP($A13,EjecuciónDB[],MATCH(H$10,EjecuciónDB[#Headers],0),0))),"-")</f>
        <v>0</v>
      </c>
      <c r="I13" s="92">
        <f>IFERROR(IF(Ejecución!$B$1="","",IF(VLOOKUP($A13,EjecuciónDB[],MATCH(I$10,EjecuciónDB[#Headers],0),0)="","",VLOOKUP($A13,EjecuciónDB[],MATCH(I$10,EjecuciónDB[#Headers],0),0))),"-")</f>
        <v>0</v>
      </c>
      <c r="J13" s="92">
        <f>IFERROR(IF(Ejecución!$B$1="","",IF(VLOOKUP($A13,EjecuciónDB[],MATCH(J$10,EjecuciónDB[#Headers],0),0)="","",VLOOKUP($A13,EjecuciónDB[],MATCH(J$10,EjecuciónDB[#Headers],0),0))),"-")</f>
        <v>0</v>
      </c>
      <c r="K13" s="92">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0.9</v>
      </c>
      <c r="L13" s="376"/>
      <c r="M13" s="80" t="s">
        <v>1038</v>
      </c>
      <c r="N13" s="47"/>
      <c r="O13" s="47" t="s">
        <v>1044</v>
      </c>
      <c r="P13" s="41"/>
      <c r="Q13" s="7"/>
      <c r="R13" s="7"/>
      <c r="S13" s="7"/>
      <c r="T13" s="7"/>
      <c r="U13" s="7"/>
      <c r="V13" s="7"/>
      <c r="W13" s="7"/>
      <c r="X13" s="7"/>
      <c r="Y13" s="7"/>
    </row>
    <row r="14" spans="1:1002" s="5" customFormat="1" ht="106.5" customHeight="1" thickBot="1">
      <c r="A14" s="5" t="s">
        <v>432</v>
      </c>
      <c r="B14" s="378"/>
      <c r="C14" s="384"/>
      <c r="D14" s="79" t="s">
        <v>433</v>
      </c>
      <c r="E14" s="44" t="s">
        <v>109</v>
      </c>
      <c r="F14" s="45" t="s">
        <v>59</v>
      </c>
      <c r="G14" s="46" t="s">
        <v>1045</v>
      </c>
      <c r="H14" s="92">
        <f>IFERROR(IF(Ejecución!$B$1="","",IF(VLOOKUP($A14,EjecuciónDB[],MATCH(H$10,EjecuciónDB[#Headers],0),0)="","",VLOOKUP($A14,EjecuciónDB[],MATCH(H$10,EjecuciónDB[#Headers],0),0))),"-")</f>
        <v>0</v>
      </c>
      <c r="I14" s="92">
        <f>IFERROR(IF(Ejecución!$B$1="","",IF(VLOOKUP($A14,EjecuciónDB[],MATCH(I$10,EjecuciónDB[#Headers],0),0)="","",VLOOKUP($A14,EjecuciónDB[],MATCH(I$10,EjecuciónDB[#Headers],0),0))),"-")</f>
        <v>0</v>
      </c>
      <c r="J14" s="92">
        <f>IFERROR(IF(Ejecución!$B$1="","",IF(VLOOKUP($A14,EjecuciónDB[],MATCH(J$10,EjecuciónDB[#Headers],0),0)="","",VLOOKUP($A14,EjecuciónDB[],MATCH(J$10,EjecuciónDB[#Headers],0),0))),"-")</f>
        <v>0</v>
      </c>
      <c r="K14" s="92">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v>
      </c>
      <c r="L14" s="369"/>
      <c r="M14" s="80" t="s">
        <v>1038</v>
      </c>
      <c r="N14" s="47"/>
      <c r="O14" s="164" t="s">
        <v>1046</v>
      </c>
      <c r="P14" s="165"/>
      <c r="Q14" s="7"/>
      <c r="R14" s="7"/>
      <c r="S14" s="7"/>
      <c r="T14" s="7"/>
      <c r="U14" s="7"/>
      <c r="V14" s="7"/>
      <c r="W14" s="7"/>
      <c r="X14" s="7"/>
      <c r="Y14" s="7"/>
    </row>
    <row r="15" spans="1:1002" s="5" customFormat="1" ht="94.15" customHeight="1" thickBot="1">
      <c r="A15" s="5" t="s">
        <v>434</v>
      </c>
      <c r="B15" s="378" t="s">
        <v>435</v>
      </c>
      <c r="C15" s="367" t="s">
        <v>437</v>
      </c>
      <c r="D15" s="44" t="s">
        <v>439</v>
      </c>
      <c r="E15" s="44" t="s">
        <v>109</v>
      </c>
      <c r="F15" s="45" t="s">
        <v>59</v>
      </c>
      <c r="G15" s="46" t="s">
        <v>1047</v>
      </c>
      <c r="H15" s="92">
        <f>IFERROR(IF(Ejecución!$B$1="","",IF(VLOOKUP($A15,EjecuciónDB[],MATCH(H$10,EjecuciónDB[#Headers],0),0)="","",VLOOKUP($A15,EjecuciónDB[],MATCH(H$10,EjecuciónDB[#Headers],0),0))),"-")</f>
        <v>0</v>
      </c>
      <c r="I15" s="92">
        <f>IFERROR(IF(Ejecución!$B$1="","",IF(VLOOKUP($A15,EjecuciónDB[],MATCH(I$10,EjecuciónDB[#Headers],0),0)="","",VLOOKUP($A15,EjecuciónDB[],MATCH(I$10,EjecuciónDB[#Headers],0),0))),"-")</f>
        <v>0</v>
      </c>
      <c r="J15" s="92">
        <f>IFERROR(IF(Ejecución!$B$1="","",IF(VLOOKUP($A15,EjecuciónDB[],MATCH(J$10,EjecuciónDB[#Headers],0),0)="","",VLOOKUP($A15,EjecuciónDB[],MATCH(J$10,EjecuciónDB[#Headers],0),0))),"-")</f>
        <v>0.33339999999999997</v>
      </c>
      <c r="K15" s="92">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368">
        <v>7707234.5685724765</v>
      </c>
      <c r="M15" s="80" t="s">
        <v>1038</v>
      </c>
      <c r="N15" s="47" t="s">
        <v>1039</v>
      </c>
      <c r="O15" s="164" t="s">
        <v>1048</v>
      </c>
      <c r="P15" s="165"/>
      <c r="Q15" s="7"/>
      <c r="R15" s="7"/>
      <c r="S15" s="7"/>
      <c r="T15" s="7"/>
      <c r="U15" s="7"/>
      <c r="V15" s="7"/>
      <c r="W15" s="7"/>
      <c r="X15" s="7"/>
      <c r="Y15" s="7"/>
    </row>
    <row r="16" spans="1:1002" s="5" customFormat="1" ht="237.75" customHeight="1" thickBot="1">
      <c r="A16" s="5" t="s">
        <v>440</v>
      </c>
      <c r="B16" s="378"/>
      <c r="C16" s="367"/>
      <c r="D16" s="44" t="s">
        <v>441</v>
      </c>
      <c r="E16" s="44" t="s">
        <v>109</v>
      </c>
      <c r="F16" s="45" t="s">
        <v>59</v>
      </c>
      <c r="G16" s="46" t="s">
        <v>1049</v>
      </c>
      <c r="H16" s="92">
        <f>IFERROR(IF(Ejecución!$B$1="","",IF(VLOOKUP($A16,EjecuciónDB[],MATCH(H$10,EjecuciónDB[#Headers],0),0)="","",VLOOKUP($A16,EjecuciónDB[],MATCH(H$10,EjecuciónDB[#Headers],0),0))),"-")</f>
        <v>0</v>
      </c>
      <c r="I16" s="92">
        <f>IFERROR(IF(Ejecución!$B$1="","",IF(VLOOKUP($A16,EjecuciónDB[],MATCH(I$10,EjecuciónDB[#Headers],0),0)="","",VLOOKUP($A16,EjecuciónDB[],MATCH(I$10,EjecuciónDB[#Headers],0),0))),"-")</f>
        <v>0</v>
      </c>
      <c r="J16" s="92">
        <f>IFERROR(IF(Ejecución!$B$1="","",IF(VLOOKUP($A16,EjecuciónDB[],MATCH(J$10,EjecuciónDB[#Headers],0),0)="","",VLOOKUP($A16,EjecuciónDB[],MATCH(J$10,EjecuciónDB[#Headers],0),0))),"-")</f>
        <v>0</v>
      </c>
      <c r="K16" s="92">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0</v>
      </c>
      <c r="L16" s="369"/>
      <c r="M16" s="80" t="s">
        <v>1038</v>
      </c>
      <c r="N16" s="47"/>
      <c r="O16" s="166" t="s">
        <v>1050</v>
      </c>
      <c r="P16" s="165"/>
      <c r="Q16" s="7"/>
      <c r="R16" s="7"/>
      <c r="S16" s="7"/>
      <c r="T16" s="7"/>
      <c r="U16" s="7"/>
      <c r="V16" s="7"/>
      <c r="W16" s="7"/>
      <c r="X16" s="7"/>
      <c r="Y16" s="7"/>
    </row>
    <row r="17" spans="1:1003" s="5" customFormat="1" ht="170.5" customHeight="1" thickBot="1">
      <c r="A17" s="5" t="s">
        <v>442</v>
      </c>
      <c r="B17" s="378" t="s">
        <v>443</v>
      </c>
      <c r="C17" s="377" t="s">
        <v>445</v>
      </c>
      <c r="D17" s="44" t="s">
        <v>447</v>
      </c>
      <c r="E17" s="44" t="s">
        <v>34</v>
      </c>
      <c r="F17" s="45" t="s">
        <v>59</v>
      </c>
      <c r="G17" s="46" t="s">
        <v>1051</v>
      </c>
      <c r="H17" s="91">
        <f>IFERROR(IF(Ejecución!$B$1="","",IF(VLOOKUP($A17,EjecuciónDB[],MATCH(H$10,EjecuciónDB[#Headers],0),0)="","",VLOOKUP($A17,EjecuciónDB[],MATCH(H$10,EjecuciónDB[#Headers],0),0))),"-")</f>
        <v>0</v>
      </c>
      <c r="I17" s="93">
        <f>IFERROR(IF(Ejecución!$B$1="","",IF(VLOOKUP($A17,EjecuciónDB[],MATCH(I$10,EjecuciónDB[#Headers],0),0)="","",VLOOKUP($A17,EjecuciónDB[],MATCH(I$10,EjecuciónDB[#Headers],0),0))),"-")</f>
        <v>0</v>
      </c>
      <c r="J17" s="91">
        <f>IFERROR(IF(Ejecución!$B$1="","",IF(VLOOKUP($A17,EjecuciónDB[],MATCH(J$10,EjecuciónDB[#Headers],0),0)="","",VLOOKUP($A17,EjecuciónDB[],MATCH(J$10,EjecuciónDB[#Headers],0),0))),"-")</f>
        <v>0</v>
      </c>
      <c r="K17" s="91">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368">
        <v>3815081.1114433766</v>
      </c>
      <c r="M17" s="80" t="s">
        <v>1038</v>
      </c>
      <c r="N17" s="47" t="s">
        <v>1039</v>
      </c>
      <c r="O17" s="47" t="s">
        <v>1052</v>
      </c>
      <c r="P17" s="41"/>
      <c r="Q17" s="7"/>
      <c r="R17" s="7"/>
      <c r="S17" s="7"/>
      <c r="T17" s="7"/>
      <c r="U17" s="7"/>
      <c r="V17" s="7"/>
      <c r="W17" s="7"/>
      <c r="X17" s="7"/>
      <c r="Y17" s="7"/>
    </row>
    <row r="18" spans="1:1003" s="5" customFormat="1" ht="170.5" customHeight="1" thickBot="1">
      <c r="A18" s="5" t="s">
        <v>448</v>
      </c>
      <c r="B18" s="378"/>
      <c r="C18" s="377"/>
      <c r="D18" s="44" t="s">
        <v>449</v>
      </c>
      <c r="E18" s="44" t="s">
        <v>34</v>
      </c>
      <c r="F18" s="45" t="s">
        <v>59</v>
      </c>
      <c r="G18" s="46" t="s">
        <v>1053</v>
      </c>
      <c r="H18" s="91">
        <f>IFERROR(IF(Ejecución!$B$1="","",IF(VLOOKUP($A18,EjecuciónDB[],MATCH(H$10,EjecuciónDB[#Headers],0),0)="","",VLOOKUP($A18,EjecuciónDB[],MATCH(H$10,EjecuciónDB[#Headers],0),0))),"-")</f>
        <v>0</v>
      </c>
      <c r="I18" s="93">
        <f>IFERROR(IF(Ejecución!$B$1="","",IF(VLOOKUP($A18,EjecuciónDB[],MATCH(I$10,EjecuciónDB[#Headers],0),0)="","",VLOOKUP($A18,EjecuciónDB[],MATCH(I$10,EjecuciónDB[#Headers],0),0))),"-")</f>
        <v>0</v>
      </c>
      <c r="J18" s="91">
        <f>IFERROR(IF(Ejecución!$B$1="","",IF(VLOOKUP($A18,EjecuciónDB[],MATCH(J$10,EjecuciónDB[#Headers],0),0)="","",VLOOKUP($A18,EjecuciónDB[],MATCH(J$10,EjecuciónDB[#Headers],0),0))),"-")</f>
        <v>0</v>
      </c>
      <c r="K18" s="91">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0</v>
      </c>
      <c r="L18" s="369"/>
      <c r="M18" s="80" t="s">
        <v>1038</v>
      </c>
      <c r="N18" s="47"/>
      <c r="O18" s="47" t="s">
        <v>1054</v>
      </c>
      <c r="P18" s="41" t="s">
        <v>1055</v>
      </c>
      <c r="Q18" s="7"/>
      <c r="R18" s="7"/>
      <c r="S18" s="7"/>
      <c r="T18" s="7"/>
      <c r="U18" s="7"/>
      <c r="V18" s="7"/>
      <c r="W18" s="7"/>
      <c r="X18" s="7"/>
      <c r="Y18" s="7"/>
    </row>
    <row r="19" spans="1:1003" s="5" customFormat="1" ht="170.5" customHeight="1" thickBot="1">
      <c r="A19" s="5" t="s">
        <v>450</v>
      </c>
      <c r="B19" s="378"/>
      <c r="C19" s="377" t="s">
        <v>451</v>
      </c>
      <c r="D19" s="44" t="s">
        <v>453</v>
      </c>
      <c r="E19" s="44" t="s">
        <v>34</v>
      </c>
      <c r="F19" s="45" t="s">
        <v>59</v>
      </c>
      <c r="G19" s="46" t="s">
        <v>1056</v>
      </c>
      <c r="H19" s="91">
        <f>IFERROR(IF(Ejecución!$B$1="","",IF(VLOOKUP($A19,EjecuciónDB[],MATCH(H$10,EjecuciónDB[#Headers],0),0)="","",VLOOKUP($A19,EjecuciónDB[],MATCH(H$10,EjecuciónDB[#Headers],0),0))),"-")</f>
        <v>0</v>
      </c>
      <c r="I19" s="91">
        <f>IFERROR(IF(Ejecución!$B$1="","",IF(VLOOKUP($A19,EjecuciónDB[],MATCH(I$10,EjecuciónDB[#Headers],0),0)="","",VLOOKUP($A19,EjecuciónDB[],MATCH(I$10,EjecuciónDB[#Headers],0),0))),"-")</f>
        <v>1</v>
      </c>
      <c r="J19" s="91">
        <f>IFERROR(IF(Ejecución!$B$1="","",IF(VLOOKUP($A19,EjecuciónDB[],MATCH(J$10,EjecuciónDB[#Headers],0),0)="","",VLOOKUP($A19,EjecuciónDB[],MATCH(J$10,EjecuciónDB[#Headers],0),0))),"-")</f>
        <v>0</v>
      </c>
      <c r="K19" s="9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v>
      </c>
      <c r="L19" s="368">
        <v>39563.804118672051</v>
      </c>
      <c r="M19" s="80" t="s">
        <v>1038</v>
      </c>
      <c r="N19" s="47" t="s">
        <v>1039</v>
      </c>
      <c r="O19" s="47" t="s">
        <v>1057</v>
      </c>
      <c r="P19" s="41"/>
      <c r="Q19" s="7"/>
      <c r="R19" s="7"/>
      <c r="S19" s="7"/>
      <c r="T19" s="7"/>
      <c r="U19" s="7"/>
      <c r="V19" s="7"/>
      <c r="W19" s="7"/>
      <c r="X19" s="7"/>
      <c r="Y19" s="7"/>
    </row>
    <row r="20" spans="1:1003" ht="168.65" customHeight="1" thickBot="1">
      <c r="A20" s="2" t="s">
        <v>454</v>
      </c>
      <c r="B20" s="378"/>
      <c r="C20" s="377"/>
      <c r="D20" s="44" t="s">
        <v>455</v>
      </c>
      <c r="E20" s="44" t="s">
        <v>34</v>
      </c>
      <c r="F20" s="45" t="s">
        <v>59</v>
      </c>
      <c r="G20" s="46" t="s">
        <v>1058</v>
      </c>
      <c r="H20" s="91">
        <f>IFERROR(IF(Ejecución!$B$1="","",IF(VLOOKUP($A20,EjecuciónDB[],MATCH(H$10,EjecuciónDB[#Headers],0),0)="","",VLOOKUP($A20,EjecuciónDB[],MATCH(H$10,EjecuciónDB[#Headers],0),0))),"-")</f>
        <v>0</v>
      </c>
      <c r="I20" s="91">
        <f>IFERROR(IF(Ejecución!$B$1="","",IF(VLOOKUP($A20,EjecuciónDB[],MATCH(I$10,EjecuciónDB[#Headers],0),0)="","",VLOOKUP($A20,EjecuciónDB[],MATCH(I$10,EjecuciónDB[#Headers],0),0))),"-")</f>
        <v>1</v>
      </c>
      <c r="J20" s="91">
        <f>IFERROR(IF(Ejecución!$B$1="","",IF(VLOOKUP($A20,EjecuciónDB[],MATCH(J$10,EjecuciónDB[#Headers],0),0)="","",VLOOKUP($A20,EjecuciónDB[],MATCH(J$10,EjecuciónDB[#Headers],0),0))),"-")</f>
        <v>0</v>
      </c>
      <c r="K20" s="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v>
      </c>
      <c r="L20" s="369"/>
      <c r="M20" s="80" t="s">
        <v>1038</v>
      </c>
      <c r="N20" s="47"/>
      <c r="O20" s="47" t="s">
        <v>1059</v>
      </c>
      <c r="P20" s="41"/>
    </row>
    <row r="21" spans="1:1003" ht="168.65" customHeight="1" thickBot="1">
      <c r="A21" s="2" t="s">
        <v>456</v>
      </c>
      <c r="B21" s="378"/>
      <c r="C21" s="377" t="s">
        <v>457</v>
      </c>
      <c r="D21" s="44" t="s">
        <v>459</v>
      </c>
      <c r="E21" s="44" t="s">
        <v>34</v>
      </c>
      <c r="F21" s="45" t="s">
        <v>59</v>
      </c>
      <c r="G21" s="46" t="s">
        <v>1060</v>
      </c>
      <c r="H21" s="93">
        <f>IFERROR(IF(Ejecución!$B$1="","",IF(VLOOKUP($A21,EjecuciónDB[],MATCH(H$10,EjecuciónDB[#Headers],0),0)="","",VLOOKUP($A21,EjecuciónDB[],MATCH(H$10,EjecuciónDB[#Headers],0),0))),"-")</f>
        <v>0</v>
      </c>
      <c r="I21" s="91">
        <f>IFERROR(IF(Ejecución!$B$1="","",IF(VLOOKUP($A21,EjecuciónDB[],MATCH(I$10,EjecuciónDB[#Headers],0),0)="","",VLOOKUP($A21,EjecuciónDB[],MATCH(I$10,EjecuciónDB[#Headers],0),0))),"-")</f>
        <v>0</v>
      </c>
      <c r="J21" s="91">
        <f>IFERROR(IF(Ejecución!$B$1="","",IF(VLOOKUP($A21,EjecuciónDB[],MATCH(J$10,EjecuciónDB[#Headers],0),0)="","",VLOOKUP($A21,EjecuciónDB[],MATCH(J$10,EjecuciónDB[#Headers],0),0))),"-")</f>
        <v>0</v>
      </c>
      <c r="K21" s="91">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1</v>
      </c>
      <c r="L21" s="368">
        <v>1086720.0741687191</v>
      </c>
      <c r="M21" s="80" t="s">
        <v>1038</v>
      </c>
      <c r="N21" s="47" t="s">
        <v>1039</v>
      </c>
      <c r="O21" s="47" t="s">
        <v>1061</v>
      </c>
      <c r="P21" s="41"/>
    </row>
    <row r="22" spans="1:1003" ht="168.65" customHeight="1" thickBot="1">
      <c r="A22" s="2" t="s">
        <v>460</v>
      </c>
      <c r="B22" s="378"/>
      <c r="C22" s="377"/>
      <c r="D22" s="44" t="s">
        <v>461</v>
      </c>
      <c r="E22" s="44" t="s">
        <v>34</v>
      </c>
      <c r="F22" s="45" t="s">
        <v>59</v>
      </c>
      <c r="G22" s="46" t="s">
        <v>1062</v>
      </c>
      <c r="H22" s="93">
        <f>IFERROR(IF(Ejecución!$B$1="","",IF(VLOOKUP($A22,EjecuciónDB[],MATCH(H$10,EjecuciónDB[#Headers],0),0)="","",VLOOKUP($A22,EjecuciónDB[],MATCH(H$10,EjecuciónDB[#Headers],0),0))),"-")</f>
        <v>0</v>
      </c>
      <c r="I22" s="91">
        <f>IFERROR(IF(Ejecución!$B$1="","",IF(VLOOKUP($A22,EjecuciónDB[],MATCH(I$10,EjecuciónDB[#Headers],0),0)="","",VLOOKUP($A22,EjecuciónDB[],MATCH(I$10,EjecuciónDB[#Headers],0),0))),"-")</f>
        <v>0</v>
      </c>
      <c r="J22" s="91">
        <f>IFERROR(IF(Ejecución!$B$1="","",IF(VLOOKUP($A22,EjecuciónDB[],MATCH(J$10,EjecuciónDB[#Headers],0),0)="","",VLOOKUP($A22,EjecuciónDB[],MATCH(J$10,EjecuciónDB[#Headers],0),0))),"-")</f>
        <v>0</v>
      </c>
      <c r="K22" s="91">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v>
      </c>
      <c r="L22" s="369"/>
      <c r="M22" s="80" t="s">
        <v>1038</v>
      </c>
      <c r="N22" s="47"/>
      <c r="O22" s="47" t="s">
        <v>1063</v>
      </c>
      <c r="P22" s="41"/>
    </row>
    <row r="23" spans="1:1003" ht="168.65" customHeight="1" thickBot="1">
      <c r="A23" s="2" t="s">
        <v>462</v>
      </c>
      <c r="B23" s="378" t="s">
        <v>463</v>
      </c>
      <c r="C23" s="379" t="s">
        <v>465</v>
      </c>
      <c r="D23" s="79" t="s">
        <v>1064</v>
      </c>
      <c r="E23" s="44" t="s">
        <v>109</v>
      </c>
      <c r="F23" s="45" t="s">
        <v>59</v>
      </c>
      <c r="G23" s="46" t="s">
        <v>1065</v>
      </c>
      <c r="H23" s="92">
        <f>IFERROR(IF(Ejecución!$B$1="","",IF(VLOOKUP($A23,EjecuciónDB[],MATCH(H$10,EjecuciónDB[#Headers],0),0)="","",VLOOKUP($A23,EjecuciónDB[],MATCH(H$10,EjecuciónDB[#Headers],0),0))),"-")</f>
        <v>0</v>
      </c>
      <c r="I23" s="92">
        <f>IFERROR(IF(Ejecución!$B$1="","",IF(VLOOKUP($A23,EjecuciónDB[],MATCH(I$10,EjecuciónDB[#Headers],0),0)="","",VLOOKUP($A23,EjecuciónDB[],MATCH(I$10,EjecuciónDB[#Headers],0),0))),"-")</f>
        <v>0</v>
      </c>
      <c r="J23" s="92">
        <f>IFERROR(IF(Ejecución!$B$1="","",IF(VLOOKUP($A23,EjecuciónDB[],MATCH(J$10,EjecuciónDB[#Headers],0),0)="","",VLOOKUP($A23,EjecuciónDB[],MATCH(J$10,EjecuciónDB[#Headers],0),0))),"-")</f>
        <v>0</v>
      </c>
      <c r="K23" s="92">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0</v>
      </c>
      <c r="L23" s="380">
        <v>1233157.5309715963</v>
      </c>
      <c r="M23" s="80" t="s">
        <v>1038</v>
      </c>
      <c r="N23" s="47"/>
      <c r="O23" s="47" t="s">
        <v>1066</v>
      </c>
      <c r="P23" s="41"/>
    </row>
    <row r="24" spans="1:1003" s="88" customFormat="1" ht="188.25" customHeight="1" thickBot="1">
      <c r="A24" s="88" t="s">
        <v>468</v>
      </c>
      <c r="B24" s="378"/>
      <c r="C24" s="379"/>
      <c r="D24" s="81" t="s">
        <v>1067</v>
      </c>
      <c r="E24" s="82" t="s">
        <v>109</v>
      </c>
      <c r="F24" s="45" t="s">
        <v>59</v>
      </c>
      <c r="G24" s="83" t="s">
        <v>1068</v>
      </c>
      <c r="H24" s="94">
        <f>IFERROR(IF(Ejecución!$B$1="","",IF(VLOOKUP($A24,EjecuciónDB[],MATCH(H$10,EjecuciónDB[#Headers],0),0)="","",VLOOKUP($A24,EjecuciónDB[],MATCH(H$10,EjecuciónDB[#Headers],0),0))),"-")</f>
        <v>0</v>
      </c>
      <c r="I24" s="94">
        <f>IFERROR(IF(Ejecución!$B$1="","",IF(VLOOKUP($A24,EjecuciónDB[],MATCH(I$10,EjecuciónDB[#Headers],0),0)="","",VLOOKUP($A24,EjecuciónDB[],MATCH(I$10,EjecuciónDB[#Headers],0),0))),"-")</f>
        <v>0</v>
      </c>
      <c r="J24" s="94">
        <f>IFERROR(IF(Ejecución!$B$1="","",IF(VLOOKUP($A24,EjecuciónDB[],MATCH(J$10,EjecuciónDB[#Headers],0),0)="","",VLOOKUP($A24,EjecuciónDB[],MATCH(J$10,EjecuciónDB[#Headers],0),0))),"-")</f>
        <v>0</v>
      </c>
      <c r="K24" s="94">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0</v>
      </c>
      <c r="L24" s="381"/>
      <c r="M24" s="84" t="s">
        <v>1038</v>
      </c>
      <c r="N24" s="85" t="s">
        <v>1039</v>
      </c>
      <c r="O24" s="85" t="s">
        <v>1069</v>
      </c>
      <c r="P24" s="86" t="s">
        <v>1070</v>
      </c>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c r="IO24" s="87"/>
      <c r="IP24" s="87"/>
      <c r="IQ24" s="87"/>
      <c r="IR24" s="87"/>
      <c r="IS24" s="87"/>
      <c r="IT24" s="87"/>
      <c r="IU24" s="87"/>
      <c r="IV24" s="87"/>
      <c r="IW24" s="87"/>
      <c r="IX24" s="87"/>
      <c r="IY24" s="87"/>
      <c r="IZ24" s="87"/>
      <c r="JA24" s="87"/>
      <c r="JB24" s="87"/>
      <c r="JC24" s="87"/>
      <c r="JD24" s="87"/>
      <c r="JE24" s="87"/>
      <c r="JF24" s="87"/>
      <c r="JG24" s="87"/>
      <c r="JH24" s="87"/>
      <c r="JI24" s="87"/>
      <c r="JJ24" s="87"/>
      <c r="JK24" s="87"/>
      <c r="JL24" s="87"/>
      <c r="JM24" s="87"/>
      <c r="JN24" s="87"/>
      <c r="JO24" s="87"/>
      <c r="JP24" s="87"/>
      <c r="JQ24" s="87"/>
      <c r="JR24" s="87"/>
      <c r="JS24" s="87"/>
      <c r="JT24" s="87"/>
      <c r="JU24" s="87"/>
      <c r="JV24" s="87"/>
      <c r="JW24" s="87"/>
      <c r="JX24" s="87"/>
      <c r="JY24" s="87"/>
      <c r="JZ24" s="87"/>
      <c r="KA24" s="87"/>
      <c r="KB24" s="87"/>
      <c r="KC24" s="87"/>
      <c r="KD24" s="87"/>
      <c r="KE24" s="87"/>
      <c r="KF24" s="87"/>
      <c r="KG24" s="87"/>
      <c r="KH24" s="87"/>
      <c r="KI24" s="87"/>
      <c r="KJ24" s="87"/>
      <c r="KK24" s="87"/>
      <c r="KL24" s="87"/>
      <c r="KM24" s="87"/>
      <c r="KN24" s="87"/>
      <c r="KO24" s="87"/>
      <c r="KP24" s="87"/>
      <c r="KQ24" s="87"/>
      <c r="KR24" s="87"/>
      <c r="KS24" s="87"/>
      <c r="KT24" s="87"/>
      <c r="KU24" s="87"/>
      <c r="KV24" s="87"/>
      <c r="KW24" s="87"/>
      <c r="KX24" s="87"/>
      <c r="KY24" s="87"/>
      <c r="KZ24" s="87"/>
      <c r="LA24" s="87"/>
      <c r="LB24" s="87"/>
      <c r="LC24" s="87"/>
      <c r="LD24" s="87"/>
      <c r="LE24" s="87"/>
      <c r="LF24" s="87"/>
      <c r="LG24" s="87"/>
      <c r="LH24" s="87"/>
      <c r="LI24" s="87"/>
      <c r="LJ24" s="87"/>
      <c r="LK24" s="87"/>
      <c r="LL24" s="87"/>
      <c r="LM24" s="87"/>
      <c r="LN24" s="87"/>
      <c r="LO24" s="87"/>
      <c r="LP24" s="87"/>
      <c r="LQ24" s="87"/>
      <c r="LR24" s="87"/>
      <c r="LS24" s="87"/>
      <c r="LT24" s="87"/>
      <c r="LU24" s="87"/>
      <c r="LV24" s="87"/>
      <c r="LW24" s="87"/>
      <c r="LX24" s="87"/>
      <c r="LY24" s="87"/>
      <c r="LZ24" s="87"/>
      <c r="MA24" s="87"/>
      <c r="MB24" s="87"/>
      <c r="MC24" s="87"/>
      <c r="MD24" s="87"/>
      <c r="ME24" s="87"/>
      <c r="MF24" s="87"/>
      <c r="MG24" s="87"/>
      <c r="MH24" s="87"/>
      <c r="MI24" s="87"/>
      <c r="MJ24" s="87"/>
      <c r="MK24" s="87"/>
      <c r="ML24" s="87"/>
      <c r="MM24" s="87"/>
      <c r="MN24" s="87"/>
      <c r="MO24" s="87"/>
      <c r="MP24" s="87"/>
      <c r="MQ24" s="87"/>
      <c r="MR24" s="87"/>
      <c r="MS24" s="87"/>
      <c r="MT24" s="87"/>
      <c r="MU24" s="87"/>
      <c r="MV24" s="87"/>
      <c r="MW24" s="87"/>
      <c r="MX24" s="87"/>
      <c r="MY24" s="87"/>
      <c r="MZ24" s="87"/>
      <c r="NA24" s="87"/>
      <c r="NB24" s="87"/>
      <c r="NC24" s="87"/>
      <c r="ND24" s="87"/>
      <c r="NE24" s="87"/>
      <c r="NF24" s="87"/>
      <c r="NG24" s="87"/>
      <c r="NH24" s="87"/>
      <c r="NI24" s="87"/>
      <c r="NJ24" s="87"/>
      <c r="NK24" s="87"/>
      <c r="NL24" s="87"/>
      <c r="NM24" s="87"/>
      <c r="NN24" s="87"/>
      <c r="NO24" s="87"/>
      <c r="NP24" s="87"/>
      <c r="NQ24" s="87"/>
      <c r="NR24" s="87"/>
      <c r="NS24" s="87"/>
      <c r="NT24" s="87"/>
      <c r="NU24" s="87"/>
      <c r="NV24" s="87"/>
      <c r="NW24" s="87"/>
      <c r="NX24" s="87"/>
      <c r="NY24" s="87"/>
      <c r="NZ24" s="87"/>
      <c r="OA24" s="87"/>
      <c r="OB24" s="87"/>
      <c r="OC24" s="87"/>
      <c r="OD24" s="87"/>
      <c r="OE24" s="87"/>
      <c r="OF24" s="87"/>
      <c r="OG24" s="87"/>
      <c r="OH24" s="87"/>
      <c r="OI24" s="87"/>
      <c r="OJ24" s="87"/>
      <c r="OK24" s="87"/>
      <c r="OL24" s="87"/>
      <c r="OM24" s="87"/>
      <c r="ON24" s="87"/>
      <c r="OO24" s="87"/>
      <c r="OP24" s="87"/>
      <c r="OQ24" s="87"/>
      <c r="OR24" s="87"/>
      <c r="OS24" s="87"/>
      <c r="OT24" s="87"/>
      <c r="OU24" s="87"/>
      <c r="OV24" s="87"/>
      <c r="OW24" s="87"/>
      <c r="OX24" s="87"/>
      <c r="OY24" s="87"/>
      <c r="OZ24" s="87"/>
      <c r="PA24" s="87"/>
      <c r="PB24" s="87"/>
      <c r="PC24" s="87"/>
      <c r="PD24" s="87"/>
      <c r="PE24" s="87"/>
      <c r="PF24" s="87"/>
      <c r="PG24" s="87"/>
      <c r="PH24" s="87"/>
      <c r="PI24" s="87"/>
      <c r="PJ24" s="87"/>
      <c r="PK24" s="87"/>
      <c r="PL24" s="87"/>
      <c r="PM24" s="87"/>
      <c r="PN24" s="87"/>
      <c r="PO24" s="87"/>
      <c r="PP24" s="87"/>
      <c r="PQ24" s="87"/>
      <c r="PR24" s="87"/>
      <c r="PS24" s="87"/>
      <c r="PT24" s="87"/>
      <c r="PU24" s="87"/>
      <c r="PV24" s="87"/>
      <c r="PW24" s="87"/>
      <c r="PX24" s="87"/>
      <c r="PY24" s="87"/>
      <c r="PZ24" s="87"/>
      <c r="QA24" s="87"/>
      <c r="QB24" s="87"/>
      <c r="QC24" s="87"/>
      <c r="QD24" s="87"/>
      <c r="QE24" s="87"/>
      <c r="QF24" s="87"/>
      <c r="QG24" s="87"/>
      <c r="QH24" s="87"/>
      <c r="QI24" s="87"/>
      <c r="QJ24" s="87"/>
      <c r="QK24" s="87"/>
      <c r="QL24" s="87"/>
      <c r="QM24" s="87"/>
      <c r="QN24" s="87"/>
      <c r="QO24" s="87"/>
      <c r="QP24" s="87"/>
      <c r="QQ24" s="87"/>
      <c r="QR24" s="87"/>
      <c r="QS24" s="87"/>
      <c r="QT24" s="87"/>
      <c r="QU24" s="87"/>
      <c r="QV24" s="87"/>
      <c r="QW24" s="87"/>
      <c r="QX24" s="87"/>
      <c r="QY24" s="87"/>
      <c r="QZ24" s="87"/>
      <c r="RA24" s="87"/>
      <c r="RB24" s="87"/>
      <c r="RC24" s="87"/>
      <c r="RD24" s="87"/>
      <c r="RE24" s="87"/>
      <c r="RF24" s="87"/>
      <c r="RG24" s="87"/>
      <c r="RH24" s="87"/>
      <c r="RI24" s="87"/>
      <c r="RJ24" s="87"/>
      <c r="RK24" s="87"/>
      <c r="RL24" s="87"/>
      <c r="RM24" s="87"/>
      <c r="RN24" s="87"/>
      <c r="RO24" s="87"/>
      <c r="RP24" s="87"/>
      <c r="RQ24" s="87"/>
      <c r="RR24" s="87"/>
      <c r="RS24" s="87"/>
      <c r="RT24" s="87"/>
      <c r="RU24" s="87"/>
      <c r="RV24" s="87"/>
      <c r="RW24" s="87"/>
      <c r="RX24" s="87"/>
      <c r="RY24" s="87"/>
      <c r="RZ24" s="87"/>
      <c r="SA24" s="87"/>
      <c r="SB24" s="87"/>
      <c r="SC24" s="87"/>
      <c r="SD24" s="87"/>
      <c r="SE24" s="87"/>
      <c r="SF24" s="87"/>
      <c r="SG24" s="87"/>
      <c r="SH24" s="87"/>
      <c r="SI24" s="87"/>
      <c r="SJ24" s="87"/>
      <c r="SK24" s="87"/>
      <c r="SL24" s="87"/>
      <c r="SM24" s="87"/>
      <c r="SN24" s="87"/>
      <c r="SO24" s="87"/>
      <c r="SP24" s="87"/>
      <c r="SQ24" s="87"/>
      <c r="SR24" s="87"/>
      <c r="SS24" s="87"/>
      <c r="ST24" s="87"/>
      <c r="SU24" s="87"/>
      <c r="SV24" s="87"/>
      <c r="SW24" s="87"/>
      <c r="SX24" s="87"/>
      <c r="SY24" s="87"/>
      <c r="SZ24" s="87"/>
      <c r="TA24" s="87"/>
      <c r="TB24" s="87"/>
      <c r="TC24" s="87"/>
      <c r="TD24" s="87"/>
      <c r="TE24" s="87"/>
      <c r="TF24" s="87"/>
      <c r="TG24" s="87"/>
      <c r="TH24" s="87"/>
      <c r="TI24" s="87"/>
      <c r="TJ24" s="87"/>
      <c r="TK24" s="87"/>
      <c r="TL24" s="87"/>
      <c r="TM24" s="87"/>
      <c r="TN24" s="87"/>
      <c r="TO24" s="87"/>
      <c r="TP24" s="87"/>
      <c r="TQ24" s="87"/>
      <c r="TR24" s="87"/>
      <c r="TS24" s="87"/>
      <c r="TT24" s="87"/>
      <c r="TU24" s="87"/>
      <c r="TV24" s="87"/>
      <c r="TW24" s="87"/>
      <c r="TX24" s="87"/>
      <c r="TY24" s="87"/>
      <c r="TZ24" s="87"/>
      <c r="UA24" s="87"/>
      <c r="UB24" s="87"/>
      <c r="UC24" s="87"/>
      <c r="UD24" s="87"/>
      <c r="UE24" s="87"/>
      <c r="UF24" s="87"/>
      <c r="UG24" s="87"/>
      <c r="UH24" s="87"/>
      <c r="UI24" s="87"/>
      <c r="UJ24" s="87"/>
      <c r="UK24" s="87"/>
      <c r="UL24" s="87"/>
      <c r="UM24" s="87"/>
      <c r="UN24" s="87"/>
      <c r="UO24" s="87"/>
      <c r="UP24" s="87"/>
      <c r="UQ24" s="87"/>
      <c r="UR24" s="87"/>
      <c r="US24" s="87"/>
      <c r="UT24" s="87"/>
      <c r="UU24" s="87"/>
      <c r="UV24" s="87"/>
      <c r="UW24" s="87"/>
      <c r="UX24" s="87"/>
      <c r="UY24" s="87"/>
      <c r="UZ24" s="87"/>
      <c r="VA24" s="87"/>
      <c r="VB24" s="87"/>
      <c r="VC24" s="87"/>
      <c r="VD24" s="87"/>
      <c r="VE24" s="87"/>
      <c r="VF24" s="87"/>
      <c r="VG24" s="87"/>
      <c r="VH24" s="87"/>
      <c r="VI24" s="87"/>
      <c r="VJ24" s="87"/>
      <c r="VK24" s="87"/>
      <c r="VL24" s="87"/>
      <c r="VM24" s="87"/>
      <c r="VN24" s="87"/>
      <c r="VO24" s="87"/>
      <c r="VP24" s="87"/>
      <c r="VQ24" s="87"/>
      <c r="VR24" s="87"/>
      <c r="VS24" s="87"/>
      <c r="VT24" s="87"/>
      <c r="VU24" s="87"/>
      <c r="VV24" s="87"/>
      <c r="VW24" s="87"/>
      <c r="VX24" s="87"/>
      <c r="VY24" s="87"/>
      <c r="VZ24" s="87"/>
      <c r="WA24" s="87"/>
      <c r="WB24" s="87"/>
      <c r="WC24" s="87"/>
      <c r="WD24" s="87"/>
      <c r="WE24" s="87"/>
      <c r="WF24" s="87"/>
      <c r="WG24" s="87"/>
      <c r="WH24" s="87"/>
      <c r="WI24" s="87"/>
      <c r="WJ24" s="87"/>
      <c r="WK24" s="87"/>
      <c r="WL24" s="87"/>
      <c r="WM24" s="87"/>
      <c r="WN24" s="87"/>
      <c r="WO24" s="87"/>
      <c r="WP24" s="87"/>
      <c r="WQ24" s="87"/>
      <c r="WR24" s="87"/>
      <c r="WS24" s="87"/>
      <c r="WT24" s="87"/>
      <c r="WU24" s="87"/>
      <c r="WV24" s="87"/>
      <c r="WW24" s="87"/>
      <c r="WX24" s="87"/>
      <c r="WY24" s="87"/>
      <c r="WZ24" s="87"/>
      <c r="XA24" s="87"/>
      <c r="XB24" s="87"/>
      <c r="XC24" s="87"/>
      <c r="XD24" s="87"/>
      <c r="XE24" s="87"/>
      <c r="XF24" s="87"/>
      <c r="XG24" s="87"/>
      <c r="XH24" s="87"/>
      <c r="XI24" s="87"/>
      <c r="XJ24" s="87"/>
      <c r="XK24" s="87"/>
      <c r="XL24" s="87"/>
      <c r="XM24" s="87"/>
      <c r="XN24" s="87"/>
      <c r="XO24" s="87"/>
      <c r="XP24" s="87"/>
      <c r="XQ24" s="87"/>
      <c r="XR24" s="87"/>
      <c r="XS24" s="87"/>
      <c r="XT24" s="87"/>
      <c r="XU24" s="87"/>
      <c r="XV24" s="87"/>
      <c r="XW24" s="87"/>
      <c r="XX24" s="87"/>
      <c r="XY24" s="87"/>
      <c r="XZ24" s="87"/>
      <c r="YA24" s="87"/>
      <c r="YB24" s="87"/>
      <c r="YC24" s="87"/>
      <c r="YD24" s="87"/>
      <c r="YE24" s="87"/>
      <c r="YF24" s="87"/>
      <c r="YG24" s="87"/>
      <c r="YH24" s="87"/>
      <c r="YI24" s="87"/>
      <c r="YJ24" s="87"/>
      <c r="YK24" s="87"/>
      <c r="YL24" s="87"/>
      <c r="YM24" s="87"/>
      <c r="YN24" s="87"/>
      <c r="YO24" s="87"/>
      <c r="YP24" s="87"/>
      <c r="YQ24" s="87"/>
      <c r="YR24" s="87"/>
      <c r="YS24" s="87"/>
      <c r="YT24" s="87"/>
      <c r="YU24" s="87"/>
      <c r="YV24" s="87"/>
      <c r="YW24" s="87"/>
      <c r="YX24" s="87"/>
      <c r="YY24" s="87"/>
      <c r="YZ24" s="87"/>
      <c r="ZA24" s="87"/>
      <c r="ZB24" s="87"/>
      <c r="ZC24" s="87"/>
      <c r="ZD24" s="87"/>
      <c r="ZE24" s="87"/>
      <c r="ZF24" s="87"/>
      <c r="ZG24" s="87"/>
      <c r="ZH24" s="87"/>
      <c r="ZI24" s="87"/>
      <c r="ZJ24" s="87"/>
      <c r="ZK24" s="87"/>
      <c r="ZL24" s="87"/>
      <c r="ZM24" s="87"/>
      <c r="ZN24" s="87"/>
      <c r="ZO24" s="87"/>
      <c r="ZP24" s="87"/>
      <c r="ZQ24" s="87"/>
      <c r="ZR24" s="87"/>
      <c r="ZS24" s="87"/>
      <c r="ZT24" s="87"/>
      <c r="ZU24" s="87"/>
      <c r="ZV24" s="87"/>
      <c r="ZW24" s="87"/>
      <c r="ZX24" s="87"/>
      <c r="ZY24" s="87"/>
      <c r="ZZ24" s="87"/>
      <c r="AAA24" s="87"/>
      <c r="AAB24" s="87"/>
      <c r="AAC24" s="87"/>
      <c r="AAD24" s="87"/>
      <c r="AAE24" s="87"/>
      <c r="AAF24" s="87"/>
      <c r="AAG24" s="87"/>
      <c r="AAH24" s="87"/>
      <c r="AAI24" s="87"/>
      <c r="AAJ24" s="87"/>
      <c r="AAK24" s="87"/>
      <c r="AAL24" s="87"/>
      <c r="AAM24" s="87"/>
      <c r="AAN24" s="87"/>
      <c r="AAO24" s="87"/>
      <c r="AAP24" s="87"/>
      <c r="AAQ24" s="87"/>
      <c r="AAR24" s="87"/>
      <c r="AAS24" s="87"/>
      <c r="AAT24" s="87"/>
      <c r="AAU24" s="87"/>
      <c r="AAV24" s="87"/>
      <c r="AAW24" s="87"/>
      <c r="AAX24" s="87"/>
      <c r="AAY24" s="87"/>
      <c r="AAZ24" s="87"/>
      <c r="ABA24" s="87"/>
      <c r="ABB24" s="87"/>
      <c r="ABC24" s="87"/>
      <c r="ABD24" s="87"/>
      <c r="ABE24" s="87"/>
      <c r="ABF24" s="87"/>
      <c r="ABG24" s="87"/>
      <c r="ABH24" s="87"/>
      <c r="ABI24" s="87"/>
      <c r="ABJ24" s="87"/>
      <c r="ABK24" s="87"/>
      <c r="ABL24" s="87"/>
      <c r="ABM24" s="87"/>
      <c r="ABN24" s="87"/>
      <c r="ABO24" s="87"/>
      <c r="ABP24" s="87"/>
      <c r="ABQ24" s="87"/>
      <c r="ABR24" s="87"/>
      <c r="ABS24" s="87"/>
      <c r="ABT24" s="87"/>
      <c r="ABU24" s="87"/>
      <c r="ABV24" s="87"/>
      <c r="ABW24" s="87"/>
      <c r="ABX24" s="87"/>
      <c r="ABY24" s="87"/>
      <c r="ABZ24" s="87"/>
      <c r="ACA24" s="87"/>
      <c r="ACB24" s="87"/>
      <c r="ACC24" s="87"/>
      <c r="ACD24" s="87"/>
      <c r="ACE24" s="87"/>
      <c r="ACF24" s="87"/>
      <c r="ACG24" s="87"/>
      <c r="ACH24" s="87"/>
      <c r="ACI24" s="87"/>
      <c r="ACJ24" s="87"/>
      <c r="ACK24" s="87"/>
      <c r="ACL24" s="87"/>
      <c r="ACM24" s="87"/>
      <c r="ACN24" s="87"/>
      <c r="ACO24" s="87"/>
      <c r="ACP24" s="87"/>
      <c r="ACQ24" s="87"/>
      <c r="ACR24" s="87"/>
      <c r="ACS24" s="87"/>
      <c r="ACT24" s="87"/>
      <c r="ACU24" s="87"/>
      <c r="ACV24" s="87"/>
      <c r="ACW24" s="87"/>
      <c r="ACX24" s="87"/>
      <c r="ACY24" s="87"/>
      <c r="ACZ24" s="87"/>
      <c r="ADA24" s="87"/>
      <c r="ADB24" s="87"/>
      <c r="ADC24" s="87"/>
      <c r="ADD24" s="87"/>
      <c r="ADE24" s="87"/>
      <c r="ADF24" s="87"/>
      <c r="ADG24" s="87"/>
      <c r="ADH24" s="87"/>
      <c r="ADI24" s="87"/>
      <c r="ADJ24" s="87"/>
      <c r="ADK24" s="87"/>
      <c r="ADL24" s="87"/>
      <c r="ADM24" s="87"/>
      <c r="ADN24" s="87"/>
      <c r="ADO24" s="87"/>
      <c r="ADP24" s="87"/>
      <c r="ADQ24" s="87"/>
      <c r="ADR24" s="87"/>
      <c r="ADS24" s="87"/>
      <c r="ADT24" s="87"/>
      <c r="ADU24" s="87"/>
      <c r="ADV24" s="87"/>
      <c r="ADW24" s="87"/>
      <c r="ADX24" s="87"/>
      <c r="ADY24" s="87"/>
      <c r="ADZ24" s="87"/>
      <c r="AEA24" s="87"/>
      <c r="AEB24" s="87"/>
      <c r="AEC24" s="87"/>
      <c r="AED24" s="87"/>
      <c r="AEE24" s="87"/>
      <c r="AEF24" s="87"/>
      <c r="AEG24" s="87"/>
      <c r="AEH24" s="87"/>
      <c r="AEI24" s="87"/>
      <c r="AEJ24" s="87"/>
      <c r="AEK24" s="87"/>
      <c r="AEL24" s="87"/>
      <c r="AEM24" s="87"/>
      <c r="AEN24" s="87"/>
      <c r="AEO24" s="87"/>
      <c r="AEP24" s="87"/>
      <c r="AEQ24" s="87"/>
      <c r="AER24" s="87"/>
      <c r="AES24" s="87"/>
      <c r="AET24" s="87"/>
      <c r="AEU24" s="87"/>
      <c r="AEV24" s="87"/>
      <c r="AEW24" s="87"/>
      <c r="AEX24" s="87"/>
      <c r="AEY24" s="87"/>
      <c r="AEZ24" s="87"/>
      <c r="AFA24" s="87"/>
      <c r="AFB24" s="87"/>
      <c r="AFC24" s="87"/>
      <c r="AFD24" s="87"/>
      <c r="AFE24" s="87"/>
      <c r="AFF24" s="87"/>
      <c r="AFG24" s="87"/>
      <c r="AFH24" s="87"/>
      <c r="AFI24" s="87"/>
      <c r="AFJ24" s="87"/>
      <c r="AFK24" s="87"/>
      <c r="AFL24" s="87"/>
      <c r="AFM24" s="87"/>
      <c r="AFN24" s="87"/>
      <c r="AFO24" s="87"/>
      <c r="AFP24" s="87"/>
      <c r="AFQ24" s="87"/>
      <c r="AFR24" s="87"/>
      <c r="AFS24" s="87"/>
      <c r="AFT24" s="87"/>
      <c r="AFU24" s="87"/>
      <c r="AFV24" s="87"/>
      <c r="AFW24" s="87"/>
      <c r="AFX24" s="87"/>
      <c r="AFY24" s="87"/>
      <c r="AFZ24" s="87"/>
      <c r="AGA24" s="87"/>
      <c r="AGB24" s="87"/>
      <c r="AGC24" s="87"/>
      <c r="AGD24" s="87"/>
      <c r="AGE24" s="87"/>
      <c r="AGF24" s="87"/>
      <c r="AGG24" s="87"/>
      <c r="AGH24" s="87"/>
      <c r="AGI24" s="87"/>
      <c r="AGJ24" s="87"/>
      <c r="AGK24" s="87"/>
      <c r="AGL24" s="87"/>
      <c r="AGM24" s="87"/>
      <c r="AGN24" s="87"/>
      <c r="AGO24" s="87"/>
      <c r="AGP24" s="87"/>
      <c r="AGQ24" s="87"/>
      <c r="AGR24" s="87"/>
      <c r="AGS24" s="87"/>
      <c r="AGT24" s="87"/>
      <c r="AGU24" s="87"/>
      <c r="AGV24" s="87"/>
      <c r="AGW24" s="87"/>
      <c r="AGX24" s="87"/>
      <c r="AGY24" s="87"/>
      <c r="AGZ24" s="87"/>
      <c r="AHA24" s="87"/>
      <c r="AHB24" s="87"/>
      <c r="AHC24" s="87"/>
      <c r="AHD24" s="87"/>
      <c r="AHE24" s="87"/>
      <c r="AHF24" s="87"/>
      <c r="AHG24" s="87"/>
      <c r="AHH24" s="87"/>
      <c r="AHI24" s="87"/>
      <c r="AHJ24" s="87"/>
      <c r="AHK24" s="87"/>
      <c r="AHL24" s="87"/>
      <c r="AHM24" s="87"/>
      <c r="AHN24" s="87"/>
      <c r="AHO24" s="87"/>
      <c r="AHP24" s="87"/>
      <c r="AHQ24" s="87"/>
      <c r="AHR24" s="87"/>
      <c r="AHS24" s="87"/>
      <c r="AHT24" s="87"/>
      <c r="AHU24" s="87"/>
      <c r="AHV24" s="87"/>
      <c r="AHW24" s="87"/>
      <c r="AHX24" s="87"/>
      <c r="AHY24" s="87"/>
      <c r="AHZ24" s="87"/>
      <c r="AIA24" s="87"/>
      <c r="AIB24" s="87"/>
      <c r="AIC24" s="87"/>
      <c r="AID24" s="87"/>
      <c r="AIE24" s="87"/>
      <c r="AIF24" s="87"/>
      <c r="AIG24" s="87"/>
      <c r="AIH24" s="87"/>
      <c r="AII24" s="87"/>
      <c r="AIJ24" s="87"/>
      <c r="AIK24" s="87"/>
      <c r="AIL24" s="87"/>
      <c r="AIM24" s="87"/>
      <c r="AIN24" s="87"/>
      <c r="AIO24" s="87"/>
      <c r="AIP24" s="87"/>
      <c r="AIQ24" s="87"/>
      <c r="AIR24" s="87"/>
      <c r="AIS24" s="87"/>
      <c r="AIT24" s="87"/>
      <c r="AIU24" s="87"/>
      <c r="AIV24" s="87"/>
      <c r="AIW24" s="87"/>
      <c r="AIX24" s="87"/>
      <c r="AIY24" s="87"/>
      <c r="AIZ24" s="87"/>
      <c r="AJA24" s="87"/>
      <c r="AJB24" s="87"/>
      <c r="AJC24" s="87"/>
      <c r="AJD24" s="87"/>
      <c r="AJE24" s="87"/>
      <c r="AJF24" s="87"/>
      <c r="AJG24" s="87"/>
      <c r="AJH24" s="87"/>
      <c r="AJI24" s="87"/>
      <c r="AJJ24" s="87"/>
      <c r="AJK24" s="87"/>
      <c r="AJL24" s="87"/>
      <c r="AJM24" s="87"/>
      <c r="AJN24" s="87"/>
      <c r="AJO24" s="87"/>
      <c r="AJP24" s="87"/>
      <c r="AJQ24" s="87"/>
      <c r="AJR24" s="87"/>
      <c r="AJS24" s="87"/>
      <c r="AJT24" s="87"/>
      <c r="AJU24" s="87"/>
      <c r="AJV24" s="87"/>
      <c r="AJW24" s="87"/>
      <c r="AJX24" s="87"/>
      <c r="AJY24" s="87"/>
      <c r="AJZ24" s="87"/>
      <c r="AKA24" s="87"/>
      <c r="AKB24" s="87"/>
      <c r="AKC24" s="87"/>
      <c r="AKD24" s="87"/>
      <c r="AKE24" s="87"/>
      <c r="AKF24" s="87"/>
      <c r="AKG24" s="87"/>
      <c r="AKH24" s="87"/>
      <c r="AKI24" s="87"/>
      <c r="AKJ24" s="87"/>
      <c r="AKK24" s="87"/>
      <c r="AKL24" s="87"/>
      <c r="AKM24" s="87"/>
      <c r="AKN24" s="87"/>
      <c r="AKO24" s="87"/>
      <c r="AKP24" s="87"/>
      <c r="AKQ24" s="87"/>
      <c r="AKR24" s="87"/>
      <c r="AKS24" s="87"/>
      <c r="AKT24" s="87"/>
      <c r="AKU24" s="87"/>
      <c r="AKV24" s="87"/>
      <c r="AKW24" s="87"/>
      <c r="AKX24" s="87"/>
      <c r="AKY24" s="87"/>
      <c r="AKZ24" s="87"/>
      <c r="ALA24" s="87"/>
      <c r="ALB24" s="87"/>
      <c r="ALC24" s="87"/>
      <c r="ALD24" s="87"/>
      <c r="ALE24" s="87"/>
      <c r="ALF24" s="87"/>
      <c r="ALG24" s="87"/>
      <c r="ALH24" s="87"/>
      <c r="ALI24" s="87"/>
      <c r="ALJ24" s="87"/>
      <c r="ALK24" s="87"/>
      <c r="ALL24" s="87"/>
      <c r="ALM24" s="87"/>
      <c r="ALN24" s="87"/>
    </row>
    <row r="25" spans="1:1003" ht="77.25" customHeight="1" thickBot="1">
      <c r="A25" s="2" t="s">
        <v>470</v>
      </c>
      <c r="B25" s="378"/>
      <c r="C25" s="377" t="s">
        <v>471</v>
      </c>
      <c r="D25" s="44" t="s">
        <v>473</v>
      </c>
      <c r="E25" s="44" t="s">
        <v>34</v>
      </c>
      <c r="F25" s="45" t="s">
        <v>59</v>
      </c>
      <c r="G25" s="46" t="s">
        <v>1071</v>
      </c>
      <c r="H25" s="91">
        <f>IFERROR(IF(Ejecución!$B$1="","",IF(VLOOKUP($A25,EjecuciónDB[],MATCH(H$10,EjecuciónDB[#Headers],0),0)="","",VLOOKUP($A25,EjecuciónDB[],MATCH(H$10,EjecuciónDB[#Headers],0),0))),"-")</f>
        <v>0</v>
      </c>
      <c r="I25" s="91">
        <f>IFERROR(IF(Ejecución!$B$1="","",IF(VLOOKUP($A25,EjecuciónDB[],MATCH(I$10,EjecuciónDB[#Headers],0),0)="","",VLOOKUP($A25,EjecuciónDB[],MATCH(I$10,EjecuciónDB[#Headers],0),0))),"-")</f>
        <v>0</v>
      </c>
      <c r="J25" s="93">
        <f>IFERROR(IF(Ejecución!$B$1="","",IF(VLOOKUP($A25,EjecuciónDB[],MATCH(J$10,EjecuciónDB[#Headers],0),0)="","",VLOOKUP($A25,EjecuciónDB[],MATCH(J$10,EjecuciónDB[#Headers],0),0))),"-")</f>
        <v>0</v>
      </c>
      <c r="K25" s="91">
        <f ca="1">IF(VLOOKUP($A25,EjecuciónDB[],COUNTA(EjecuciónDB[[#Headers],[Código Indicador]:[Tipo de Cálculo]]),0)="Suma",SUM(OFFSET(Ejecución!$K$3,MATCH($A25,EjecuciónDB[Código Indicador],0),0,1,12)),IF(VLOOKUP($A25,EjecuciónDB[],COUNTA(EjecuciónDB[[#Headers],[Código Indicador]:[Tipo de Cálculo]]),0)="Promedio",IFERROR(AVERAGE(OFFSET(Ejecución!$K$3,MATCH($A25,EjecuciónDB[Código Indicador],0),0,1,12)),0),IF(VLOOKUP($A25,EjecuciónDB[],COUNTA(EjecuciónDB[[#Headers],[Código Indicador]:[Tipo de Cálculo]]),0)="Progresivo",MAX(OFFSET(Ejecución!$K$3,MATCH($A25,EjecuciónDB[Código Indicador],0),0,1,12)))))</f>
        <v>1</v>
      </c>
      <c r="L25" s="368">
        <v>346825.5555857615</v>
      </c>
      <c r="M25" s="80" t="s">
        <v>1038</v>
      </c>
      <c r="N25" s="47" t="s">
        <v>1039</v>
      </c>
      <c r="O25" s="47" t="s">
        <v>1072</v>
      </c>
      <c r="P25" s="41"/>
    </row>
    <row r="26" spans="1:1003" ht="111" customHeight="1" thickBot="1">
      <c r="A26" s="2" t="s">
        <v>474</v>
      </c>
      <c r="B26" s="378"/>
      <c r="C26" s="377"/>
      <c r="D26" s="44" t="s">
        <v>475</v>
      </c>
      <c r="E26" s="44" t="s">
        <v>34</v>
      </c>
      <c r="F26" s="45" t="s">
        <v>59</v>
      </c>
      <c r="G26" s="46" t="s">
        <v>1073</v>
      </c>
      <c r="H26" s="91">
        <f>IFERROR(IF(Ejecución!$B$1="","",IF(VLOOKUP($A26,EjecuciónDB[],MATCH(H$10,EjecuciónDB[#Headers],0),0)="","",VLOOKUP($A26,EjecuciónDB[],MATCH(H$10,EjecuciónDB[#Headers],0),0))),"-")</f>
        <v>0</v>
      </c>
      <c r="I26" s="91">
        <f>IFERROR(IF(Ejecución!$B$1="","",IF(VLOOKUP($A26,EjecuciónDB[],MATCH(I$10,EjecuciónDB[#Headers],0),0)="","",VLOOKUP($A26,EjecuciónDB[],MATCH(I$10,EjecuciónDB[#Headers],0),0))),"-")</f>
        <v>0</v>
      </c>
      <c r="J26" s="93">
        <f>IFERROR(IF(Ejecución!$B$1="","",IF(VLOOKUP($A26,EjecuciónDB[],MATCH(J$10,EjecuciónDB[#Headers],0),0)="","",VLOOKUP($A26,EjecuciónDB[],MATCH(J$10,EjecuciónDB[#Headers],0),0))),"-")</f>
        <v>0</v>
      </c>
      <c r="K26" s="91">
        <f ca="1">IF(VLOOKUP($A26,EjecuciónDB[],COUNTA(EjecuciónDB[[#Headers],[Código Indicador]:[Tipo de Cálculo]]),0)="Suma",SUM(OFFSET(Ejecución!$K$3,MATCH($A26,EjecuciónDB[Código Indicador],0),0,1,12)),IF(VLOOKUP($A26,EjecuciónDB[],COUNTA(EjecuciónDB[[#Headers],[Código Indicador]:[Tipo de Cálculo]]),0)="Promedio",IFERROR(AVERAGE(OFFSET(Ejecución!$K$3,MATCH($A26,EjecuciónDB[Código Indicador],0),0,1,12)),0),IF(VLOOKUP($A26,EjecuciónDB[],COUNTA(EjecuciónDB[[#Headers],[Código Indicador]:[Tipo de Cálculo]]),0)="Progresivo",MAX(OFFSET(Ejecución!$K$3,MATCH($A26,EjecuciónDB[Código Indicador],0),0,1,12)))))</f>
        <v>0</v>
      </c>
      <c r="L26" s="369"/>
      <c r="M26" s="80" t="s">
        <v>1038</v>
      </c>
      <c r="N26" s="47"/>
      <c r="O26" s="47" t="s">
        <v>1074</v>
      </c>
      <c r="P26" s="41"/>
    </row>
    <row r="27" spans="1:1003" ht="159" customHeight="1" thickBot="1">
      <c r="A27" s="2" t="s">
        <v>476</v>
      </c>
      <c r="B27" s="370" t="s">
        <v>477</v>
      </c>
      <c r="C27" s="373" t="s">
        <v>479</v>
      </c>
      <c r="D27" s="44" t="s">
        <v>481</v>
      </c>
      <c r="E27" s="44" t="s">
        <v>34</v>
      </c>
      <c r="F27" s="45" t="s">
        <v>59</v>
      </c>
      <c r="G27" s="46" t="s">
        <v>1075</v>
      </c>
      <c r="H27" s="91">
        <f>IFERROR(IF(Ejecución!$B$1="","",IF(VLOOKUP($A27,EjecuciónDB[],MATCH(H$10,EjecuciónDB[#Headers],0),0)="","",VLOOKUP($A27,EjecuciónDB[],MATCH(H$10,EjecuciónDB[#Headers],0),0))),"-")</f>
        <v>0</v>
      </c>
      <c r="I27" s="91">
        <f>IFERROR(IF(Ejecución!$B$1="","",IF(VLOOKUP($A27,EjecuciónDB[],MATCH(I$10,EjecuciónDB[#Headers],0),0)="","",VLOOKUP($A27,EjecuciónDB[],MATCH(I$10,EjecuciónDB[#Headers],0),0))),"-")</f>
        <v>1</v>
      </c>
      <c r="J27" s="93">
        <f>IFERROR(IF(Ejecución!$B$1="","",IF(VLOOKUP($A27,EjecuciónDB[],MATCH(J$10,EjecuciónDB[#Headers],0),0)="","",VLOOKUP($A27,EjecuciónDB[],MATCH(J$10,EjecuciónDB[#Headers],0),0))),"-")</f>
        <v>0</v>
      </c>
      <c r="K27" s="91">
        <f ca="1">IF(VLOOKUP($A27,EjecuciónDB[],COUNTA(EjecuciónDB[[#Headers],[Código Indicador]:[Tipo de Cálculo]]),0)="Suma",SUM(OFFSET(Ejecución!$K$3,MATCH($A27,EjecuciónDB[Código Indicador],0),0,1,12)),IF(VLOOKUP($A27,EjecuciónDB[],COUNTA(EjecuciónDB[[#Headers],[Código Indicador]:[Tipo de Cálculo]]),0)="Promedio",IFERROR(AVERAGE(OFFSET(Ejecución!$K$3,MATCH($A27,EjecuciónDB[Código Indicador],0),0,1,12)),0),IF(VLOOKUP($A27,EjecuciónDB[],COUNTA(EjecuciónDB[[#Headers],[Código Indicador]:[Tipo de Cálculo]]),0)="Progresivo",MAX(OFFSET(Ejecución!$K$3,MATCH($A27,EjecuciónDB[Código Indicador],0),0,1,12)))))</f>
        <v>1</v>
      </c>
      <c r="L27" s="368">
        <v>7124910.178946998</v>
      </c>
      <c r="M27" s="80" t="s">
        <v>1038</v>
      </c>
      <c r="N27" s="47" t="s">
        <v>1039</v>
      </c>
      <c r="O27" s="47" t="s">
        <v>1076</v>
      </c>
      <c r="P27" s="41"/>
    </row>
    <row r="28" spans="1:1003" ht="153" customHeight="1" thickBot="1">
      <c r="A28" s="2" t="s">
        <v>482</v>
      </c>
      <c r="B28" s="371"/>
      <c r="C28" s="374"/>
      <c r="D28" s="44" t="s">
        <v>483</v>
      </c>
      <c r="E28" s="44" t="s">
        <v>109</v>
      </c>
      <c r="F28" s="45" t="s">
        <v>59</v>
      </c>
      <c r="G28" s="46" t="s">
        <v>1077</v>
      </c>
      <c r="H28" s="92">
        <f>IFERROR(IF(Ejecución!$B$1="","",IF(VLOOKUP($A28,EjecuciónDB[],MATCH(H$10,EjecuciónDB[#Headers],0),0)="","",VLOOKUP($A28,EjecuciónDB[],MATCH(H$10,EjecuciónDB[#Headers],0),0))),"-")</f>
        <v>0</v>
      </c>
      <c r="I28" s="92">
        <f>IFERROR(IF(Ejecución!$B$1="","",IF(VLOOKUP($A28,EjecuciónDB[],MATCH(I$10,EjecuciónDB[#Headers],0),0)="","",VLOOKUP($A28,EjecuciónDB[],MATCH(I$10,EjecuciónDB[#Headers],0),0))),"-")</f>
        <v>0</v>
      </c>
      <c r="J28" s="92">
        <f>IFERROR(IF(Ejecución!$B$1="","",IF(VLOOKUP($A28,EjecuciónDB[],MATCH(J$10,EjecuciónDB[#Headers],0),0)="","",VLOOKUP($A28,EjecuciónDB[],MATCH(J$10,EjecuciónDB[#Headers],0),0))),"-")</f>
        <v>0.75</v>
      </c>
      <c r="K28" s="92">
        <f ca="1">IF(VLOOKUP($A28,EjecuciónDB[],COUNTA(EjecuciónDB[[#Headers],[Código Indicador]:[Tipo de Cálculo]]),0)="Suma",SUM(OFFSET(Ejecución!$K$3,MATCH($A28,EjecuciónDB[Código Indicador],0),0,1,12)),IF(VLOOKUP($A28,EjecuciónDB[],COUNTA(EjecuciónDB[[#Headers],[Código Indicador]:[Tipo de Cálculo]]),0)="Promedio",IFERROR(AVERAGE(OFFSET(Ejecución!$K$3,MATCH($A28,EjecuciónDB[Código Indicador],0),0,1,12)),0),IF(VLOOKUP($A28,EjecuciónDB[],COUNTA(EjecuciónDB[[#Headers],[Código Indicador]:[Tipo de Cálculo]]),0)="Progresivo",MAX(OFFSET(Ejecución!$K$3,MATCH($A28,EjecuciónDB[Código Indicador],0),0,1,12)))))</f>
        <v>0.75</v>
      </c>
      <c r="L28" s="376"/>
      <c r="M28" s="80" t="s">
        <v>1038</v>
      </c>
      <c r="N28" s="47" t="s">
        <v>1039</v>
      </c>
      <c r="O28" s="47" t="s">
        <v>1076</v>
      </c>
      <c r="P28" s="41"/>
    </row>
    <row r="29" spans="1:1003" s="3" customFormat="1" ht="100.5" customHeight="1" thickBot="1">
      <c r="A29" s="3" t="s">
        <v>484</v>
      </c>
      <c r="B29" s="371"/>
      <c r="C29" s="374"/>
      <c r="D29" s="44" t="s">
        <v>485</v>
      </c>
      <c r="E29" s="44" t="s">
        <v>109</v>
      </c>
      <c r="F29" s="45" t="s">
        <v>59</v>
      </c>
      <c r="G29" s="46" t="s">
        <v>1078</v>
      </c>
      <c r="H29" s="95">
        <f>IFERROR(IF(Ejecución!$B$1="","",IF(VLOOKUP($A29,EjecuciónDB[],MATCH(H$10,EjecuciónDB[#Headers],0),0)="","",VLOOKUP($A29,EjecuciónDB[],MATCH(H$10,EjecuciónDB[#Headers],0),0))),"-")</f>
        <v>0</v>
      </c>
      <c r="I29" s="95">
        <f>IFERROR(IF(Ejecución!$B$1="","",IF(VLOOKUP($A29,EjecuciónDB[],MATCH(I$10,EjecuciónDB[#Headers],0),0)="","",VLOOKUP($A29,EjecuciónDB[],MATCH(I$10,EjecuciónDB[#Headers],0),0))),"-")</f>
        <v>0</v>
      </c>
      <c r="J29" s="95">
        <f>IFERROR(IF(Ejecución!$B$1="","",IF(VLOOKUP($A29,EjecuciónDB[],MATCH(J$10,EjecuciónDB[#Headers],0),0)="","",VLOOKUP($A29,EjecuciónDB[],MATCH(J$10,EjecuciónDB[#Headers],0),0))),"-")</f>
        <v>0</v>
      </c>
      <c r="K29" s="95">
        <f ca="1">IF(VLOOKUP($A29,EjecuciónDB[],COUNTA(EjecuciónDB[[#Headers],[Código Indicador]:[Tipo de Cálculo]]),0)="Suma",SUM(OFFSET(Ejecución!$K$3,MATCH($A29,EjecuciónDB[Código Indicador],0),0,1,12)),IF(VLOOKUP($A29,EjecuciónDB[],COUNTA(EjecuciónDB[[#Headers],[Código Indicador]:[Tipo de Cálculo]]),0)="Promedio",IFERROR(AVERAGE(OFFSET(Ejecución!$K$3,MATCH($A29,EjecuciónDB[Código Indicador],0),0,1,12)),0),IF(VLOOKUP($A29,EjecuciónDB[],COUNTA(EjecuciónDB[[#Headers],[Código Indicador]:[Tipo de Cálculo]]),0)="Progresivo",MAX(OFFSET(Ejecución!$K$3,MATCH($A29,EjecuciónDB[Código Indicador],0),0,1,12)))))</f>
        <v>0</v>
      </c>
      <c r="L29" s="376"/>
      <c r="M29" s="80" t="s">
        <v>1038</v>
      </c>
      <c r="N29" s="47" t="s">
        <v>1039</v>
      </c>
      <c r="O29" s="47" t="s">
        <v>1079</v>
      </c>
      <c r="P29" s="41" t="s">
        <v>1080</v>
      </c>
      <c r="ALO29" s="2"/>
    </row>
    <row r="30" spans="1:1003" s="3" customFormat="1" ht="187.5" customHeight="1" thickBot="1">
      <c r="A30" s="3" t="s">
        <v>486</v>
      </c>
      <c r="B30" s="371"/>
      <c r="C30" s="374"/>
      <c r="D30" s="44" t="s">
        <v>487</v>
      </c>
      <c r="E30" s="44" t="s">
        <v>34</v>
      </c>
      <c r="F30" s="45" t="s">
        <v>59</v>
      </c>
      <c r="G30" s="46" t="s">
        <v>1081</v>
      </c>
      <c r="H30" s="93">
        <f>IFERROR(IF(Ejecución!$B$1="","",IF(VLOOKUP($A30,EjecuciónDB[],MATCH(H$10,EjecuciónDB[#Headers],0),0)="","",VLOOKUP($A30,EjecuciónDB[],MATCH(H$10,EjecuciónDB[#Headers],0),0))),"-")</f>
        <v>0</v>
      </c>
      <c r="I30" s="93">
        <f>IFERROR(IF(Ejecución!$B$1="","",IF(VLOOKUP($A30,EjecuciónDB[],MATCH(I$10,EjecuciónDB[#Headers],0),0)="","",VLOOKUP($A30,EjecuciónDB[],MATCH(I$10,EjecuciónDB[#Headers],0),0))),"-")</f>
        <v>0</v>
      </c>
      <c r="J30" s="93">
        <f>IFERROR(IF(Ejecución!$B$1="","",IF(VLOOKUP($A30,EjecuciónDB[],MATCH(J$10,EjecuciónDB[#Headers],0),0)="","",VLOOKUP($A30,EjecuciónDB[],MATCH(J$10,EjecuciónDB[#Headers],0),0))),"-")</f>
        <v>0</v>
      </c>
      <c r="K30" s="93">
        <f ca="1">IF(VLOOKUP($A30,EjecuciónDB[],COUNTA(EjecuciónDB[[#Headers],[Código Indicador]:[Tipo de Cálculo]]),0)="Suma",SUM(OFFSET(Ejecución!$K$3,MATCH($A30,EjecuciónDB[Código Indicador],0),0,1,12)),IF(VLOOKUP($A30,EjecuciónDB[],COUNTA(EjecuciónDB[[#Headers],[Código Indicador]:[Tipo de Cálculo]]),0)="Promedio",IFERROR(AVERAGE(OFFSET(Ejecución!$K$3,MATCH($A30,EjecuciónDB[Código Indicador],0),0,1,12)),0),IF(VLOOKUP($A30,EjecuciónDB[],COUNTA(EjecuciónDB[[#Headers],[Código Indicador]:[Tipo de Cálculo]]),0)="Progresivo",MAX(OFFSET(Ejecución!$K$3,MATCH($A30,EjecuciónDB[Código Indicador],0),0,1,12)))))</f>
        <v>1</v>
      </c>
      <c r="L30" s="376"/>
      <c r="M30" s="80" t="s">
        <v>1038</v>
      </c>
      <c r="N30" s="47" t="s">
        <v>1082</v>
      </c>
      <c r="O30" s="47" t="s">
        <v>1083</v>
      </c>
      <c r="P30" s="41" t="s">
        <v>1084</v>
      </c>
      <c r="ALO30" s="2"/>
    </row>
    <row r="31" spans="1:1003" s="3" customFormat="1" ht="122.25" customHeight="1" thickBot="1">
      <c r="A31" s="3" t="s">
        <v>488</v>
      </c>
      <c r="B31" s="371"/>
      <c r="C31" s="374"/>
      <c r="D31" s="44" t="s">
        <v>489</v>
      </c>
      <c r="E31" s="44" t="s">
        <v>34</v>
      </c>
      <c r="F31" s="45" t="s">
        <v>59</v>
      </c>
      <c r="G31" s="46" t="s">
        <v>1085</v>
      </c>
      <c r="H31" s="91">
        <f>IFERROR(IF(Ejecución!$B$1="","",IF(VLOOKUP($A31,EjecuciónDB[],MATCH(H$10,EjecuciónDB[#Headers],0),0)="","",VLOOKUP($A31,EjecuciónDB[],MATCH(H$10,EjecuciónDB[#Headers],0),0))),"-")</f>
        <v>0</v>
      </c>
      <c r="I31" s="93">
        <f>IFERROR(IF(Ejecución!$B$1="","",IF(VLOOKUP($A31,EjecuciónDB[],MATCH(I$10,EjecuciónDB[#Headers],0),0)="","",VLOOKUP($A31,EjecuciónDB[],MATCH(I$10,EjecuciónDB[#Headers],0),0))),"-")</f>
        <v>0</v>
      </c>
      <c r="J31" s="91">
        <f>IFERROR(IF(Ejecución!$B$1="","",IF(VLOOKUP($A31,EjecuciónDB[],MATCH(J$10,EjecuciónDB[#Headers],0),0)="","",VLOOKUP($A31,EjecuciónDB[],MATCH(J$10,EjecuciónDB[#Headers],0),0))),"-")</f>
        <v>0</v>
      </c>
      <c r="K31" s="91">
        <f ca="1">IF(VLOOKUP($A31,EjecuciónDB[],COUNTA(EjecuciónDB[[#Headers],[Código Indicador]:[Tipo de Cálculo]]),0)="Suma",SUM(OFFSET(Ejecución!$K$3,MATCH($A31,EjecuciónDB[Código Indicador],0),0,1,12)),IF(VLOOKUP($A31,EjecuciónDB[],COUNTA(EjecuciónDB[[#Headers],[Código Indicador]:[Tipo de Cálculo]]),0)="Promedio",IFERROR(AVERAGE(OFFSET(Ejecución!$K$3,MATCH($A31,EjecuciónDB[Código Indicador],0),0,1,12)),0),IF(VLOOKUP($A31,EjecuciónDB[],COUNTA(EjecuciónDB[[#Headers],[Código Indicador]:[Tipo de Cálculo]]),0)="Progresivo",MAX(OFFSET(Ejecución!$K$3,MATCH($A31,EjecuciónDB[Código Indicador],0),0,1,12)))))</f>
        <v>0</v>
      </c>
      <c r="L31" s="376"/>
      <c r="M31" s="80" t="s">
        <v>1038</v>
      </c>
      <c r="N31" s="47" t="s">
        <v>1082</v>
      </c>
      <c r="O31" s="47" t="s">
        <v>1083</v>
      </c>
      <c r="P31" s="41" t="s">
        <v>1084</v>
      </c>
      <c r="ALO31" s="2"/>
    </row>
    <row r="32" spans="1:1003" s="3" customFormat="1" ht="219.75" customHeight="1" thickBot="1">
      <c r="A32" s="3" t="s">
        <v>490</v>
      </c>
      <c r="B32" s="371"/>
      <c r="C32" s="374"/>
      <c r="D32" s="44" t="s">
        <v>491</v>
      </c>
      <c r="E32" s="44" t="s">
        <v>34</v>
      </c>
      <c r="F32" s="45" t="s">
        <v>59</v>
      </c>
      <c r="G32" s="46" t="s">
        <v>1086</v>
      </c>
      <c r="H32" s="91">
        <f>IFERROR(IF(Ejecución!$B$1="","",IF(VLOOKUP($A32,EjecuciónDB[],MATCH(H$10,EjecuciónDB[#Headers],0),0)="","",VLOOKUP($A32,EjecuciónDB[],MATCH(H$10,EjecuciónDB[#Headers],0),0))),"-")</f>
        <v>0</v>
      </c>
      <c r="I32" s="93">
        <f>IFERROR(IF(Ejecución!$B$1="","",IF(VLOOKUP($A32,EjecuciónDB[],MATCH(I$10,EjecuciónDB[#Headers],0),0)="","",VLOOKUP($A32,EjecuciónDB[],MATCH(I$10,EjecuciónDB[#Headers],0),0))),"-")</f>
        <v>0</v>
      </c>
      <c r="J32" s="91">
        <f>IFERROR(IF(Ejecución!$B$1="","",IF(VLOOKUP($A32,EjecuciónDB[],MATCH(J$10,EjecuciónDB[#Headers],0),0)="","",VLOOKUP($A32,EjecuciónDB[],MATCH(J$10,EjecuciónDB[#Headers],0),0))),"-")</f>
        <v>0</v>
      </c>
      <c r="K32" s="91">
        <f ca="1">IF(VLOOKUP($A32,EjecuciónDB[],COUNTA(EjecuciónDB[[#Headers],[Código Indicador]:[Tipo de Cálculo]]),0)="Suma",SUM(OFFSET(Ejecución!$K$3,MATCH($A32,EjecuciónDB[Código Indicador],0),0,1,12)),IF(VLOOKUP($A32,EjecuciónDB[],COUNTA(EjecuciónDB[[#Headers],[Código Indicador]:[Tipo de Cálculo]]),0)="Promedio",IFERROR(AVERAGE(OFFSET(Ejecución!$K$3,MATCH($A32,EjecuciónDB[Código Indicador],0),0,1,12)),0),IF(VLOOKUP($A32,EjecuciónDB[],COUNTA(EjecuciónDB[[#Headers],[Código Indicador]:[Tipo de Cálculo]]),0)="Progresivo",MAX(OFFSET(Ejecución!$K$3,MATCH($A32,EjecuciónDB[Código Indicador],0),0,1,12)))))</f>
        <v>1</v>
      </c>
      <c r="L32" s="376"/>
      <c r="M32" s="80" t="s">
        <v>1087</v>
      </c>
      <c r="N32" s="47" t="s">
        <v>1082</v>
      </c>
      <c r="O32" s="47" t="s">
        <v>1083</v>
      </c>
      <c r="P32" s="41" t="s">
        <v>1088</v>
      </c>
      <c r="ALO32" s="2"/>
    </row>
    <row r="33" spans="1:1003" s="3" customFormat="1" ht="213.75" customHeight="1" thickBot="1">
      <c r="A33" s="3" t="s">
        <v>492</v>
      </c>
      <c r="B33" s="372"/>
      <c r="C33" s="375"/>
      <c r="D33" s="44" t="s">
        <v>493</v>
      </c>
      <c r="E33" s="44" t="s">
        <v>109</v>
      </c>
      <c r="F33" s="45" t="s">
        <v>59</v>
      </c>
      <c r="G33" s="46" t="s">
        <v>1089</v>
      </c>
      <c r="H33" s="269">
        <f>IFERROR(IF(Ejecución!$B$1="","",IF(VLOOKUP($A33,EjecuciónDB[],MATCH(H$10,EjecuciónDB[#Headers],0),0)="","",VLOOKUP($A33,EjecuciónDB[],MATCH(H$10,EjecuciónDB[#Headers],0),0))),"-")</f>
        <v>0</v>
      </c>
      <c r="I33" s="269">
        <f>IFERROR(IF(Ejecución!$B$1="","",IF(VLOOKUP($A33,EjecuciónDB[],MATCH(I$10,EjecuciónDB[#Headers],0),0)="","",VLOOKUP($A33,EjecuciónDB[],MATCH(I$10,EjecuciónDB[#Headers],0),0))),"-")</f>
        <v>0</v>
      </c>
      <c r="J33" s="269">
        <f>IFERROR(IF(Ejecución!$B$1="","",IF(VLOOKUP($A33,EjecuciónDB[],MATCH(J$10,EjecuciónDB[#Headers],0),0)="","",VLOOKUP($A33,EjecuciónDB[],MATCH(J$10,EjecuciónDB[#Headers],0),0))),"-")</f>
        <v>0.5</v>
      </c>
      <c r="K33" s="269">
        <f ca="1">IF(VLOOKUP($A33,EjecuciónDB[],COUNTA(EjecuciónDB[[#Headers],[Código Indicador]:[Tipo de Cálculo]]),0)="Suma",SUM(OFFSET(Ejecución!$K$3,MATCH($A33,EjecuciónDB[Código Indicador],0),0,1,12)),IF(VLOOKUP($A33,EjecuciónDB[],COUNTA(EjecuciónDB[[#Headers],[Código Indicador]:[Tipo de Cálculo]]),0)="Promedio",IFERROR(AVERAGE(OFFSET(Ejecución!$K$3,MATCH($A33,EjecuciónDB[Código Indicador],0),0,1,12)),0),IF(VLOOKUP($A33,EjecuciónDB[],COUNTA(EjecuciónDB[[#Headers],[Código Indicador]:[Tipo de Cálculo]]),0)="Progresivo",MAX(OFFSET(Ejecución!$K$3,MATCH($A33,EjecuciónDB[Código Indicador],0),0,1,12)))))</f>
        <v>0.5</v>
      </c>
      <c r="L33" s="369"/>
      <c r="M33" s="80" t="s">
        <v>1087</v>
      </c>
      <c r="N33" s="47" t="s">
        <v>1082</v>
      </c>
      <c r="O33" s="47" t="s">
        <v>1083</v>
      </c>
      <c r="P33" s="41" t="s">
        <v>1088</v>
      </c>
      <c r="ALO33" s="2"/>
    </row>
    <row r="34" spans="1:1003" s="3" customFormat="1" ht="213.75" customHeight="1" thickBot="1">
      <c r="A34" s="3" t="s">
        <v>494</v>
      </c>
      <c r="B34" s="370" t="s">
        <v>477</v>
      </c>
      <c r="C34" s="367" t="s">
        <v>495</v>
      </c>
      <c r="D34" s="44" t="s">
        <v>497</v>
      </c>
      <c r="E34" s="44" t="s">
        <v>34</v>
      </c>
      <c r="F34" s="45" t="s">
        <v>59</v>
      </c>
      <c r="G34" s="46" t="s">
        <v>1090</v>
      </c>
      <c r="H34" s="91">
        <f>IFERROR(IF(Ejecución!$B$1="","",IF(VLOOKUP($A34,EjecuciónDB[],MATCH(H$10,EjecuciónDB[#Headers],0),0)="","",VLOOKUP($A34,EjecuciónDB[],MATCH(H$10,EjecuciónDB[#Headers],0),0))),"-")</f>
        <v>0</v>
      </c>
      <c r="I34" s="91">
        <f>IFERROR(IF(Ejecución!$B$1="","",IF(VLOOKUP($A34,EjecuciónDB[],MATCH(I$10,EjecuciónDB[#Headers],0),0)="","",VLOOKUP($A34,EjecuciónDB[],MATCH(I$10,EjecuciónDB[#Headers],0),0))),"-")</f>
        <v>0</v>
      </c>
      <c r="J34" s="91">
        <f>IFERROR(IF(Ejecución!$B$1="","",IF(VLOOKUP($A34,EjecuciónDB[],MATCH(J$10,EjecuciónDB[#Headers],0),0)="","",VLOOKUP($A34,EjecuciónDB[],MATCH(J$10,EjecuciónDB[#Headers],0),0))),"-")</f>
        <v>0</v>
      </c>
      <c r="K34" s="91">
        <f ca="1">IF(VLOOKUP($A34,EjecuciónDB[],COUNTA(EjecuciónDB[[#Headers],[Código Indicador]:[Tipo de Cálculo]]),0)="Suma",SUM(OFFSET(Ejecución!$K$3,MATCH($A34,EjecuciónDB[Código Indicador],0),0,1,12)),IF(VLOOKUP($A34,EjecuciónDB[],COUNTA(EjecuciónDB[[#Headers],[Código Indicador]:[Tipo de Cálculo]]),0)="Promedio",IFERROR(AVERAGE(OFFSET(Ejecución!$K$3,MATCH($A34,EjecuciónDB[Código Indicador],0),0,1,12)),0),IF(VLOOKUP($A34,EjecuciónDB[],COUNTA(EjecuciónDB[[#Headers],[Código Indicador]:[Tipo de Cálculo]]),0)="Progresivo",MAX(OFFSET(Ejecución!$K$3,MATCH($A34,EjecuciónDB[Código Indicador],0),0,1,12)))))</f>
        <v>1</v>
      </c>
      <c r="L34" s="368">
        <v>119890.31551112741</v>
      </c>
      <c r="M34" s="167" t="s">
        <v>1091</v>
      </c>
      <c r="N34" s="47" t="s">
        <v>1039</v>
      </c>
      <c r="O34" s="168" t="s">
        <v>1092</v>
      </c>
      <c r="P34" s="41"/>
      <c r="ALO34" s="2"/>
    </row>
    <row r="35" spans="1:1003" s="3" customFormat="1" ht="213.75" customHeight="1" thickBot="1">
      <c r="A35" s="3" t="s">
        <v>498</v>
      </c>
      <c r="B35" s="371"/>
      <c r="C35" s="367"/>
      <c r="D35" s="44" t="s">
        <v>499</v>
      </c>
      <c r="E35" s="44" t="s">
        <v>34</v>
      </c>
      <c r="F35" s="45" t="s">
        <v>59</v>
      </c>
      <c r="G35" s="46" t="s">
        <v>1093</v>
      </c>
      <c r="H35" s="91">
        <f>IFERROR(IF(Ejecución!$B$1="","",IF(VLOOKUP($A35,EjecuciónDB[],MATCH(H$10,EjecuciónDB[#Headers],0),0)="","",VLOOKUP($A35,EjecuciónDB[],MATCH(H$10,EjecuciónDB[#Headers],0),0))),"-")</f>
        <v>0</v>
      </c>
      <c r="I35" s="91">
        <f>IFERROR(IF(Ejecución!$B$1="","",IF(VLOOKUP($A35,EjecuciónDB[],MATCH(I$10,EjecuciónDB[#Headers],0),0)="","",VLOOKUP($A35,EjecuciónDB[],MATCH(I$10,EjecuciónDB[#Headers],0),0))),"-")</f>
        <v>0</v>
      </c>
      <c r="J35" s="91">
        <f>IFERROR(IF(Ejecución!$B$1="","",IF(VLOOKUP($A35,EjecuciónDB[],MATCH(J$10,EjecuciónDB[#Headers],0),0)="","",VLOOKUP($A35,EjecuciónDB[],MATCH(J$10,EjecuciónDB[#Headers],0),0))),"-")</f>
        <v>0</v>
      </c>
      <c r="K35" s="91">
        <f ca="1">IF(VLOOKUP($A35,EjecuciónDB[],COUNTA(EjecuciónDB[[#Headers],[Código Indicador]:[Tipo de Cálculo]]),0)="Suma",SUM(OFFSET(Ejecución!$K$3,MATCH($A35,EjecuciónDB[Código Indicador],0),0,1,12)),IF(VLOOKUP($A35,EjecuciónDB[],COUNTA(EjecuciónDB[[#Headers],[Código Indicador]:[Tipo de Cálculo]]),0)="Promedio",IFERROR(AVERAGE(OFFSET(Ejecución!$K$3,MATCH($A35,EjecuciónDB[Código Indicador],0),0,1,12)),0),IF(VLOOKUP($A35,EjecuciónDB[],COUNTA(EjecuciónDB[[#Headers],[Código Indicador]:[Tipo de Cálculo]]),0)="Progresivo",MAX(OFFSET(Ejecución!$K$3,MATCH($A35,EjecuciónDB[Código Indicador],0),0,1,12)))))</f>
        <v>0</v>
      </c>
      <c r="L35" s="369"/>
      <c r="M35" s="167" t="s">
        <v>1091</v>
      </c>
      <c r="N35" s="47" t="s">
        <v>1039</v>
      </c>
      <c r="O35" s="168" t="s">
        <v>1092</v>
      </c>
      <c r="P35" s="41"/>
      <c r="ALO35" s="2"/>
    </row>
    <row r="36" spans="1:1003" s="3" customFormat="1" ht="137.5" customHeight="1" thickBot="1">
      <c r="A36" s="3" t="s">
        <v>500</v>
      </c>
      <c r="B36" s="371"/>
      <c r="C36" s="367" t="s">
        <v>501</v>
      </c>
      <c r="D36" s="44" t="s">
        <v>1094</v>
      </c>
      <c r="E36" s="44" t="s">
        <v>34</v>
      </c>
      <c r="F36" s="45" t="s">
        <v>59</v>
      </c>
      <c r="G36" s="46" t="s">
        <v>1095</v>
      </c>
      <c r="H36" s="91">
        <f>IFERROR(IF(Ejecución!$B$1="","",IF(VLOOKUP($A36,EjecuciónDB[],MATCH(H$10,EjecuciónDB[#Headers],0),0)="","",VLOOKUP($A36,EjecuciónDB[],MATCH(H$10,EjecuciónDB[#Headers],0),0))),"-")</f>
        <v>0</v>
      </c>
      <c r="I36" s="93">
        <f>IFERROR(IF(Ejecución!$B$1="","",IF(VLOOKUP($A36,EjecuciónDB[],MATCH(I$10,EjecuciónDB[#Headers],0),0)="","",VLOOKUP($A36,EjecuciónDB[],MATCH(I$10,EjecuciónDB[#Headers],0),0))),"-")</f>
        <v>0</v>
      </c>
      <c r="J36" s="91">
        <f>IFERROR(IF(Ejecución!$B$1="","",IF(VLOOKUP($A36,EjecuciónDB[],MATCH(J$10,EjecuciónDB[#Headers],0),0)="","",VLOOKUP($A36,EjecuciónDB[],MATCH(J$10,EjecuciónDB[#Headers],0),0))),"-")</f>
        <v>0</v>
      </c>
      <c r="K36" s="91">
        <f ca="1">IF(VLOOKUP($A36,EjecuciónDB[],COUNTA(EjecuciónDB[[#Headers],[Código Indicador]:[Tipo de Cálculo]]),0)="Suma",SUM(OFFSET(Ejecución!$K$3,MATCH($A36,EjecuciónDB[Código Indicador],0),0,1,12)),IF(VLOOKUP($A36,EjecuciónDB[],COUNTA(EjecuciónDB[[#Headers],[Código Indicador]:[Tipo de Cálculo]]),0)="Promedio",IFERROR(AVERAGE(OFFSET(Ejecución!$K$3,MATCH($A36,EjecuciónDB[Código Indicador],0),0,1,12)),0),IF(VLOOKUP($A36,EjecuciónDB[],COUNTA(EjecuciónDB[[#Headers],[Código Indicador]:[Tipo de Cálculo]]),0)="Progresivo",MAX(OFFSET(Ejecución!$K$3,MATCH($A36,EjecuciónDB[Código Indicador],0),0,1,12)))))</f>
        <v>1</v>
      </c>
      <c r="L36" s="368">
        <v>2140898.4912701324</v>
      </c>
      <c r="M36" s="80" t="s">
        <v>1038</v>
      </c>
      <c r="N36" s="47" t="s">
        <v>1082</v>
      </c>
      <c r="O36" s="47" t="s">
        <v>1096</v>
      </c>
      <c r="P36" s="41"/>
      <c r="ALO36" s="2"/>
    </row>
    <row r="37" spans="1:1003" s="3" customFormat="1" ht="86.25" customHeight="1" thickBot="1">
      <c r="A37" s="3" t="s">
        <v>504</v>
      </c>
      <c r="B37" s="372"/>
      <c r="C37" s="367"/>
      <c r="D37" s="44" t="s">
        <v>1097</v>
      </c>
      <c r="E37" s="44" t="s">
        <v>109</v>
      </c>
      <c r="F37" s="45" t="s">
        <v>59</v>
      </c>
      <c r="G37" s="46" t="s">
        <v>1098</v>
      </c>
      <c r="H37" s="92">
        <f>IFERROR(IF(Ejecución!$B$1="","",IF(VLOOKUP($A37,EjecuciónDB[],MATCH(H$10,EjecuciónDB[#Headers],0),0)="","",VLOOKUP($A37,EjecuciónDB[],MATCH(H$10,EjecuciónDB[#Headers],0),0))),"-")</f>
        <v>0</v>
      </c>
      <c r="I37" s="92">
        <f>IFERROR(IF(Ejecución!$B$1="","",IF(VLOOKUP($A37,EjecuciónDB[],MATCH(I$10,EjecuciónDB[#Headers],0),0)="","",VLOOKUP($A37,EjecuciónDB[],MATCH(I$10,EjecuciónDB[#Headers],0),0))),"-")</f>
        <v>0</v>
      </c>
      <c r="J37" s="92">
        <f>IFERROR(IF(Ejecución!$B$1="","",IF(VLOOKUP($A37,EjecuciónDB[],MATCH(J$10,EjecuciónDB[#Headers],0),0)="","",VLOOKUP($A37,EjecuciónDB[],MATCH(J$10,EjecuciónDB[#Headers],0),0))),"-")</f>
        <v>0</v>
      </c>
      <c r="K37" s="92">
        <f ca="1">IF(VLOOKUP($A37,EjecuciónDB[],COUNTA(EjecuciónDB[[#Headers],[Código Indicador]:[Tipo de Cálculo]]),0)="Suma",SUM(OFFSET(Ejecución!$K$3,MATCH($A37,EjecuciónDB[Código Indicador],0),0,1,12)),IF(VLOOKUP($A37,EjecuciónDB[],COUNTA(EjecuciónDB[[#Headers],[Código Indicador]:[Tipo de Cálculo]]),0)="Promedio",IFERROR(AVERAGE(OFFSET(Ejecución!$K$3,MATCH($A37,EjecuciónDB[Código Indicador],0),0,1,12)),0),IF(VLOOKUP($A37,EjecuciónDB[],COUNTA(EjecuciónDB[[#Headers],[Código Indicador]:[Tipo de Cálculo]]),0)="Progresivo",MAX(OFFSET(Ejecución!$K$3,MATCH($A37,EjecuciónDB[Código Indicador],0),0,1,12)))))</f>
        <v>1</v>
      </c>
      <c r="L37" s="369"/>
      <c r="M37" s="80" t="s">
        <v>1038</v>
      </c>
      <c r="N37" s="47" t="s">
        <v>1039</v>
      </c>
      <c r="O37" s="47" t="s">
        <v>1096</v>
      </c>
      <c r="P37" s="41"/>
      <c r="ALO37" s="2"/>
    </row>
    <row r="38" spans="1:1003" s="3" customFormat="1" ht="15.5">
      <c r="H38" s="12"/>
      <c r="I38" s="12"/>
      <c r="J38" s="12"/>
      <c r="K38" s="89"/>
      <c r="L38" s="90"/>
      <c r="ALO38" s="2"/>
    </row>
    <row r="39" spans="1:1003" s="3" customFormat="1">
      <c r="H39" s="12"/>
      <c r="I39" s="12"/>
      <c r="J39" s="12"/>
      <c r="K39" s="12"/>
      <c r="L39" s="12"/>
      <c r="ALO39" s="2"/>
    </row>
    <row r="40" spans="1:1003" s="3" customFormat="1">
      <c r="H40" s="12"/>
      <c r="I40" s="12"/>
      <c r="J40" s="12"/>
      <c r="K40" s="12"/>
      <c r="L40" s="12"/>
      <c r="ALO40" s="2"/>
    </row>
  </sheetData>
  <mergeCells count="43">
    <mergeCell ref="B1:P1"/>
    <mergeCell ref="B2:E2"/>
    <mergeCell ref="B3:P3"/>
    <mergeCell ref="B4:P4"/>
    <mergeCell ref="B5:P6"/>
    <mergeCell ref="B7:P8"/>
    <mergeCell ref="B9:B10"/>
    <mergeCell ref="C9:F9"/>
    <mergeCell ref="G9:G10"/>
    <mergeCell ref="H9:K9"/>
    <mergeCell ref="L9:L10"/>
    <mergeCell ref="M9:M10"/>
    <mergeCell ref="N9:N10"/>
    <mergeCell ref="B11:B14"/>
    <mergeCell ref="C11:C14"/>
    <mergeCell ref="L11:L14"/>
    <mergeCell ref="O9:O10"/>
    <mergeCell ref="P9:P10"/>
    <mergeCell ref="L25:L26"/>
    <mergeCell ref="B15:B16"/>
    <mergeCell ref="C15:C16"/>
    <mergeCell ref="L15:L16"/>
    <mergeCell ref="B17:B22"/>
    <mergeCell ref="C17:C18"/>
    <mergeCell ref="L17:L18"/>
    <mergeCell ref="C19:C20"/>
    <mergeCell ref="L19:L20"/>
    <mergeCell ref="C36:C37"/>
    <mergeCell ref="L36:L37"/>
    <mergeCell ref="F2:L2"/>
    <mergeCell ref="M2:P2"/>
    <mergeCell ref="B27:B33"/>
    <mergeCell ref="B34:B37"/>
    <mergeCell ref="C27:C33"/>
    <mergeCell ref="L27:L33"/>
    <mergeCell ref="C34:C35"/>
    <mergeCell ref="L34:L35"/>
    <mergeCell ref="C21:C22"/>
    <mergeCell ref="L21:L22"/>
    <mergeCell ref="B23:B26"/>
    <mergeCell ref="C23:C24"/>
    <mergeCell ref="L23:L24"/>
    <mergeCell ref="C25:C26"/>
  </mergeCells>
  <dataValidations count="2">
    <dataValidation type="list" allowBlank="1" showInputMessage="1" showErrorMessage="1" sqref="E11:E37" xr:uid="{EC3DF325-C576-4AE5-A916-2DC974AB7CFE}">
      <formula1>"Unidad,Porcentaje,Monetario"</formula1>
    </dataValidation>
    <dataValidation type="list" allowBlank="1" showInputMessage="1" showErrorMessage="1" sqref="F11:F37" xr:uid="{1F89EE92-961F-40B8-BE4A-82D9605407F8}">
      <formula1>"A,B,C"</formula1>
    </dataValidation>
  </dataValidations>
  <printOptions horizontalCentered="1" verticalCentered="1"/>
  <pageMargins left="0.11811023622047245" right="0.11811023622047245" top="0.27559055118110237" bottom="0.27559055118110237" header="0.35433070866141736" footer="0.39370078740157483"/>
  <pageSetup paperSize="5" scale="41" fitToHeight="0" orientation="landscape" r:id="rId1"/>
  <headerFooter alignWithMargins="0"/>
  <rowBreaks count="4" manualBreakCount="4">
    <brk id="16" min="1" max="15" man="1"/>
    <brk id="22" min="1" max="15" man="1"/>
    <brk id="26" min="1" max="15" man="1"/>
    <brk id="33" min="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5C9F-C42E-4812-922B-413E1C1894AC}">
  <sheetPr codeName="Hoja6">
    <pageSetUpPr fitToPage="1"/>
  </sheetPr>
  <dimension ref="A1:ALP25"/>
  <sheetViews>
    <sheetView showGridLines="0" topLeftCell="B1" zoomScale="60" zoomScaleNormal="60" zoomScaleSheetLayoutView="20" workbookViewId="0">
      <selection activeCell="B1" sqref="B1:P1"/>
    </sheetView>
  </sheetViews>
  <sheetFormatPr baseColWidth="10" defaultColWidth="12.54296875" defaultRowHeight="14.5"/>
  <cols>
    <col min="1" max="1" width="12.54296875" style="97" hidden="1" customWidth="1"/>
    <col min="2" max="2" width="29.26953125" style="98" customWidth="1"/>
    <col min="3" max="3" width="40.453125" style="98" customWidth="1"/>
    <col min="4" max="5" width="29.26953125" style="98" customWidth="1"/>
    <col min="6" max="6" width="22" style="98" customWidth="1"/>
    <col min="7" max="7" width="45.54296875" style="98" customWidth="1"/>
    <col min="8" max="10" width="17.81640625" style="98" customWidth="1"/>
    <col min="11" max="11" width="17.81640625" style="98" hidden="1" customWidth="1"/>
    <col min="12" max="12" width="30.81640625" style="98" bestFit="1" customWidth="1"/>
    <col min="13" max="13" width="25.26953125" style="98" customWidth="1"/>
    <col min="14" max="14" width="31.1796875" style="98" customWidth="1"/>
    <col min="15" max="16" width="36.26953125" style="98" customWidth="1"/>
    <col min="17" max="1003" width="12.1796875" style="98" customWidth="1"/>
    <col min="1004" max="1004" width="12.54296875" style="97" customWidth="1"/>
    <col min="1005" max="16384" width="12.54296875" style="97"/>
  </cols>
  <sheetData>
    <row r="1" spans="1:1004" s="99" customFormat="1" ht="26.5" thickBot="1">
      <c r="B1" s="389" t="s">
        <v>0</v>
      </c>
      <c r="C1" s="390"/>
      <c r="D1" s="390"/>
      <c r="E1" s="390"/>
      <c r="F1" s="390"/>
      <c r="G1" s="390"/>
      <c r="H1" s="391"/>
      <c r="I1" s="391"/>
      <c r="J1" s="391"/>
      <c r="K1" s="391"/>
      <c r="L1" s="391"/>
      <c r="M1" s="390"/>
      <c r="N1" s="390"/>
      <c r="O1" s="390"/>
      <c r="P1" s="392"/>
    </row>
    <row r="2" spans="1:1004" s="99" customFormat="1" ht="134.25" customHeight="1" thickBot="1">
      <c r="B2" s="393" t="s">
        <v>1</v>
      </c>
      <c r="C2" s="393"/>
      <c r="D2" s="393"/>
      <c r="E2" s="393"/>
      <c r="F2" s="401" t="s">
        <v>2</v>
      </c>
      <c r="G2" s="402"/>
      <c r="H2" s="402"/>
      <c r="I2" s="402"/>
      <c r="J2" s="402"/>
      <c r="K2" s="402"/>
      <c r="L2" s="403"/>
      <c r="M2" s="404" t="s">
        <v>3</v>
      </c>
      <c r="N2" s="405"/>
      <c r="O2" s="405"/>
      <c r="P2" s="406"/>
    </row>
    <row r="3" spans="1:1004"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4" s="100" customFormat="1" ht="23.25" customHeight="1">
      <c r="B4" s="394" t="s">
        <v>1099</v>
      </c>
      <c r="C4" s="395"/>
      <c r="D4" s="395"/>
      <c r="E4" s="395"/>
      <c r="F4" s="395"/>
      <c r="G4" s="395"/>
      <c r="H4" s="396"/>
      <c r="I4" s="396"/>
      <c r="J4" s="396"/>
      <c r="K4" s="396"/>
      <c r="L4" s="396"/>
      <c r="M4" s="395"/>
      <c r="N4" s="395"/>
      <c r="O4" s="395"/>
      <c r="P4" s="397"/>
    </row>
    <row r="5" spans="1:1004" s="100" customFormat="1" ht="20.149999999999999" customHeight="1">
      <c r="B5" s="408" t="s">
        <v>5</v>
      </c>
      <c r="C5" s="409"/>
      <c r="D5" s="409"/>
      <c r="E5" s="409"/>
      <c r="F5" s="409"/>
      <c r="G5" s="409"/>
      <c r="H5" s="410"/>
      <c r="I5" s="410"/>
      <c r="J5" s="410"/>
      <c r="K5" s="410"/>
      <c r="L5" s="410"/>
      <c r="M5" s="409"/>
      <c r="N5" s="409"/>
      <c r="O5" s="409"/>
      <c r="P5" s="411"/>
    </row>
    <row r="6" spans="1:1004" s="100" customFormat="1" ht="20.149999999999999" customHeight="1">
      <c r="B6" s="408"/>
      <c r="C6" s="409"/>
      <c r="D6" s="409"/>
      <c r="E6" s="409"/>
      <c r="F6" s="409"/>
      <c r="G6" s="409"/>
      <c r="H6" s="410"/>
      <c r="I6" s="410"/>
      <c r="J6" s="410"/>
      <c r="K6" s="410"/>
      <c r="L6" s="410"/>
      <c r="M6" s="409"/>
      <c r="N6" s="409"/>
      <c r="O6" s="409"/>
      <c r="P6" s="411"/>
    </row>
    <row r="7" spans="1:1004" s="100" customFormat="1" ht="14.5" customHeight="1">
      <c r="B7" s="408" t="s">
        <v>6</v>
      </c>
      <c r="C7" s="409"/>
      <c r="D7" s="409"/>
      <c r="E7" s="409"/>
      <c r="F7" s="409"/>
      <c r="G7" s="409"/>
      <c r="H7" s="410"/>
      <c r="I7" s="410"/>
      <c r="J7" s="410"/>
      <c r="K7" s="410"/>
      <c r="L7" s="410"/>
      <c r="M7" s="409"/>
      <c r="N7" s="409"/>
      <c r="O7" s="409"/>
      <c r="P7" s="411"/>
    </row>
    <row r="8" spans="1:1004" s="100" customFormat="1" ht="15" customHeight="1" thickBot="1">
      <c r="B8" s="412"/>
      <c r="C8" s="413"/>
      <c r="D8" s="413"/>
      <c r="E8" s="413"/>
      <c r="F8" s="413"/>
      <c r="G8" s="413"/>
      <c r="H8" s="414"/>
      <c r="I8" s="414"/>
      <c r="J8" s="414"/>
      <c r="K8" s="414"/>
      <c r="L8" s="414"/>
      <c r="M8" s="413"/>
      <c r="N8" s="413"/>
      <c r="O8" s="413"/>
      <c r="P8" s="415"/>
    </row>
    <row r="9" spans="1:1004" ht="35.15" customHeight="1" thickBot="1">
      <c r="B9" s="387" t="s">
        <v>7</v>
      </c>
      <c r="C9" s="387" t="s">
        <v>8</v>
      </c>
      <c r="D9" s="387"/>
      <c r="E9" s="387"/>
      <c r="F9" s="387"/>
      <c r="G9" s="387" t="s">
        <v>9</v>
      </c>
      <c r="H9" s="277" t="str">
        <f>"Ejecución "&amp;IF(Ejecución!$B$1="","-",Ejecución!$B$1)&amp;" 2025"</f>
        <v>Ejecución Octubre-Diciembre 2025</v>
      </c>
      <c r="I9" s="278"/>
      <c r="J9" s="278"/>
      <c r="K9" s="279"/>
      <c r="L9" s="416" t="s">
        <v>10</v>
      </c>
      <c r="M9" s="387" t="s">
        <v>11</v>
      </c>
      <c r="N9" s="387" t="s">
        <v>12</v>
      </c>
      <c r="O9" s="387" t="s">
        <v>13</v>
      </c>
      <c r="P9" s="388" t="s">
        <v>14</v>
      </c>
      <c r="Q9" s="96"/>
      <c r="R9" s="96"/>
      <c r="S9" s="96"/>
      <c r="T9" s="96"/>
      <c r="U9" s="96"/>
      <c r="V9" s="96"/>
      <c r="W9" s="96"/>
      <c r="X9" s="96"/>
      <c r="Y9" s="96"/>
      <c r="Z9" s="96"/>
      <c r="ALO9" s="97"/>
    </row>
    <row r="10" spans="1:1004" s="100" customFormat="1" ht="31.5" thickBot="1">
      <c r="B10" s="388"/>
      <c r="C10" s="101" t="s">
        <v>15</v>
      </c>
      <c r="D10" s="101" t="s">
        <v>16</v>
      </c>
      <c r="E10" s="101" t="s">
        <v>17</v>
      </c>
      <c r="F10" s="101" t="s">
        <v>18</v>
      </c>
      <c r="G10" s="388"/>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417"/>
      <c r="M10" s="388"/>
      <c r="N10" s="388"/>
      <c r="O10" s="388"/>
      <c r="P10" s="407"/>
      <c r="Q10" s="102"/>
      <c r="R10" s="102"/>
      <c r="S10" s="102"/>
      <c r="T10" s="102"/>
      <c r="U10" s="102"/>
      <c r="V10" s="102"/>
      <c r="W10" s="102"/>
      <c r="X10" s="102"/>
      <c r="Y10" s="102"/>
      <c r="Z10" s="102"/>
    </row>
    <row r="11" spans="1:1004" s="100" customFormat="1" ht="82.5" customHeight="1" thickBot="1">
      <c r="A11" s="100" t="s">
        <v>506</v>
      </c>
      <c r="B11" s="398" t="s">
        <v>509</v>
      </c>
      <c r="C11" s="103" t="s">
        <v>511</v>
      </c>
      <c r="D11" s="103" t="s">
        <v>513</v>
      </c>
      <c r="E11" s="104" t="s">
        <v>109</v>
      </c>
      <c r="F11" s="105" t="s">
        <v>35</v>
      </c>
      <c r="G11" s="106" t="s">
        <v>1100</v>
      </c>
      <c r="H11" s="116">
        <f>IFERROR(IF(Ejecución!$B$1="","",IF(VLOOKUP($A11,EjecuciónDB[],MATCH(H$10,EjecuciónDB[#Headers],0),0)="","",VLOOKUP($A11,EjecuciónDB[],MATCH(H$10,EjecuciónDB[#Headers],0),0))),"-")</f>
        <v>1</v>
      </c>
      <c r="I11" s="116">
        <f>IFERROR(IF(Ejecución!$B$1="","",IF(VLOOKUP($A11,EjecuciónDB[],MATCH(I$10,EjecuciónDB[#Headers],0),0)="","",VLOOKUP($A11,EjecuciónDB[],MATCH(I$10,EjecuciónDB[#Headers],0),0))),"-")</f>
        <v>1</v>
      </c>
      <c r="J11" s="116">
        <f>IFERROR(IF(Ejecución!$B$1="","",IF(VLOOKUP($A11,EjecuciónDB[],MATCH(J$10,EjecuciónDB[#Headers],0),0)="","",VLOOKUP($A11,EjecuciónDB[],MATCH(J$10,EjecuciónDB[#Headers],0),0))),"-")</f>
        <v>1</v>
      </c>
      <c r="K11" s="116">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1</v>
      </c>
      <c r="L11" s="107">
        <v>1882812.3874462682</v>
      </c>
      <c r="M11" s="108" t="s">
        <v>1101</v>
      </c>
      <c r="N11" s="109" t="s">
        <v>1102</v>
      </c>
      <c r="O11" s="108" t="s">
        <v>1103</v>
      </c>
      <c r="P11" s="110"/>
      <c r="Q11" s="102"/>
      <c r="R11" s="102"/>
      <c r="S11" s="102"/>
      <c r="T11" s="102"/>
      <c r="U11" s="102"/>
      <c r="V11" s="102"/>
      <c r="W11" s="102"/>
      <c r="X11" s="102"/>
      <c r="Y11" s="102"/>
      <c r="Z11" s="102"/>
    </row>
    <row r="12" spans="1:1004" s="100" customFormat="1" ht="82.5" customHeight="1" thickBot="1">
      <c r="A12" s="100" t="s">
        <v>514</v>
      </c>
      <c r="B12" s="399"/>
      <c r="C12" s="103" t="s">
        <v>515</v>
      </c>
      <c r="D12" s="111" t="s">
        <v>513</v>
      </c>
      <c r="E12" s="112" t="s">
        <v>109</v>
      </c>
      <c r="F12" s="113" t="s">
        <v>35</v>
      </c>
      <c r="G12" s="111" t="s">
        <v>1104</v>
      </c>
      <c r="H12" s="116">
        <f>IFERROR(IF(Ejecución!$B$1="","",IF(VLOOKUP($A12,EjecuciónDB[],MATCH(H$10,EjecuciónDB[#Headers],0),0)="","",VLOOKUP($A12,EjecuciónDB[],MATCH(H$10,EjecuciónDB[#Headers],0),0))),"-")</f>
        <v>1</v>
      </c>
      <c r="I12" s="116">
        <f>IFERROR(IF(Ejecución!$B$1="","",IF(VLOOKUP($A12,EjecuciónDB[],MATCH(I$10,EjecuciónDB[#Headers],0),0)="","",VLOOKUP($A12,EjecuciónDB[],MATCH(I$10,EjecuciónDB[#Headers],0),0))),"-")</f>
        <v>1</v>
      </c>
      <c r="J12" s="116">
        <f>IFERROR(IF(Ejecución!$B$1="","",IF(VLOOKUP($A12,EjecuciónDB[],MATCH(J$10,EjecuciónDB[#Headers],0),0)="","",VLOOKUP($A12,EjecuciónDB[],MATCH(J$10,EjecuciónDB[#Headers],0),0))),"-")</f>
        <v>1</v>
      </c>
      <c r="K12" s="116">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1</v>
      </c>
      <c r="L12" s="107">
        <v>908590.46287663793</v>
      </c>
      <c r="M12" s="108" t="s">
        <v>1101</v>
      </c>
      <c r="N12" s="109" t="s">
        <v>1105</v>
      </c>
      <c r="O12" s="108" t="s">
        <v>1103</v>
      </c>
      <c r="P12" s="110"/>
      <c r="Q12" s="102"/>
      <c r="R12" s="102"/>
      <c r="S12" s="102"/>
      <c r="T12" s="102"/>
      <c r="U12" s="102"/>
      <c r="V12" s="102"/>
      <c r="W12" s="102"/>
      <c r="X12" s="102"/>
      <c r="Y12" s="102"/>
      <c r="Z12" s="102"/>
    </row>
    <row r="13" spans="1:1004" s="98" customFormat="1" ht="102.75" customHeight="1" thickBot="1">
      <c r="A13" s="98" t="s">
        <v>517</v>
      </c>
      <c r="B13" s="399"/>
      <c r="C13" s="103" t="s">
        <v>1106</v>
      </c>
      <c r="D13" s="106" t="s">
        <v>1107</v>
      </c>
      <c r="E13" s="104" t="s">
        <v>109</v>
      </c>
      <c r="F13" s="105" t="s">
        <v>35</v>
      </c>
      <c r="G13" s="106" t="s">
        <v>1108</v>
      </c>
      <c r="H13" s="116">
        <f>IFERROR(IF(Ejecución!$B$1="","",IF(VLOOKUP($A13,EjecuciónDB[],MATCH(H$10,EjecuciónDB[#Headers],0),0)="","",VLOOKUP($A13,EjecuciónDB[],MATCH(H$10,EjecuciónDB[#Headers],0),0))),"-")</f>
        <v>1</v>
      </c>
      <c r="I13" s="116">
        <f>IFERROR(IF(Ejecución!$B$1="","",IF(VLOOKUP($A13,EjecuciónDB[],MATCH(I$10,EjecuciónDB[#Headers],0),0)="","",VLOOKUP($A13,EjecuciónDB[],MATCH(I$10,EjecuciónDB[#Headers],0),0))),"-")</f>
        <v>1</v>
      </c>
      <c r="J13" s="116">
        <f>IFERROR(IF(Ejecución!$B$1="","",IF(VLOOKUP($A13,EjecuciónDB[],MATCH(J$10,EjecuciónDB[#Headers],0),0)="","",VLOOKUP($A13,EjecuciónDB[],MATCH(J$10,EjecuciónDB[#Headers],0),0))),"-")</f>
        <v>1</v>
      </c>
      <c r="K13" s="116">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v>
      </c>
      <c r="L13" s="107">
        <v>4156817.9239960331</v>
      </c>
      <c r="M13" s="108" t="s">
        <v>1109</v>
      </c>
      <c r="N13" s="109" t="s">
        <v>1110</v>
      </c>
      <c r="O13" s="108" t="s">
        <v>1111</v>
      </c>
      <c r="P13" s="110"/>
      <c r="ALP13" s="97"/>
    </row>
    <row r="14" spans="1:1004" s="98" customFormat="1" ht="64.5" customHeight="1" thickBot="1">
      <c r="A14" s="98" t="s">
        <v>521</v>
      </c>
      <c r="B14" s="399"/>
      <c r="C14" s="103" t="s">
        <v>522</v>
      </c>
      <c r="D14" s="106" t="s">
        <v>1112</v>
      </c>
      <c r="E14" s="104" t="s">
        <v>34</v>
      </c>
      <c r="F14" s="114" t="s">
        <v>35</v>
      </c>
      <c r="G14" s="106" t="s">
        <v>1113</v>
      </c>
      <c r="H14" s="117">
        <f>IFERROR(IF(Ejecución!$B$1="","",IF(VLOOKUP($A14,EjecuciónDB[],MATCH(H$10,EjecuciónDB[#Headers],0),0)="","",VLOOKUP($A14,EjecuciónDB[],MATCH(H$10,EjecuciónDB[#Headers],0),0))),"-")</f>
        <v>0</v>
      </c>
      <c r="I14" s="117">
        <f>IFERROR(IF(Ejecución!$B$1="","",IF(VLOOKUP($A14,EjecuciónDB[],MATCH(I$10,EjecuciónDB[#Headers],0),0)="","",VLOOKUP($A14,EjecuciónDB[],MATCH(I$10,EjecuciónDB[#Headers],0),0))),"-")</f>
        <v>2</v>
      </c>
      <c r="J14" s="117">
        <f>IFERROR(IF(Ejecución!$B$1="","",IF(VLOOKUP($A14,EjecuciónDB[],MATCH(J$10,EjecuciónDB[#Headers],0),0)="","",VLOOKUP($A14,EjecuciónDB[],MATCH(J$10,EjecuciónDB[#Headers],0),0))),"-")</f>
        <v>0</v>
      </c>
      <c r="K14" s="117">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4</v>
      </c>
      <c r="L14" s="107">
        <v>526858.57483963587</v>
      </c>
      <c r="M14" s="108" t="s">
        <v>507</v>
      </c>
      <c r="N14" s="104" t="s">
        <v>66</v>
      </c>
      <c r="O14" s="108" t="s">
        <v>1114</v>
      </c>
      <c r="P14" s="110"/>
      <c r="ALP14" s="97"/>
    </row>
    <row r="15" spans="1:1004" s="98" customFormat="1" ht="64.5" customHeight="1" thickBot="1">
      <c r="A15" s="98" t="s">
        <v>525</v>
      </c>
      <c r="B15" s="400"/>
      <c r="C15" s="106" t="s">
        <v>1115</v>
      </c>
      <c r="D15" s="106" t="s">
        <v>528</v>
      </c>
      <c r="E15" s="104" t="s">
        <v>109</v>
      </c>
      <c r="F15" s="105" t="s">
        <v>35</v>
      </c>
      <c r="G15" s="106" t="s">
        <v>1116</v>
      </c>
      <c r="H15" s="116">
        <f>IFERROR(IF(Ejecución!$B$1="","",IF(VLOOKUP($A15,EjecuciónDB[],MATCH(H$10,EjecuciónDB[#Headers],0),0)="","",VLOOKUP($A15,EjecuciónDB[],MATCH(H$10,EjecuciónDB[#Headers],0),0))),"-")</f>
        <v>1</v>
      </c>
      <c r="I15" s="116">
        <f>IFERROR(IF(Ejecución!$B$1="","",IF(VLOOKUP($A15,EjecuciónDB[],MATCH(I$10,EjecuciónDB[#Headers],0),0)="","",VLOOKUP($A15,EjecuciónDB[],MATCH(I$10,EjecuciónDB[#Headers],0),0))),"-")</f>
        <v>1</v>
      </c>
      <c r="J15" s="116">
        <f>IFERROR(IF(Ejecución!$B$1="","",IF(VLOOKUP($A15,EjecuciónDB[],MATCH(J$10,EjecuciónDB[#Headers],0),0)="","",VLOOKUP($A15,EjecuciónDB[],MATCH(J$10,EjecuciónDB[#Headers],0),0))),"-")</f>
        <v>1</v>
      </c>
      <c r="K15" s="116">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v>
      </c>
      <c r="L15" s="107">
        <v>1896690.8694226891</v>
      </c>
      <c r="M15" s="108" t="s">
        <v>507</v>
      </c>
      <c r="N15" s="104" t="s">
        <v>1117</v>
      </c>
      <c r="O15" s="108" t="s">
        <v>1118</v>
      </c>
      <c r="P15" s="110"/>
      <c r="ALP15" s="97"/>
    </row>
    <row r="16" spans="1:1004" s="98" customFormat="1" ht="96.75" customHeight="1" thickBot="1">
      <c r="A16" s="98" t="s">
        <v>529</v>
      </c>
      <c r="B16" s="108" t="s">
        <v>530</v>
      </c>
      <c r="C16" s="103" t="s">
        <v>532</v>
      </c>
      <c r="D16" s="106" t="s">
        <v>534</v>
      </c>
      <c r="E16" s="104" t="s">
        <v>109</v>
      </c>
      <c r="F16" s="105" t="s">
        <v>35</v>
      </c>
      <c r="G16" s="106" t="s">
        <v>1119</v>
      </c>
      <c r="H16" s="116">
        <f>IFERROR(IF(Ejecución!$B$1="","",IF(VLOOKUP($A16,EjecuciónDB[],MATCH(H$10,EjecuciónDB[#Headers],0),0)="","",VLOOKUP($A16,EjecuciónDB[],MATCH(H$10,EjecuciónDB[#Headers],0),0))),"-")</f>
        <v>1</v>
      </c>
      <c r="I16" s="116">
        <f>IFERROR(IF(Ejecución!$B$1="","",IF(VLOOKUP($A16,EjecuciónDB[],MATCH(I$10,EjecuciónDB[#Headers],0),0)="","",VLOOKUP($A16,EjecuciónDB[],MATCH(I$10,EjecuciónDB[#Headers],0),0))),"-")</f>
        <v>1</v>
      </c>
      <c r="J16" s="116">
        <f>IFERROR(IF(Ejecución!$B$1="","",IF(VLOOKUP($A16,EjecuciónDB[],MATCH(J$10,EjecuciónDB[#Headers],0),0)="","",VLOOKUP($A16,EjecuciónDB[],MATCH(J$10,EjecuciónDB[#Headers],0),0))),"-")</f>
        <v>1</v>
      </c>
      <c r="K16" s="116">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v>
      </c>
      <c r="L16" s="107">
        <v>75715871.906386495</v>
      </c>
      <c r="M16" s="108" t="s">
        <v>507</v>
      </c>
      <c r="N16" s="109" t="s">
        <v>1110</v>
      </c>
      <c r="O16" s="108" t="s">
        <v>1120</v>
      </c>
      <c r="P16" s="110"/>
    </row>
    <row r="17" spans="8:12" s="98" customFormat="1">
      <c r="H17" s="115"/>
      <c r="I17" s="115"/>
      <c r="J17" s="115"/>
      <c r="K17" s="115"/>
      <c r="L17" s="115"/>
    </row>
    <row r="18" spans="8:12" s="98" customFormat="1">
      <c r="H18" s="115"/>
      <c r="I18" s="115"/>
      <c r="J18" s="115"/>
      <c r="K18" s="115"/>
      <c r="L18" s="115"/>
    </row>
    <row r="19" spans="8:12" s="98" customFormat="1">
      <c r="H19" s="115"/>
      <c r="I19" s="115"/>
      <c r="J19" s="115"/>
      <c r="K19" s="115"/>
      <c r="L19" s="115"/>
    </row>
    <row r="20" spans="8:12" s="98" customFormat="1">
      <c r="H20" s="115"/>
      <c r="I20" s="115"/>
      <c r="J20" s="115"/>
      <c r="K20" s="115"/>
      <c r="L20" s="115"/>
    </row>
    <row r="21" spans="8:12" s="98" customFormat="1">
      <c r="H21" s="115"/>
      <c r="I21" s="115"/>
      <c r="J21" s="115"/>
      <c r="K21" s="115"/>
      <c r="L21" s="115"/>
    </row>
    <row r="22" spans="8:12" s="98" customFormat="1">
      <c r="H22" s="115"/>
      <c r="I22" s="115"/>
      <c r="J22" s="115"/>
      <c r="K22" s="115"/>
      <c r="L22" s="115"/>
    </row>
    <row r="23" spans="8:12" s="98" customFormat="1">
      <c r="H23" s="115"/>
      <c r="I23" s="115"/>
      <c r="J23" s="115"/>
      <c r="K23" s="115"/>
      <c r="L23" s="115"/>
    </row>
    <row r="24" spans="8:12" s="98" customFormat="1">
      <c r="H24" s="115"/>
      <c r="I24" s="115"/>
      <c r="J24" s="115"/>
      <c r="K24" s="115"/>
      <c r="L24" s="115"/>
    </row>
    <row r="25" spans="8:12" s="98" customFormat="1">
      <c r="H25" s="115"/>
      <c r="I25" s="115"/>
      <c r="J25" s="115"/>
      <c r="K25" s="115"/>
      <c r="L25" s="115"/>
    </row>
  </sheetData>
  <mergeCells count="18">
    <mergeCell ref="B11:B15"/>
    <mergeCell ref="F2:L2"/>
    <mergeCell ref="M2:P2"/>
    <mergeCell ref="O9:O10"/>
    <mergeCell ref="P9:P10"/>
    <mergeCell ref="B5:P6"/>
    <mergeCell ref="B7:P8"/>
    <mergeCell ref="B9:B10"/>
    <mergeCell ref="C9:F9"/>
    <mergeCell ref="G9:G10"/>
    <mergeCell ref="H9:K9"/>
    <mergeCell ref="L9:L10"/>
    <mergeCell ref="M9:M10"/>
    <mergeCell ref="N9:N10"/>
    <mergeCell ref="B1:P1"/>
    <mergeCell ref="B2:E2"/>
    <mergeCell ref="B3:P3"/>
    <mergeCell ref="B4:P4"/>
  </mergeCells>
  <dataValidations disablePrompts="1" count="2">
    <dataValidation type="list" allowBlank="1" showInputMessage="1" showErrorMessage="1" sqref="F11:F16" xr:uid="{02C49B26-C1FE-4756-AB61-46607BC5592F}">
      <formula1>"A,B,C"</formula1>
      <formula2>0</formula2>
    </dataValidation>
    <dataValidation type="list" allowBlank="1" showInputMessage="1" showErrorMessage="1" sqref="E11:E16" xr:uid="{442A7A8C-3AAD-4847-8ADD-CBE60DDE52B3}">
      <formula1>"Unidad,Porcentaje,Monetario"</formula1>
      <formula2>0</formula2>
    </dataValidation>
  </dataValidations>
  <printOptions horizontalCentered="1" verticalCentered="1"/>
  <pageMargins left="0.11811023622047245" right="0.11811023622047245" top="0.74803149606299213" bottom="0.78740157480314965" header="0.35433070866141736" footer="0.39370078740157483"/>
  <pageSetup paperSize="5"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F998-DBFB-4C6C-996D-814B1D7B767F}">
  <sheetPr codeName="Hoja8">
    <pageSetUpPr fitToPage="1"/>
  </sheetPr>
  <dimension ref="A1:ALP28"/>
  <sheetViews>
    <sheetView showGridLines="0" topLeftCell="B1" zoomScale="60" zoomScaleNormal="60" zoomScaleSheetLayoutView="40" workbookViewId="0">
      <selection activeCell="B1" sqref="B1:P1"/>
    </sheetView>
  </sheetViews>
  <sheetFormatPr baseColWidth="10" defaultColWidth="11.453125" defaultRowHeight="13"/>
  <cols>
    <col min="1" max="1" width="11.453125" style="120" hidden="1" customWidth="1"/>
    <col min="2" max="2" width="36.7265625" style="119" bestFit="1" customWidth="1"/>
    <col min="3" max="3" width="26.81640625" style="119" bestFit="1" customWidth="1"/>
    <col min="4" max="4" width="21.54296875" style="119" bestFit="1" customWidth="1"/>
    <col min="5" max="5" width="18.453125" style="119" customWidth="1"/>
    <col min="6" max="6" width="17.453125" style="119" customWidth="1"/>
    <col min="7" max="7" width="61" style="119" bestFit="1" customWidth="1"/>
    <col min="8" max="8" width="15" style="119" customWidth="1"/>
    <col min="9" max="9" width="16.26953125" style="119" customWidth="1"/>
    <col min="10" max="10" width="17.26953125" style="119" customWidth="1"/>
    <col min="11" max="11" width="19.26953125" style="119" hidden="1" customWidth="1"/>
    <col min="12" max="12" width="27.54296875" style="119" bestFit="1" customWidth="1"/>
    <col min="13" max="13" width="25.453125" style="119" bestFit="1" customWidth="1"/>
    <col min="14" max="14" width="33.1796875" style="119" bestFit="1" customWidth="1"/>
    <col min="15" max="15" width="38.1796875" style="119" bestFit="1" customWidth="1"/>
    <col min="16" max="16" width="25" style="119" customWidth="1"/>
    <col min="17" max="1003" width="12.1796875" style="119" customWidth="1"/>
    <col min="1004" max="1004" width="12.54296875" style="120" customWidth="1"/>
    <col min="1005" max="16384" width="11.453125" style="120"/>
  </cols>
  <sheetData>
    <row r="1" spans="1:1004" s="119" customFormat="1" ht="26.5" thickBot="1">
      <c r="B1" s="297" t="s">
        <v>0</v>
      </c>
      <c r="C1" s="298"/>
      <c r="D1" s="298"/>
      <c r="E1" s="298"/>
      <c r="F1" s="298"/>
      <c r="G1" s="298"/>
      <c r="H1" s="298"/>
      <c r="I1" s="298"/>
      <c r="J1" s="298"/>
      <c r="K1" s="298"/>
      <c r="L1" s="298"/>
      <c r="M1" s="298"/>
      <c r="N1" s="298"/>
      <c r="O1" s="298"/>
      <c r="P1" s="300"/>
    </row>
    <row r="2" spans="1:1004" s="119" customFormat="1" ht="133.5" customHeight="1" thickBot="1">
      <c r="B2" s="301" t="s">
        <v>1</v>
      </c>
      <c r="C2" s="301"/>
      <c r="D2" s="301"/>
      <c r="E2" s="301"/>
      <c r="F2" s="401" t="s">
        <v>2</v>
      </c>
      <c r="G2" s="402"/>
      <c r="H2" s="402"/>
      <c r="I2" s="402"/>
      <c r="J2" s="402"/>
      <c r="K2" s="402"/>
      <c r="L2" s="403"/>
      <c r="M2" s="310" t="s">
        <v>1230</v>
      </c>
      <c r="N2" s="311"/>
      <c r="O2" s="311"/>
      <c r="P2" s="312"/>
    </row>
    <row r="3" spans="1:1004"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004" s="121" customFormat="1" ht="15.5">
      <c r="B4" s="306" t="s">
        <v>1121</v>
      </c>
      <c r="C4" s="307"/>
      <c r="D4" s="307"/>
      <c r="E4" s="307"/>
      <c r="F4" s="307"/>
      <c r="G4" s="307"/>
      <c r="H4" s="308"/>
      <c r="I4" s="308"/>
      <c r="J4" s="308"/>
      <c r="K4" s="308"/>
      <c r="L4" s="308"/>
      <c r="M4" s="307"/>
      <c r="N4" s="307"/>
      <c r="O4" s="307"/>
      <c r="P4" s="309"/>
    </row>
    <row r="5" spans="1:1004" s="121" customFormat="1" ht="20.149999999999999" customHeight="1">
      <c r="B5" s="283" t="s">
        <v>5</v>
      </c>
      <c r="C5" s="284"/>
      <c r="D5" s="284"/>
      <c r="E5" s="284"/>
      <c r="F5" s="284"/>
      <c r="G5" s="284"/>
      <c r="H5" s="285"/>
      <c r="I5" s="285"/>
      <c r="J5" s="285"/>
      <c r="K5" s="285"/>
      <c r="L5" s="285"/>
      <c r="M5" s="284"/>
      <c r="N5" s="284"/>
      <c r="O5" s="284"/>
      <c r="P5" s="286"/>
    </row>
    <row r="6" spans="1:1004" s="121" customFormat="1" ht="20.149999999999999" customHeight="1">
      <c r="B6" s="283"/>
      <c r="C6" s="284"/>
      <c r="D6" s="284"/>
      <c r="E6" s="284"/>
      <c r="F6" s="284"/>
      <c r="G6" s="284"/>
      <c r="H6" s="285"/>
      <c r="I6" s="285"/>
      <c r="J6" s="285"/>
      <c r="K6" s="285"/>
      <c r="L6" s="285"/>
      <c r="M6" s="284"/>
      <c r="N6" s="284"/>
      <c r="O6" s="284"/>
      <c r="P6" s="286"/>
    </row>
    <row r="7" spans="1:1004" s="121" customFormat="1">
      <c r="B7" s="283" t="s">
        <v>6</v>
      </c>
      <c r="C7" s="284"/>
      <c r="D7" s="284"/>
      <c r="E7" s="284"/>
      <c r="F7" s="284"/>
      <c r="G7" s="284"/>
      <c r="H7" s="285"/>
      <c r="I7" s="285"/>
      <c r="J7" s="285"/>
      <c r="K7" s="285"/>
      <c r="L7" s="285"/>
      <c r="M7" s="284"/>
      <c r="N7" s="284"/>
      <c r="O7" s="284"/>
      <c r="P7" s="286"/>
    </row>
    <row r="8" spans="1:1004" s="121" customFormat="1" ht="13.5" thickBot="1">
      <c r="B8" s="351"/>
      <c r="C8" s="352"/>
      <c r="D8" s="352"/>
      <c r="E8" s="352"/>
      <c r="F8" s="352"/>
      <c r="G8" s="352"/>
      <c r="H8" s="353"/>
      <c r="I8" s="353"/>
      <c r="J8" s="353"/>
      <c r="K8" s="353"/>
      <c r="L8" s="353"/>
      <c r="M8" s="352"/>
      <c r="N8" s="352"/>
      <c r="O8" s="352"/>
      <c r="P8" s="354"/>
    </row>
    <row r="9" spans="1:1004" ht="35.15" customHeight="1" thickBot="1">
      <c r="B9" s="280" t="s">
        <v>7</v>
      </c>
      <c r="C9" s="280" t="s">
        <v>8</v>
      </c>
      <c r="D9" s="280"/>
      <c r="E9" s="280"/>
      <c r="F9" s="280"/>
      <c r="G9" s="280" t="s">
        <v>9</v>
      </c>
      <c r="H9" s="277" t="str">
        <f>"Ejecución "&amp;IF(Ejecución!$B$1="","-",Ejecución!$B$1)&amp;" 2025"</f>
        <v>Ejecución Octubre-Diciembre 2025</v>
      </c>
      <c r="I9" s="278"/>
      <c r="J9" s="278"/>
      <c r="K9" s="279"/>
      <c r="L9" s="295" t="s">
        <v>10</v>
      </c>
      <c r="M9" s="280" t="s">
        <v>11</v>
      </c>
      <c r="N9" s="280" t="s">
        <v>12</v>
      </c>
      <c r="O9" s="280" t="s">
        <v>13</v>
      </c>
      <c r="P9" s="282" t="s">
        <v>14</v>
      </c>
      <c r="ALO9" s="120"/>
    </row>
    <row r="10" spans="1:1004" s="121" customFormat="1" ht="31.5" thickBot="1">
      <c r="B10" s="282"/>
      <c r="C10" s="6" t="s">
        <v>15</v>
      </c>
      <c r="D10" s="6" t="s">
        <v>16</v>
      </c>
      <c r="E10" s="6" t="s">
        <v>17</v>
      </c>
      <c r="F10" s="6" t="s">
        <v>18</v>
      </c>
      <c r="G10" s="281"/>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296"/>
      <c r="M10" s="281"/>
      <c r="N10" s="281"/>
      <c r="O10" s="281"/>
      <c r="P10" s="280"/>
    </row>
    <row r="11" spans="1:1004" s="121" customFormat="1" ht="177.75" customHeight="1" thickBot="1">
      <c r="A11" s="121" t="s">
        <v>535</v>
      </c>
      <c r="B11" s="122" t="s">
        <v>538</v>
      </c>
      <c r="C11" s="123" t="s">
        <v>540</v>
      </c>
      <c r="D11" s="123" t="s">
        <v>542</v>
      </c>
      <c r="E11" s="123" t="s">
        <v>34</v>
      </c>
      <c r="F11" s="124" t="s">
        <v>35</v>
      </c>
      <c r="G11" s="125" t="s">
        <v>1122</v>
      </c>
      <c r="H11" s="169">
        <f>IFERROR(IF(Ejecución!$B$1="","",IF(VLOOKUP($A11,EjecuciónDB[],MATCH(H$10,EjecuciónDB[#Headers],0),0)="","",VLOOKUP($A11,EjecuciónDB[],MATCH(H$10,EjecuciónDB[#Headers],0),0))),"-")</f>
        <v>0</v>
      </c>
      <c r="I11" s="169">
        <f>IFERROR(IF(Ejecución!$B$1="","",IF(VLOOKUP($A11,EjecuciónDB[],MATCH(I$10,EjecuciónDB[#Headers],0),0)="","",VLOOKUP($A11,EjecuciónDB[],MATCH(I$10,EjecuciónDB[#Headers],0),0))),"-")</f>
        <v>0</v>
      </c>
      <c r="J11" s="169" t="str">
        <f>IFERROR(IF(Ejecución!$B$1="","",IF(VLOOKUP($A11,EjecuciónDB[],MATCH(J$10,EjecuciónDB[#Headers],0),0)="","",VLOOKUP($A11,EjecuciónDB[],MATCH(J$10,EjecuciónDB[#Headers],0),0))),"-")</f>
        <v/>
      </c>
      <c r="K11" s="169">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3</v>
      </c>
      <c r="L11" s="170">
        <v>30121913.419640683</v>
      </c>
      <c r="M11" s="171" t="s">
        <v>1123</v>
      </c>
      <c r="N11" s="172" t="s">
        <v>1124</v>
      </c>
      <c r="O11" s="173" t="s">
        <v>1125</v>
      </c>
      <c r="P11" s="174"/>
    </row>
    <row r="12" spans="1:1004" s="121" customFormat="1" ht="118.5" customHeight="1" thickBot="1">
      <c r="A12" s="121" t="s">
        <v>543</v>
      </c>
      <c r="B12" s="126" t="s">
        <v>1126</v>
      </c>
      <c r="C12" s="123" t="s">
        <v>546</v>
      </c>
      <c r="D12" s="123" t="s">
        <v>548</v>
      </c>
      <c r="E12" s="123" t="s">
        <v>34</v>
      </c>
      <c r="F12" s="124" t="s">
        <v>35</v>
      </c>
      <c r="G12" s="125" t="s">
        <v>1127</v>
      </c>
      <c r="H12" s="169">
        <f>IFERROR(IF(Ejecución!$B$1="","",IF(VLOOKUP($A12,EjecuciónDB[],MATCH(H$10,EjecuciónDB[#Headers],0),0)="","",VLOOKUP($A12,EjecuciónDB[],MATCH(H$10,EjecuciónDB[#Headers],0),0))),"-")</f>
        <v>0</v>
      </c>
      <c r="I12" s="169">
        <f>IFERROR(IF(Ejecución!$B$1="","",IF(VLOOKUP($A12,EjecuciónDB[],MATCH(I$10,EjecuciónDB[#Headers],0),0)="","",VLOOKUP($A12,EjecuciónDB[],MATCH(I$10,EjecuciónDB[#Headers],0),0))),"-")</f>
        <v>0</v>
      </c>
      <c r="J12" s="169" t="str">
        <f>IFERROR(IF(Ejecución!$B$1="","",IF(VLOOKUP($A12,EjecuciónDB[],MATCH(J$10,EjecuciónDB[#Headers],0),0)="","",VLOOKUP($A12,EjecuciónDB[],MATCH(J$10,EjecuciónDB[#Headers],0),0))),"-")</f>
        <v/>
      </c>
      <c r="K12" s="169">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3</v>
      </c>
      <c r="L12" s="170">
        <v>8606260.9811321869</v>
      </c>
      <c r="M12" s="171" t="s">
        <v>1123</v>
      </c>
      <c r="N12" s="172" t="s">
        <v>1124</v>
      </c>
      <c r="O12" s="173" t="s">
        <v>1128</v>
      </c>
      <c r="P12" s="174"/>
    </row>
    <row r="13" spans="1:1004" s="119" customFormat="1" ht="126.75" customHeight="1" thickBot="1">
      <c r="A13" s="119" t="s">
        <v>549</v>
      </c>
      <c r="B13" s="418" t="s">
        <v>550</v>
      </c>
      <c r="C13" s="175" t="s">
        <v>552</v>
      </c>
      <c r="D13" s="175" t="s">
        <v>554</v>
      </c>
      <c r="E13" s="123" t="s">
        <v>34</v>
      </c>
      <c r="F13" s="176" t="s">
        <v>35</v>
      </c>
      <c r="G13" s="177" t="s">
        <v>1129</v>
      </c>
      <c r="H13" s="169">
        <f>IFERROR(IF(Ejecución!$B$1="","",IF(VLOOKUP($A13,EjecuciónDB[],MATCH(H$10,EjecuciónDB[#Headers],0),0)="","",VLOOKUP($A13,EjecuciónDB[],MATCH(H$10,EjecuciónDB[#Headers],0),0))),"-")</f>
        <v>1</v>
      </c>
      <c r="I13" s="169">
        <f>IFERROR(IF(Ejecución!$B$1="","",IF(VLOOKUP($A13,EjecuciónDB[],MATCH(I$10,EjecuciónDB[#Headers],0),0)="","",VLOOKUP($A13,EjecuciónDB[],MATCH(I$10,EjecuciónDB[#Headers],0),0))),"-")</f>
        <v>1</v>
      </c>
      <c r="J13" s="169" t="str">
        <f>IFERROR(IF(Ejecución!$B$1="","",IF(VLOOKUP($A13,EjecuciónDB[],MATCH(J$10,EjecuciónDB[#Headers],0),0)="","",VLOOKUP($A13,EjecuciónDB[],MATCH(J$10,EjecuciónDB[#Headers],0),0))),"-")</f>
        <v/>
      </c>
      <c r="K13" s="169">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11</v>
      </c>
      <c r="L13" s="170">
        <v>7718365.3279550886</v>
      </c>
      <c r="M13" s="421" t="s">
        <v>1130</v>
      </c>
      <c r="N13" s="172" t="s">
        <v>1131</v>
      </c>
      <c r="O13" s="177" t="s">
        <v>1132</v>
      </c>
      <c r="P13" s="174"/>
      <c r="ALP13" s="120"/>
    </row>
    <row r="14" spans="1:1004" s="119" customFormat="1" ht="119.25" customHeight="1" thickBot="1">
      <c r="A14" s="119" t="s">
        <v>555</v>
      </c>
      <c r="B14" s="419"/>
      <c r="C14" s="175" t="s">
        <v>556</v>
      </c>
      <c r="D14" s="175" t="s">
        <v>558</v>
      </c>
      <c r="E14" s="123" t="s">
        <v>34</v>
      </c>
      <c r="F14" s="176" t="s">
        <v>35</v>
      </c>
      <c r="G14" s="177" t="s">
        <v>1133</v>
      </c>
      <c r="H14" s="169">
        <f>IFERROR(IF(Ejecución!$B$1="","",IF(VLOOKUP($A14,EjecuciónDB[],MATCH(H$10,EjecuciónDB[#Headers],0),0)="","",VLOOKUP($A14,EjecuciónDB[],MATCH(H$10,EjecuciónDB[#Headers],0),0))),"-")</f>
        <v>1</v>
      </c>
      <c r="I14" s="169">
        <f>IFERROR(IF(Ejecución!$B$1="","",IF(VLOOKUP($A14,EjecuciónDB[],MATCH(I$10,EjecuciónDB[#Headers],0),0)="","",VLOOKUP($A14,EjecuciónDB[],MATCH(I$10,EjecuciónDB[#Headers],0),0))),"-")</f>
        <v>1</v>
      </c>
      <c r="J14" s="169" t="str">
        <f>IFERROR(IF(Ejecución!$B$1="","",IF(VLOOKUP($A14,EjecuciónDB[],MATCH(J$10,EjecuciónDB[#Headers],0),0)="","",VLOOKUP($A14,EjecuciónDB[],MATCH(J$10,EjecuciónDB[#Headers],0),0))),"-")</f>
        <v/>
      </c>
      <c r="K14" s="169">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11</v>
      </c>
      <c r="L14" s="170">
        <v>20357575.266250562</v>
      </c>
      <c r="M14" s="422"/>
      <c r="N14" s="172" t="s">
        <v>1134</v>
      </c>
      <c r="O14" s="177" t="s">
        <v>1135</v>
      </c>
      <c r="P14" s="174"/>
      <c r="ALP14" s="120"/>
    </row>
    <row r="15" spans="1:1004" s="119" customFormat="1" ht="50.25" customHeight="1" thickBot="1">
      <c r="A15" s="119" t="s">
        <v>559</v>
      </c>
      <c r="B15" s="420"/>
      <c r="C15" s="175" t="s">
        <v>560</v>
      </c>
      <c r="D15" s="175" t="s">
        <v>562</v>
      </c>
      <c r="E15" s="123" t="s">
        <v>34</v>
      </c>
      <c r="F15" s="176" t="s">
        <v>35</v>
      </c>
      <c r="G15" s="177" t="s">
        <v>1136</v>
      </c>
      <c r="H15" s="169">
        <f>IFERROR(IF(Ejecución!$B$1="","",IF(VLOOKUP($A15,EjecuciónDB[],MATCH(H$10,EjecuciónDB[#Headers],0),0)="","",VLOOKUP($A15,EjecuciónDB[],MATCH(H$10,EjecuciónDB[#Headers],0),0))),"-")</f>
        <v>1</v>
      </c>
      <c r="I15" s="169">
        <f>IFERROR(IF(Ejecución!$B$1="","",IF(VLOOKUP($A15,EjecuciónDB[],MATCH(I$10,EjecuciónDB[#Headers],0),0)="","",VLOOKUP($A15,EjecuciónDB[],MATCH(I$10,EjecuciónDB[#Headers],0),0))),"-")</f>
        <v>1</v>
      </c>
      <c r="J15" s="169" t="str">
        <f>IFERROR(IF(Ejecución!$B$1="","",IF(VLOOKUP($A15,EjecuciónDB[],MATCH(J$10,EjecuciónDB[#Headers],0),0)="","",VLOOKUP($A15,EjecuciónDB[],MATCH(J$10,EjecuciónDB[#Headers],0),0))),"-")</f>
        <v/>
      </c>
      <c r="K15" s="169">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11</v>
      </c>
      <c r="L15" s="170">
        <v>8764043.5055058207</v>
      </c>
      <c r="M15" s="423"/>
      <c r="N15" s="172" t="s">
        <v>1137</v>
      </c>
      <c r="O15" s="177" t="s">
        <v>1138</v>
      </c>
      <c r="P15" s="174"/>
      <c r="ALP15" s="120"/>
    </row>
    <row r="16" spans="1:1004" s="119" customFormat="1" ht="146.25" customHeight="1" thickBot="1">
      <c r="A16" s="119" t="s">
        <v>563</v>
      </c>
      <c r="B16" s="261" t="s">
        <v>564</v>
      </c>
      <c r="C16" s="175" t="s">
        <v>566</v>
      </c>
      <c r="D16" s="175" t="s">
        <v>568</v>
      </c>
      <c r="E16" s="123" t="s">
        <v>34</v>
      </c>
      <c r="F16" s="176" t="s">
        <v>35</v>
      </c>
      <c r="G16" s="177" t="s">
        <v>1139</v>
      </c>
      <c r="H16" s="169">
        <f>IFERROR(IF(Ejecución!$B$1="","",IF(VLOOKUP($A16,EjecuciónDB[],MATCH(H$10,EjecuciónDB[#Headers],0),0)="","",VLOOKUP($A16,EjecuciónDB[],MATCH(H$10,EjecuciónDB[#Headers],0),0))),"-")</f>
        <v>1</v>
      </c>
      <c r="I16" s="169">
        <f>IFERROR(IF(Ejecución!$B$1="","",IF(VLOOKUP($A16,EjecuciónDB[],MATCH(I$10,EjecuciónDB[#Headers],0),0)="","",VLOOKUP($A16,EjecuciónDB[],MATCH(I$10,EjecuciónDB[#Headers],0),0))),"-")</f>
        <v>1</v>
      </c>
      <c r="J16" s="169" t="str">
        <f>IFERROR(IF(Ejecución!$B$1="","",IF(VLOOKUP($A16,EjecuciónDB[],MATCH(J$10,EjecuciónDB[#Headers],0),0)="","",VLOOKUP($A16,EjecuciónDB[],MATCH(J$10,EjecuciónDB[#Headers],0),0))),"-")</f>
        <v/>
      </c>
      <c r="K16" s="169">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11</v>
      </c>
      <c r="L16" s="170">
        <v>8269677.137094724</v>
      </c>
      <c r="M16" s="171" t="s">
        <v>1140</v>
      </c>
      <c r="N16" s="171" t="s">
        <v>1141</v>
      </c>
      <c r="O16" s="177" t="s">
        <v>1142</v>
      </c>
      <c r="P16" s="174"/>
      <c r="ALP16" s="120"/>
    </row>
    <row r="17" spans="1:1004" s="119" customFormat="1" ht="204.75" customHeight="1" thickBot="1">
      <c r="A17" s="119" t="s">
        <v>569</v>
      </c>
      <c r="B17" s="261" t="s">
        <v>564</v>
      </c>
      <c r="C17" s="179" t="s">
        <v>570</v>
      </c>
      <c r="D17" s="175" t="s">
        <v>572</v>
      </c>
      <c r="E17" s="123" t="s">
        <v>34</v>
      </c>
      <c r="F17" s="176" t="s">
        <v>35</v>
      </c>
      <c r="G17" s="177" t="s">
        <v>1143</v>
      </c>
      <c r="H17" s="169">
        <f>IFERROR(IF(Ejecución!$B$1="","",IF(VLOOKUP($A17,EjecuciónDB[],MATCH(H$10,EjecuciónDB[#Headers],0),0)="","",VLOOKUP($A17,EjecuciónDB[],MATCH(H$10,EjecuciónDB[#Headers],0),0))),"-")</f>
        <v>0</v>
      </c>
      <c r="I17" s="169">
        <f>IFERROR(IF(Ejecución!$B$1="","",IF(VLOOKUP($A17,EjecuciónDB[],MATCH(I$10,EjecuciónDB[#Headers],0),0)="","",VLOOKUP($A17,EjecuciónDB[],MATCH(I$10,EjecuciónDB[#Headers],0),0))),"-")</f>
        <v>0</v>
      </c>
      <c r="J17" s="169" t="str">
        <f>IFERROR(IF(Ejecución!$B$1="","",IF(VLOOKUP($A17,EjecuciónDB[],MATCH(J$10,EjecuciónDB[#Headers],0),0)="","",VLOOKUP($A17,EjecuciónDB[],MATCH(J$10,EjecuciónDB[#Headers],0),0))),"-")</f>
        <v/>
      </c>
      <c r="K17" s="169">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1</v>
      </c>
      <c r="L17" s="170">
        <v>8613405.4244275354</v>
      </c>
      <c r="M17" s="172" t="s">
        <v>1144</v>
      </c>
      <c r="N17" s="172" t="s">
        <v>1145</v>
      </c>
      <c r="O17" s="180" t="s">
        <v>1146</v>
      </c>
      <c r="P17" s="174"/>
      <c r="ALP17" s="120"/>
    </row>
    <row r="18" spans="1:1004" s="119" customFormat="1" ht="224.25" customHeight="1" thickBot="1">
      <c r="A18" s="119" t="s">
        <v>573</v>
      </c>
      <c r="B18" s="181" t="s">
        <v>574</v>
      </c>
      <c r="C18" s="182" t="s">
        <v>576</v>
      </c>
      <c r="D18" s="183" t="s">
        <v>578</v>
      </c>
      <c r="E18" s="123" t="s">
        <v>34</v>
      </c>
      <c r="F18" s="176" t="s">
        <v>35</v>
      </c>
      <c r="G18" s="180" t="s">
        <v>1147</v>
      </c>
      <c r="H18" s="169">
        <f>IFERROR(IF(Ejecución!$B$1="","",IF(VLOOKUP($A18,EjecuciónDB[],MATCH(H$10,EjecuciónDB[#Headers],0),0)="","",VLOOKUP($A18,EjecuciónDB[],MATCH(H$10,EjecuciónDB[#Headers],0),0))),"-")</f>
        <v>1</v>
      </c>
      <c r="I18" s="169">
        <f>IFERROR(IF(Ejecución!$B$1="","",IF(VLOOKUP($A18,EjecuciónDB[],MATCH(I$10,EjecuciónDB[#Headers],0),0)="","",VLOOKUP($A18,EjecuciónDB[],MATCH(I$10,EjecuciónDB[#Headers],0),0))),"-")</f>
        <v>1</v>
      </c>
      <c r="J18" s="169" t="str">
        <f>IFERROR(IF(Ejecución!$B$1="","",IF(VLOOKUP($A18,EjecuciónDB[],MATCH(J$10,EjecuciónDB[#Headers],0),0)="","",VLOOKUP($A18,EjecuciónDB[],MATCH(J$10,EjecuciónDB[#Headers],0),0))),"-")</f>
        <v/>
      </c>
      <c r="K18" s="169">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11</v>
      </c>
      <c r="L18" s="170">
        <v>11026236.182792982</v>
      </c>
      <c r="M18" s="178" t="s">
        <v>1148</v>
      </c>
      <c r="N18" s="184" t="s">
        <v>1130</v>
      </c>
      <c r="O18" s="180" t="s">
        <v>1149</v>
      </c>
      <c r="P18" s="174"/>
      <c r="ALP18" s="120"/>
    </row>
    <row r="19" spans="1:1004" s="119" customFormat="1" ht="204.75" customHeight="1" thickBot="1">
      <c r="A19" s="119" t="s">
        <v>579</v>
      </c>
      <c r="B19" s="181" t="s">
        <v>1237</v>
      </c>
      <c r="C19" s="185" t="s">
        <v>582</v>
      </c>
      <c r="D19" s="186" t="s">
        <v>554</v>
      </c>
      <c r="E19" s="123" t="s">
        <v>34</v>
      </c>
      <c r="F19" s="187" t="s">
        <v>35</v>
      </c>
      <c r="G19" s="188" t="s">
        <v>1150</v>
      </c>
      <c r="H19" s="169">
        <f>IFERROR(IF(Ejecución!$B$1="","",IF(VLOOKUP($A19,EjecuciónDB[],MATCH(H$10,EjecuciónDB[#Headers],0),0)="","",VLOOKUP($A19,EjecuciónDB[],MATCH(H$10,EjecuciónDB[#Headers],0),0))),"-")</f>
        <v>1</v>
      </c>
      <c r="I19" s="169">
        <f>IFERROR(IF(Ejecución!$B$1="","",IF(VLOOKUP($A19,EjecuciónDB[],MATCH(I$10,EjecuciónDB[#Headers],0),0)="","",VLOOKUP($A19,EjecuciónDB[],MATCH(I$10,EjecuciónDB[#Headers],0),0))),"-")</f>
        <v>1</v>
      </c>
      <c r="J19" s="169" t="str">
        <f>IFERROR(IF(Ejecución!$B$1="","",IF(VLOOKUP($A19,EjecuciónDB[],MATCH(J$10,EjecuciónDB[#Headers],0),0)="","",VLOOKUP($A19,EjecuciónDB[],MATCH(J$10,EjecuciónDB[#Headers],0),0))),"-")</f>
        <v/>
      </c>
      <c r="K19" s="169">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10</v>
      </c>
      <c r="L19" s="170">
        <v>13915190.601848789</v>
      </c>
      <c r="M19" s="172" t="s">
        <v>1151</v>
      </c>
      <c r="N19" s="189" t="s">
        <v>38</v>
      </c>
      <c r="O19" s="190" t="s">
        <v>1152</v>
      </c>
      <c r="P19" s="174"/>
      <c r="ALP19" s="120"/>
    </row>
    <row r="20" spans="1:1004" s="119" customFormat="1" ht="130.5" customHeight="1" thickBot="1">
      <c r="A20" s="119" t="s">
        <v>584</v>
      </c>
      <c r="B20" s="190" t="s">
        <v>585</v>
      </c>
      <c r="C20" s="186" t="s">
        <v>587</v>
      </c>
      <c r="D20" s="186" t="s">
        <v>589</v>
      </c>
      <c r="E20" s="123" t="s">
        <v>109</v>
      </c>
      <c r="F20" s="191" t="s">
        <v>35</v>
      </c>
      <c r="G20" s="192" t="s">
        <v>1153</v>
      </c>
      <c r="H20" s="193">
        <f>IFERROR(IF(Ejecución!$B$1="","",IF(VLOOKUP($A20,EjecuciónDB[],MATCH(H$10,EjecuciónDB[#Headers],0),0)="","",VLOOKUP($A20,EjecuciónDB[],MATCH(H$10,EjecuciónDB[#Headers],0),0))),"-")</f>
        <v>1</v>
      </c>
      <c r="I20" s="193">
        <f>IFERROR(IF(Ejecución!$B$1="","",IF(VLOOKUP($A20,EjecuciónDB[],MATCH(I$10,EjecuciónDB[#Headers],0),0)="","",VLOOKUP($A20,EjecuciónDB[],MATCH(I$10,EjecuciónDB[#Headers],0),0))),"-")</f>
        <v>1</v>
      </c>
      <c r="J20" s="193" t="str">
        <f>IFERROR(IF(Ejecución!$B$1="","",IF(VLOOKUP($A20,EjecuciónDB[],MATCH(J$10,EjecuciónDB[#Headers],0),0)="","",VLOOKUP($A20,EjecuciónDB[],MATCH(J$10,EjecuciónDB[#Headers],0),0))),"-")</f>
        <v/>
      </c>
      <c r="K20" s="19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0.97727272727272729</v>
      </c>
      <c r="L20" s="170">
        <v>11224540.966149906</v>
      </c>
      <c r="M20" s="172" t="s">
        <v>1154</v>
      </c>
      <c r="N20" s="194"/>
      <c r="O20" s="190" t="s">
        <v>1155</v>
      </c>
      <c r="P20" s="174"/>
      <c r="ALP20" s="120"/>
    </row>
    <row r="21" spans="1:1004" s="119" customFormat="1" ht="91.5" customHeight="1" thickBot="1">
      <c r="A21" s="119" t="s">
        <v>590</v>
      </c>
      <c r="B21" s="424" t="s">
        <v>591</v>
      </c>
      <c r="C21" s="195" t="s">
        <v>593</v>
      </c>
      <c r="D21" s="196" t="s">
        <v>595</v>
      </c>
      <c r="E21" s="196" t="s">
        <v>109</v>
      </c>
      <c r="F21" s="197" t="s">
        <v>35</v>
      </c>
      <c r="G21" s="198" t="s">
        <v>1156</v>
      </c>
      <c r="H21" s="193">
        <f>IFERROR(IF(Ejecución!$B$1="","",IF(VLOOKUP($A21,EjecuciónDB[],MATCH(H$10,EjecuciónDB[#Headers],0),0)="","",VLOOKUP($A21,EjecuciónDB[],MATCH(H$10,EjecuciónDB[#Headers],0),0))),"-")</f>
        <v>0</v>
      </c>
      <c r="I21" s="193">
        <f>IFERROR(IF(Ejecución!$B$1="","",IF(VLOOKUP($A21,EjecuciónDB[],MATCH(I$10,EjecuciónDB[#Headers],0),0)="","",VLOOKUP($A21,EjecuciónDB[],MATCH(I$10,EjecuciónDB[#Headers],0),0))),"-")</f>
        <v>0</v>
      </c>
      <c r="J21" s="193" t="str">
        <f>IFERROR(IF(Ejecución!$B$1="","",IF(VLOOKUP($A21,EjecuciónDB[],MATCH(J$10,EjecuciónDB[#Headers],0),0)="","",VLOOKUP($A21,EjecuciónDB[],MATCH(J$10,EjecuciónDB[#Headers],0),0))),"-")</f>
        <v/>
      </c>
      <c r="K21" s="19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0.3869999999999999</v>
      </c>
      <c r="L21" s="170">
        <v>20596375.88619734</v>
      </c>
      <c r="M21" s="196" t="s">
        <v>1157</v>
      </c>
      <c r="N21" s="196" t="s">
        <v>1158</v>
      </c>
      <c r="O21" s="198" t="s">
        <v>1159</v>
      </c>
      <c r="P21" s="174"/>
    </row>
    <row r="22" spans="1:1004" s="119" customFormat="1" ht="69.75" customHeight="1" thickBot="1">
      <c r="A22" s="119" t="s">
        <v>596</v>
      </c>
      <c r="B22" s="425"/>
      <c r="C22" s="195" t="s">
        <v>597</v>
      </c>
      <c r="D22" s="196" t="s">
        <v>599</v>
      </c>
      <c r="E22" s="196" t="s">
        <v>109</v>
      </c>
      <c r="F22" s="197" t="s">
        <v>35</v>
      </c>
      <c r="G22" s="198" t="s">
        <v>1160</v>
      </c>
      <c r="H22" s="193">
        <f>IFERROR(IF(Ejecución!$B$1="","",IF(VLOOKUP($A22,EjecuciónDB[],MATCH(H$10,EjecuciónDB[#Headers],0),0)="","",VLOOKUP($A22,EjecuciónDB[],MATCH(H$10,EjecuciónDB[#Headers],0),0))),"-")</f>
        <v>0</v>
      </c>
      <c r="I22" s="193">
        <f>IFERROR(IF(Ejecución!$B$1="","",IF(VLOOKUP($A22,EjecuciónDB[],MATCH(I$10,EjecuciónDB[#Headers],0),0)="","",VLOOKUP($A22,EjecuciónDB[],MATCH(I$10,EjecuciónDB[#Headers],0),0))),"-")</f>
        <v>0</v>
      </c>
      <c r="J22" s="193" t="str">
        <f>IFERROR(IF(Ejecución!$B$1="","",IF(VLOOKUP($A22,EjecuciónDB[],MATCH(J$10,EjecuciónDB[#Headers],0),0)="","",VLOOKUP($A22,EjecuciónDB[],MATCH(J$10,EjecuciónDB[#Headers],0),0))),"-")</f>
        <v/>
      </c>
      <c r="K22" s="19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0.40680000000000005</v>
      </c>
      <c r="L22" s="170">
        <v>13730917.257464848</v>
      </c>
      <c r="M22" s="196" t="s">
        <v>1157</v>
      </c>
      <c r="N22" s="196" t="s">
        <v>1158</v>
      </c>
      <c r="O22" s="198" t="s">
        <v>1159</v>
      </c>
      <c r="P22" s="174"/>
    </row>
    <row r="23" spans="1:1004" s="119" customFormat="1">
      <c r="H23" s="127"/>
      <c r="I23" s="127"/>
      <c r="J23" s="127"/>
      <c r="K23" s="127"/>
      <c r="L23" s="128"/>
    </row>
    <row r="24" spans="1:1004" s="119" customFormat="1">
      <c r="H24" s="127"/>
      <c r="I24" s="127"/>
      <c r="J24" s="127"/>
      <c r="K24" s="127"/>
      <c r="L24" s="129"/>
    </row>
    <row r="25" spans="1:1004" s="119" customFormat="1">
      <c r="H25" s="127"/>
      <c r="I25" s="127"/>
      <c r="J25" s="127"/>
      <c r="K25" s="127"/>
      <c r="L25" s="127"/>
    </row>
    <row r="26" spans="1:1004" s="119" customFormat="1">
      <c r="H26" s="127"/>
      <c r="I26" s="127"/>
      <c r="J26" s="127"/>
      <c r="K26" s="127"/>
      <c r="L26" s="127"/>
    </row>
    <row r="27" spans="1:1004" s="119" customFormat="1">
      <c r="H27" s="127"/>
      <c r="I27" s="127"/>
      <c r="J27" s="127"/>
      <c r="K27" s="127"/>
      <c r="L27" s="127"/>
    </row>
    <row r="28" spans="1:1004" s="119" customFormat="1">
      <c r="H28" s="127"/>
      <c r="I28" s="127"/>
      <c r="J28" s="127"/>
      <c r="K28" s="127"/>
      <c r="L28" s="127"/>
    </row>
  </sheetData>
  <mergeCells count="20">
    <mergeCell ref="B1:P1"/>
    <mergeCell ref="B2:E2"/>
    <mergeCell ref="B3:P3"/>
    <mergeCell ref="B4:P4"/>
    <mergeCell ref="F2:L2"/>
    <mergeCell ref="M2:P2"/>
    <mergeCell ref="B5:P6"/>
    <mergeCell ref="B7:P8"/>
    <mergeCell ref="B9:B10"/>
    <mergeCell ref="C9:F9"/>
    <mergeCell ref="G9:G10"/>
    <mergeCell ref="H9:K9"/>
    <mergeCell ref="L9:L10"/>
    <mergeCell ref="M9:M10"/>
    <mergeCell ref="N9:N10"/>
    <mergeCell ref="B13:B15"/>
    <mergeCell ref="M13:M15"/>
    <mergeCell ref="B21:B22"/>
    <mergeCell ref="O9:O10"/>
    <mergeCell ref="P9:P10"/>
  </mergeCells>
  <dataValidations count="2">
    <dataValidation type="list" allowBlank="1" showInputMessage="1" showErrorMessage="1" sqref="F11:F22" xr:uid="{F8666983-5718-4E27-B0F6-9A505733CC48}">
      <formula1>"A,B,C"</formula1>
    </dataValidation>
    <dataValidation type="list" allowBlank="1" showInputMessage="1" showErrorMessage="1" sqref="E11:E22" xr:uid="{5C8F2DE0-00DE-4949-9955-2428BC36A493}">
      <formula1>"Unidad,Porcentaje,Monetario"</formula1>
    </dataValidation>
  </dataValidations>
  <printOptions horizontalCentered="1" verticalCentered="1"/>
  <pageMargins left="0.11811023622047245" right="0.11811023622047245" top="0.74803149606299213" bottom="0.74803149606299213" header="0.31496062992125984" footer="0.31496062992125984"/>
  <pageSetup paperSize="5" scale="4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AA33-EB19-4578-8240-7BCED5601C24}">
  <sheetPr codeName="Hoja9"/>
  <dimension ref="A1:P37"/>
  <sheetViews>
    <sheetView showGridLines="0" topLeftCell="B1" zoomScale="60" zoomScaleNormal="60" workbookViewId="0">
      <selection activeCell="B1" sqref="B1:P1"/>
    </sheetView>
  </sheetViews>
  <sheetFormatPr baseColWidth="10" defaultColWidth="11.453125" defaultRowHeight="12.5"/>
  <cols>
    <col min="1" max="1" width="11.453125" style="130" hidden="1" customWidth="1"/>
    <col min="2" max="2" width="39.453125" style="130" customWidth="1"/>
    <col min="3" max="3" width="26.1796875" style="131" customWidth="1"/>
    <col min="4" max="4" width="23" style="130" customWidth="1"/>
    <col min="5" max="5" width="18.81640625" style="130" customWidth="1"/>
    <col min="6" max="6" width="17.26953125" style="130" customWidth="1"/>
    <col min="7" max="7" width="41.54296875" style="131" customWidth="1"/>
    <col min="8" max="8" width="13.26953125" style="130" customWidth="1"/>
    <col min="9" max="9" width="15.453125" style="130" customWidth="1"/>
    <col min="10" max="10" width="17.81640625" style="130" customWidth="1"/>
    <col min="11" max="11" width="16.81640625" style="130" hidden="1" customWidth="1"/>
    <col min="12" max="12" width="26.54296875" style="131" bestFit="1" customWidth="1"/>
    <col min="13" max="14" width="35" style="132" customWidth="1"/>
    <col min="15" max="15" width="37.453125" style="130" customWidth="1"/>
    <col min="16" max="16" width="25.26953125" style="130" customWidth="1"/>
    <col min="17" max="16384" width="11.453125" style="130"/>
  </cols>
  <sheetData>
    <row r="1" spans="1:16" ht="26.5" thickBot="1">
      <c r="B1" s="438" t="s">
        <v>0</v>
      </c>
      <c r="C1" s="438"/>
      <c r="D1" s="438"/>
      <c r="E1" s="438"/>
      <c r="F1" s="438"/>
      <c r="G1" s="438"/>
      <c r="H1" s="438"/>
      <c r="I1" s="438"/>
      <c r="J1" s="438"/>
      <c r="K1" s="438"/>
      <c r="L1" s="438"/>
      <c r="M1" s="438"/>
      <c r="N1" s="438"/>
      <c r="O1" s="438"/>
      <c r="P1" s="438"/>
    </row>
    <row r="2" spans="1:16" ht="187.5" customHeight="1" thickBot="1">
      <c r="B2" s="439" t="s">
        <v>1232</v>
      </c>
      <c r="C2" s="439"/>
      <c r="D2" s="439"/>
      <c r="E2" s="439"/>
      <c r="F2" s="441" t="s">
        <v>2</v>
      </c>
      <c r="G2" s="442"/>
      <c r="H2" s="442"/>
      <c r="I2" s="442"/>
      <c r="J2" s="442"/>
      <c r="K2" s="442"/>
      <c r="L2" s="443"/>
      <c r="M2" s="444" t="s">
        <v>1231</v>
      </c>
      <c r="N2" s="445"/>
      <c r="O2" s="445"/>
      <c r="P2" s="446"/>
    </row>
    <row r="3" spans="1:16" ht="26.5" thickBot="1">
      <c r="B3" s="331" t="str">
        <f>"Reporte de Ejecución "&amp;IF(Ejecución!$B$1="","-",Ejecución!$B$1)&amp;" del POA 2025 del INESPRE"</f>
        <v>Reporte de Ejecución Octubre-Diciembre del POA 2025 del INESPRE</v>
      </c>
      <c r="C3" s="331"/>
      <c r="D3" s="331"/>
      <c r="E3" s="331"/>
      <c r="F3" s="331"/>
      <c r="G3" s="331"/>
      <c r="H3" s="331"/>
      <c r="I3" s="331"/>
      <c r="J3" s="331"/>
      <c r="K3" s="331"/>
      <c r="L3" s="331"/>
      <c r="M3" s="331"/>
      <c r="N3" s="331"/>
      <c r="O3" s="331"/>
      <c r="P3" s="331"/>
    </row>
    <row r="4" spans="1:16" ht="22.5" customHeight="1" thickBot="1">
      <c r="B4" s="440" t="s">
        <v>1161</v>
      </c>
      <c r="C4" s="440"/>
      <c r="D4" s="440"/>
      <c r="E4" s="440"/>
      <c r="F4" s="440"/>
      <c r="G4" s="440"/>
      <c r="H4" s="440"/>
      <c r="I4" s="440"/>
      <c r="J4" s="440"/>
      <c r="K4" s="440"/>
      <c r="L4" s="440"/>
      <c r="M4" s="440"/>
      <c r="N4" s="440"/>
      <c r="O4" s="440"/>
      <c r="P4" s="440"/>
    </row>
    <row r="5" spans="1:16" ht="20.149999999999999" customHeight="1" thickBot="1">
      <c r="B5" s="436" t="s">
        <v>5</v>
      </c>
      <c r="C5" s="436"/>
      <c r="D5" s="436"/>
      <c r="E5" s="436"/>
      <c r="F5" s="436"/>
      <c r="G5" s="436"/>
      <c r="H5" s="436"/>
      <c r="I5" s="436"/>
      <c r="J5" s="436"/>
      <c r="K5" s="436"/>
      <c r="L5" s="436"/>
      <c r="M5" s="436"/>
      <c r="N5" s="436"/>
      <c r="O5" s="436"/>
      <c r="P5" s="436"/>
    </row>
    <row r="6" spans="1:16" ht="20.149999999999999" customHeight="1" thickBot="1">
      <c r="B6" s="436"/>
      <c r="C6" s="436"/>
      <c r="D6" s="436"/>
      <c r="E6" s="436"/>
      <c r="F6" s="436"/>
      <c r="G6" s="436"/>
      <c r="H6" s="436"/>
      <c r="I6" s="436"/>
      <c r="J6" s="436"/>
      <c r="K6" s="436"/>
      <c r="L6" s="436"/>
      <c r="M6" s="436"/>
      <c r="N6" s="436"/>
      <c r="O6" s="436"/>
      <c r="P6" s="436"/>
    </row>
    <row r="7" spans="1:16" ht="13" thickBot="1">
      <c r="B7" s="436" t="s">
        <v>1162</v>
      </c>
      <c r="C7" s="436"/>
      <c r="D7" s="436"/>
      <c r="E7" s="436"/>
      <c r="F7" s="436"/>
      <c r="G7" s="436"/>
      <c r="H7" s="436"/>
      <c r="I7" s="436"/>
      <c r="J7" s="436"/>
      <c r="K7" s="436"/>
      <c r="L7" s="436"/>
      <c r="M7" s="436"/>
      <c r="N7" s="436"/>
      <c r="O7" s="436"/>
      <c r="P7" s="436"/>
    </row>
    <row r="8" spans="1:16" ht="9" customHeight="1" thickBot="1">
      <c r="B8" s="436"/>
      <c r="C8" s="436"/>
      <c r="D8" s="436"/>
      <c r="E8" s="436"/>
      <c r="F8" s="436"/>
      <c r="G8" s="436"/>
      <c r="H8" s="436"/>
      <c r="I8" s="436"/>
      <c r="J8" s="436"/>
      <c r="K8" s="436"/>
      <c r="L8" s="436"/>
      <c r="M8" s="436"/>
      <c r="N8" s="436"/>
      <c r="O8" s="436"/>
      <c r="P8" s="436"/>
    </row>
    <row r="9" spans="1:16" ht="35.15" customHeight="1" thickBot="1">
      <c r="B9" s="435" t="s">
        <v>7</v>
      </c>
      <c r="C9" s="435" t="s">
        <v>8</v>
      </c>
      <c r="D9" s="435"/>
      <c r="E9" s="435"/>
      <c r="F9" s="435"/>
      <c r="G9" s="435" t="s">
        <v>9</v>
      </c>
      <c r="H9" s="277" t="str">
        <f>"Ejecución "&amp;IF(Ejecución!$B$1="","-",Ejecución!$B$1)&amp;" 2025"</f>
        <v>Ejecución Octubre-Diciembre 2025</v>
      </c>
      <c r="I9" s="278"/>
      <c r="J9" s="278"/>
      <c r="K9" s="279"/>
      <c r="L9" s="437" t="s">
        <v>10</v>
      </c>
      <c r="M9" s="437" t="s">
        <v>11</v>
      </c>
      <c r="N9" s="437" t="s">
        <v>12</v>
      </c>
      <c r="O9" s="435" t="s">
        <v>13</v>
      </c>
      <c r="P9" s="435" t="s">
        <v>14</v>
      </c>
    </row>
    <row r="10" spans="1:16" ht="31.5" thickBot="1">
      <c r="B10" s="435"/>
      <c r="C10" s="199" t="s">
        <v>15</v>
      </c>
      <c r="D10" s="199" t="s">
        <v>16</v>
      </c>
      <c r="E10" s="199" t="s">
        <v>17</v>
      </c>
      <c r="F10" s="199" t="s">
        <v>18</v>
      </c>
      <c r="G10" s="435"/>
      <c r="H10" s="31" t="str">
        <f>IF(Ejecución!$B$1="","-",IF(Ejecución!$B$1="Enero-Marzo","Enero",IF(Ejecución!$B$1="Abril-Junio","Abril",IF(Ejecución!$B$1="Julio-Septiembre","Julio",IF(Ejecución!$B$1="Octubre-Diciembre","Octubre",IF(Ejecución!$B$1="Anual","-"))))))</f>
        <v>Octubre</v>
      </c>
      <c r="I10" s="31" t="str">
        <f>IF(Ejecución!$B$1="","-",IF(Ejecución!$B$1="Enero-Marzo","Febrero",IF(Ejecución!$B$1="Abril-Junio","Mayo",IF(Ejecución!$B$1="Julio-Septiembre","Agosto",IF(Ejecución!$B$1="Octubre-Diciembre","Noviembre",IF(Ejecución!$B$1="Anual","-"))))))</f>
        <v>Noviembre</v>
      </c>
      <c r="J10" s="31" t="str">
        <f>IF(Ejecución!$B$1="","-",IF(Ejecución!$B$1="Enero-Marzo","Marzo",IF(Ejecución!$B$1="Abril-Junio","Junio",IF(Ejecución!$B$1="Julio-Septiembre","Septiembre",IF(Ejecución!$B$1="Octubre-Diciembre","Diciembre",IF(Ejecución!$B$1="Anual","-"))))))</f>
        <v>Diciembre</v>
      </c>
      <c r="K10" s="31" t="s">
        <v>863</v>
      </c>
      <c r="L10" s="437"/>
      <c r="M10" s="437"/>
      <c r="N10" s="437"/>
      <c r="O10" s="435"/>
      <c r="P10" s="435"/>
    </row>
    <row r="11" spans="1:16" ht="120" customHeight="1" thickBot="1">
      <c r="A11" s="130" t="s">
        <v>600</v>
      </c>
      <c r="B11" s="429" t="s">
        <v>1163</v>
      </c>
      <c r="C11" s="430" t="s">
        <v>605</v>
      </c>
      <c r="D11" s="201" t="s">
        <v>607</v>
      </c>
      <c r="E11" s="201" t="s">
        <v>34</v>
      </c>
      <c r="F11" s="202" t="s">
        <v>35</v>
      </c>
      <c r="G11" s="433" t="s">
        <v>1164</v>
      </c>
      <c r="H11" s="203">
        <f>IFERROR(IF(Ejecución!$B$1="","",IF(VLOOKUP($A11,EjecuciónDB[],MATCH(H$10,EjecuciónDB[#Headers],0),0)="","",VLOOKUP($A11,EjecuciónDB[],MATCH(H$10,EjecuciónDB[#Headers],0),0))),"-")</f>
        <v>1</v>
      </c>
      <c r="I11" s="203">
        <f>IFERROR(IF(Ejecución!$B$1="","",IF(VLOOKUP($A11,EjecuciónDB[],MATCH(I$10,EjecuciónDB[#Headers],0),0)="","",VLOOKUP($A11,EjecuciónDB[],MATCH(I$10,EjecuciónDB[#Headers],0),0))),"-")</f>
        <v>1</v>
      </c>
      <c r="J11" s="203">
        <f>IFERROR(IF(Ejecución!$B$1="","",IF(VLOOKUP($A11,EjecuciónDB[],MATCH(J$10,EjecuciónDB[#Headers],0),0)="","",VLOOKUP($A11,EjecuciónDB[],MATCH(J$10,EjecuciónDB[#Headers],0),0))),"-")</f>
        <v>1</v>
      </c>
      <c r="K11" s="203">
        <f ca="1">IF(VLOOKUP($A11,EjecuciónDB[],COUNTA(EjecuciónDB[[#Headers],[Código Indicador]:[Tipo de Cálculo]]),0)="Suma",SUM(OFFSET(Ejecución!$K$3,MATCH($A11,EjecuciónDB[Código Indicador],0),0,1,12)),IF(VLOOKUP($A11,EjecuciónDB[],COUNTA(EjecuciónDB[[#Headers],[Código Indicador]:[Tipo de Cálculo]]),0)="Promedio",IFERROR(AVERAGE(OFFSET(Ejecución!$K$3,MATCH($A11,EjecuciónDB[Código Indicador],0),0,1,12)),0),IF(VLOOKUP($A11,EjecuciónDB[],COUNTA(EjecuciónDB[[#Headers],[Código Indicador]:[Tipo de Cálculo]]),0)="Progresivo",MAX(OFFSET(Ejecución!$K$3,MATCH($A11,EjecuciónDB[Código Indicador],0),0,1,12)))))</f>
        <v>4</v>
      </c>
      <c r="L11" s="427">
        <v>3842012.5836594282</v>
      </c>
      <c r="M11" s="429" t="s">
        <v>1165</v>
      </c>
      <c r="N11" s="428" t="s">
        <v>1166</v>
      </c>
      <c r="O11" s="434" t="s">
        <v>1167</v>
      </c>
      <c r="P11" s="432"/>
    </row>
    <row r="12" spans="1:16" ht="120" customHeight="1" thickBot="1">
      <c r="A12" s="130" t="s">
        <v>608</v>
      </c>
      <c r="B12" s="429"/>
      <c r="C12" s="430"/>
      <c r="D12" s="201" t="s">
        <v>609</v>
      </c>
      <c r="E12" s="201" t="s">
        <v>34</v>
      </c>
      <c r="F12" s="202" t="s">
        <v>35</v>
      </c>
      <c r="G12" s="433"/>
      <c r="H12" s="203">
        <f>IFERROR(IF(Ejecución!$B$1="","",IF(VLOOKUP($A12,EjecuciónDB[],MATCH(H$10,EjecuciónDB[#Headers],0),0)="","",VLOOKUP($A12,EjecuciónDB[],MATCH(H$10,EjecuciónDB[#Headers],0),0))),"-")</f>
        <v>28</v>
      </c>
      <c r="I12" s="203">
        <f>IFERROR(IF(Ejecución!$B$1="","",IF(VLOOKUP($A12,EjecuciónDB[],MATCH(I$10,EjecuciónDB[#Headers],0),0)="","",VLOOKUP($A12,EjecuciónDB[],MATCH(I$10,EjecuciónDB[#Headers],0),0))),"-")</f>
        <v>28</v>
      </c>
      <c r="J12" s="203">
        <f>IFERROR(IF(Ejecución!$B$1="","",IF(VLOOKUP($A12,EjecuciónDB[],MATCH(J$10,EjecuciónDB[#Headers],0),0)="","",VLOOKUP($A12,EjecuciónDB[],MATCH(J$10,EjecuciónDB[#Headers],0),0))),"-")</f>
        <v>22</v>
      </c>
      <c r="K12" s="203">
        <f ca="1">IF(VLOOKUP($A12,EjecuciónDB[],COUNTA(EjecuciónDB[[#Headers],[Código Indicador]:[Tipo de Cálculo]]),0)="Suma",SUM(OFFSET(Ejecución!$K$3,MATCH($A12,EjecuciónDB[Código Indicador],0),0,1,12)),IF(VLOOKUP($A12,EjecuciónDB[],COUNTA(EjecuciónDB[[#Headers],[Código Indicador]:[Tipo de Cálculo]]),0)="Promedio",IFERROR(AVERAGE(OFFSET(Ejecución!$K$3,MATCH($A12,EjecuciónDB[Código Indicador],0),0,1,12)),0),IF(VLOOKUP($A12,EjecuciónDB[],COUNTA(EjecuciónDB[[#Headers],[Código Indicador]:[Tipo de Cálculo]]),0)="Progresivo",MAX(OFFSET(Ejecución!$K$3,MATCH($A12,EjecuciónDB[Código Indicador],0),0,1,12)))))</f>
        <v>98</v>
      </c>
      <c r="L12" s="427"/>
      <c r="M12" s="429"/>
      <c r="N12" s="428"/>
      <c r="O12" s="434"/>
      <c r="P12" s="432"/>
    </row>
    <row r="13" spans="1:16" ht="75" customHeight="1" thickBot="1">
      <c r="A13" s="130" t="s">
        <v>610</v>
      </c>
      <c r="B13" s="429"/>
      <c r="C13" s="430" t="s">
        <v>611</v>
      </c>
      <c r="D13" s="201" t="s">
        <v>607</v>
      </c>
      <c r="E13" s="201" t="s">
        <v>34</v>
      </c>
      <c r="F13" s="202" t="s">
        <v>35</v>
      </c>
      <c r="G13" s="426" t="s">
        <v>1168</v>
      </c>
      <c r="H13" s="203">
        <f>IFERROR(IF(Ejecución!$B$1="","",IF(VLOOKUP($A13,EjecuciónDB[],MATCH(H$10,EjecuciónDB[#Headers],0),0)="","",VLOOKUP($A13,EjecuciónDB[],MATCH(H$10,EjecuciónDB[#Headers],0),0))),"-")</f>
        <v>0</v>
      </c>
      <c r="I13" s="203">
        <f>IFERROR(IF(Ejecución!$B$1="","",IF(VLOOKUP($A13,EjecuciónDB[],MATCH(I$10,EjecuciónDB[#Headers],0),0)="","",VLOOKUP($A13,EjecuciónDB[],MATCH(I$10,EjecuciónDB[#Headers],0),0))),"-")</f>
        <v>2</v>
      </c>
      <c r="J13" s="203">
        <f>IFERROR(IF(Ejecución!$B$1="","",IF(VLOOKUP($A13,EjecuciónDB[],MATCH(J$10,EjecuciónDB[#Headers],0),0)="","",VLOOKUP($A13,EjecuciónDB[],MATCH(J$10,EjecuciónDB[#Headers],0),0))),"-")</f>
        <v>1</v>
      </c>
      <c r="K13" s="203">
        <f ca="1">IF(VLOOKUP($A13,EjecuciónDB[],COUNTA(EjecuciónDB[[#Headers],[Código Indicador]:[Tipo de Cálculo]]),0)="Suma",SUM(OFFSET(Ejecución!$K$3,MATCH($A13,EjecuciónDB[Código Indicador],0),0,1,12)),IF(VLOOKUP($A13,EjecuciónDB[],COUNTA(EjecuciónDB[[#Headers],[Código Indicador]:[Tipo de Cálculo]]),0)="Promedio",IFERROR(AVERAGE(OFFSET(Ejecución!$K$3,MATCH($A13,EjecuciónDB[Código Indicador],0),0,1,12)),0),IF(VLOOKUP($A13,EjecuciónDB[],COUNTA(EjecuciónDB[[#Headers],[Código Indicador]:[Tipo de Cálculo]]),0)="Progresivo",MAX(OFFSET(Ejecución!$K$3,MATCH($A13,EjecuciónDB[Código Indicador],0),0,1,12)))))</f>
        <v>6</v>
      </c>
      <c r="L13" s="427">
        <v>3842012.5836594282</v>
      </c>
      <c r="M13" s="428" t="s">
        <v>1169</v>
      </c>
      <c r="N13" s="428" t="s">
        <v>1170</v>
      </c>
      <c r="O13" s="431" t="s">
        <v>1171</v>
      </c>
      <c r="P13" s="430" t="s">
        <v>1172</v>
      </c>
    </row>
    <row r="14" spans="1:16" ht="101.25" customHeight="1" thickBot="1">
      <c r="A14" s="130" t="s">
        <v>613</v>
      </c>
      <c r="B14" s="429"/>
      <c r="C14" s="430"/>
      <c r="D14" s="201" t="s">
        <v>609</v>
      </c>
      <c r="E14" s="201" t="s">
        <v>34</v>
      </c>
      <c r="F14" s="202" t="s">
        <v>35</v>
      </c>
      <c r="G14" s="426"/>
      <c r="H14" s="203">
        <f>IFERROR(IF(Ejecución!$B$1="","",IF(VLOOKUP($A14,EjecuciónDB[],MATCH(H$10,EjecuciónDB[#Headers],0),0)="","",VLOOKUP($A14,EjecuciónDB[],MATCH(H$10,EjecuciónDB[#Headers],0),0))),"-")</f>
        <v>0</v>
      </c>
      <c r="I14" s="203">
        <f>IFERROR(IF(Ejecución!$B$1="","",IF(VLOOKUP($A14,EjecuciónDB[],MATCH(I$10,EjecuciónDB[#Headers],0),0)="","",VLOOKUP($A14,EjecuciónDB[],MATCH(I$10,EjecuciónDB[#Headers],0),0))),"-")</f>
        <v>59</v>
      </c>
      <c r="J14" s="203">
        <f>IFERROR(IF(Ejecución!$B$1="","",IF(VLOOKUP($A14,EjecuciónDB[],MATCH(J$10,EjecuciónDB[#Headers],0),0)="","",VLOOKUP($A14,EjecuciónDB[],MATCH(J$10,EjecuciónDB[#Headers],0),0))),"-")</f>
        <v>26</v>
      </c>
      <c r="K14" s="203">
        <f ca="1">IF(VLOOKUP($A14,EjecuciónDB[],COUNTA(EjecuciónDB[[#Headers],[Código Indicador]:[Tipo de Cálculo]]),0)="Suma",SUM(OFFSET(Ejecución!$K$3,MATCH($A14,EjecuciónDB[Código Indicador],0),0,1,12)),IF(VLOOKUP($A14,EjecuciónDB[],COUNTA(EjecuciónDB[[#Headers],[Código Indicador]:[Tipo de Cálculo]]),0)="Promedio",IFERROR(AVERAGE(OFFSET(Ejecución!$K$3,MATCH($A14,EjecuciónDB[Código Indicador],0),0,1,12)),0),IF(VLOOKUP($A14,EjecuciónDB[],COUNTA(EjecuciónDB[[#Headers],[Código Indicador]:[Tipo de Cálculo]]),0)="Progresivo",MAX(OFFSET(Ejecución!$K$3,MATCH($A14,EjecuciónDB[Código Indicador],0),0,1,12)))))</f>
        <v>162</v>
      </c>
      <c r="L14" s="427"/>
      <c r="M14" s="428"/>
      <c r="N14" s="428"/>
      <c r="O14" s="431"/>
      <c r="P14" s="430"/>
    </row>
    <row r="15" spans="1:16" ht="100" customHeight="1" thickBot="1">
      <c r="A15" s="130" t="s">
        <v>614</v>
      </c>
      <c r="B15" s="429"/>
      <c r="C15" s="430" t="s">
        <v>1173</v>
      </c>
      <c r="D15" s="201" t="s">
        <v>607</v>
      </c>
      <c r="E15" s="201" t="s">
        <v>34</v>
      </c>
      <c r="F15" s="202" t="s">
        <v>35</v>
      </c>
      <c r="G15" s="426" t="s">
        <v>1174</v>
      </c>
      <c r="H15" s="203">
        <f>IFERROR(IF(Ejecución!$B$1="","",IF(VLOOKUP($A15,EjecuciónDB[],MATCH(H$10,EjecuciónDB[#Headers],0),0)="","",VLOOKUP($A15,EjecuciónDB[],MATCH(H$10,EjecuciónDB[#Headers],0),0))),"-")</f>
        <v>0</v>
      </c>
      <c r="I15" s="203">
        <f>IFERROR(IF(Ejecución!$B$1="","",IF(VLOOKUP($A15,EjecuciónDB[],MATCH(I$10,EjecuciónDB[#Headers],0),0)="","",VLOOKUP($A15,EjecuciónDB[],MATCH(I$10,EjecuciónDB[#Headers],0),0))),"-")</f>
        <v>0</v>
      </c>
      <c r="J15" s="203">
        <f>IFERROR(IF(Ejecución!$B$1="","",IF(VLOOKUP($A15,EjecuciónDB[],MATCH(J$10,EjecuciónDB[#Headers],0),0)="","",VLOOKUP($A15,EjecuciónDB[],MATCH(J$10,EjecuciónDB[#Headers],0),0))),"-")</f>
        <v>0</v>
      </c>
      <c r="K15" s="203">
        <f ca="1">IF(VLOOKUP($A15,EjecuciónDB[],COUNTA(EjecuciónDB[[#Headers],[Código Indicador]:[Tipo de Cálculo]]),0)="Suma",SUM(OFFSET(Ejecución!$K$3,MATCH($A15,EjecuciónDB[Código Indicador],0),0,1,12)),IF(VLOOKUP($A15,EjecuciónDB[],COUNTA(EjecuciónDB[[#Headers],[Código Indicador]:[Tipo de Cálculo]]),0)="Promedio",IFERROR(AVERAGE(OFFSET(Ejecución!$K$3,MATCH($A15,EjecuciónDB[Código Indicador],0),0,1,12)),0),IF(VLOOKUP($A15,EjecuciónDB[],COUNTA(EjecuciónDB[[#Headers],[Código Indicador]:[Tipo de Cálculo]]),0)="Progresivo",MAX(OFFSET(Ejecución!$K$3,MATCH($A15,EjecuciónDB[Código Indicador],0),0,1,12)))))</f>
        <v>4</v>
      </c>
      <c r="L15" s="427">
        <v>3842012.5836594282</v>
      </c>
      <c r="M15" s="428" t="s">
        <v>1175</v>
      </c>
      <c r="N15" s="428" t="s">
        <v>1176</v>
      </c>
      <c r="O15" s="431" t="s">
        <v>1177</v>
      </c>
      <c r="P15" s="430" t="s">
        <v>1172</v>
      </c>
    </row>
    <row r="16" spans="1:16" ht="100" customHeight="1" thickBot="1">
      <c r="A16" s="130" t="s">
        <v>617</v>
      </c>
      <c r="B16" s="429"/>
      <c r="C16" s="430"/>
      <c r="D16" s="201" t="s">
        <v>609</v>
      </c>
      <c r="E16" s="201" t="s">
        <v>34</v>
      </c>
      <c r="F16" s="202" t="s">
        <v>35</v>
      </c>
      <c r="G16" s="426"/>
      <c r="H16" s="203">
        <f>IFERROR(IF(Ejecución!$B$1="","",IF(VLOOKUP($A16,EjecuciónDB[],MATCH(H$10,EjecuciónDB[#Headers],0),0)="","",VLOOKUP($A16,EjecuciónDB[],MATCH(H$10,EjecuciónDB[#Headers],0),0))),"-")</f>
        <v>0</v>
      </c>
      <c r="I16" s="203">
        <f>IFERROR(IF(Ejecución!$B$1="","",IF(VLOOKUP($A16,EjecuciónDB[],MATCH(I$10,EjecuciónDB[#Headers],0),0)="","",VLOOKUP($A16,EjecuciónDB[],MATCH(I$10,EjecuciónDB[#Headers],0),0))),"-")</f>
        <v>0</v>
      </c>
      <c r="J16" s="203">
        <f>IFERROR(IF(Ejecución!$B$1="","",IF(VLOOKUP($A16,EjecuciónDB[],MATCH(J$10,EjecuciónDB[#Headers],0),0)="","",VLOOKUP($A16,EjecuciónDB[],MATCH(J$10,EjecuciónDB[#Headers],0),0))),"-")</f>
        <v>0</v>
      </c>
      <c r="K16" s="203">
        <f ca="1">IF(VLOOKUP($A16,EjecuciónDB[],COUNTA(EjecuciónDB[[#Headers],[Código Indicador]:[Tipo de Cálculo]]),0)="Suma",SUM(OFFSET(Ejecución!$K$3,MATCH($A16,EjecuciónDB[Código Indicador],0),0,1,12)),IF(VLOOKUP($A16,EjecuciónDB[],COUNTA(EjecuciónDB[[#Headers],[Código Indicador]:[Tipo de Cálculo]]),0)="Promedio",IFERROR(AVERAGE(OFFSET(Ejecución!$K$3,MATCH($A16,EjecuciónDB[Código Indicador],0),0,1,12)),0),IF(VLOOKUP($A16,EjecuciónDB[],COUNTA(EjecuciónDB[[#Headers],[Código Indicador]:[Tipo de Cálculo]]),0)="Progresivo",MAX(OFFSET(Ejecución!$K$3,MATCH($A16,EjecuciónDB[Código Indicador],0),0,1,12)))))</f>
        <v>123</v>
      </c>
      <c r="L16" s="427"/>
      <c r="M16" s="428"/>
      <c r="N16" s="428"/>
      <c r="O16" s="431"/>
      <c r="P16" s="430"/>
    </row>
    <row r="17" spans="1:16" ht="75" customHeight="1" thickBot="1">
      <c r="A17" s="130" t="s">
        <v>618</v>
      </c>
      <c r="B17" s="429" t="s">
        <v>1178</v>
      </c>
      <c r="C17" s="430" t="s">
        <v>1179</v>
      </c>
      <c r="D17" s="201" t="s">
        <v>607</v>
      </c>
      <c r="E17" s="201" t="s">
        <v>34</v>
      </c>
      <c r="F17" s="202" t="s">
        <v>35</v>
      </c>
      <c r="G17" s="426" t="s">
        <v>1180</v>
      </c>
      <c r="H17" s="203">
        <f>IFERROR(IF(Ejecución!$B$1="","",IF(VLOOKUP($A17,EjecuciónDB[],MATCH(H$10,EjecuciónDB[#Headers],0),0)="","",VLOOKUP($A17,EjecuciónDB[],MATCH(H$10,EjecuciónDB[#Headers],0),0))),"-")</f>
        <v>0</v>
      </c>
      <c r="I17" s="203">
        <f>IFERROR(IF(Ejecución!$B$1="","",IF(VLOOKUP($A17,EjecuciónDB[],MATCH(I$10,EjecuciónDB[#Headers],0),0)="","",VLOOKUP($A17,EjecuciónDB[],MATCH(I$10,EjecuciónDB[#Headers],0),0))),"-")</f>
        <v>1</v>
      </c>
      <c r="J17" s="203">
        <f>IFERROR(IF(Ejecución!$B$1="","",IF(VLOOKUP($A17,EjecuciónDB[],MATCH(J$10,EjecuciónDB[#Headers],0),0)="","",VLOOKUP($A17,EjecuciónDB[],MATCH(J$10,EjecuciónDB[#Headers],0),0))),"-")</f>
        <v>0</v>
      </c>
      <c r="K17" s="203">
        <f ca="1">IF(VLOOKUP($A17,EjecuciónDB[],COUNTA(EjecuciónDB[[#Headers],[Código Indicador]:[Tipo de Cálculo]]),0)="Suma",SUM(OFFSET(Ejecución!$K$3,MATCH($A17,EjecuciónDB[Código Indicador],0),0,1,12)),IF(VLOOKUP($A17,EjecuciónDB[],COUNTA(EjecuciónDB[[#Headers],[Código Indicador]:[Tipo de Cálculo]]),0)="Promedio",IFERROR(AVERAGE(OFFSET(Ejecución!$K$3,MATCH($A17,EjecuciónDB[Código Indicador],0),0,1,12)),0),IF(VLOOKUP($A17,EjecuciónDB[],COUNTA(EjecuciónDB[[#Headers],[Código Indicador]:[Tipo de Cálculo]]),0)="Progresivo",MAX(OFFSET(Ejecución!$K$3,MATCH($A17,EjecuciónDB[Código Indicador],0),0,1,12)))))</f>
        <v>2</v>
      </c>
      <c r="L17" s="427">
        <v>332310.90641612076</v>
      </c>
      <c r="M17" s="428" t="s">
        <v>1181</v>
      </c>
      <c r="N17" s="428" t="s">
        <v>1238</v>
      </c>
      <c r="O17" s="431" t="s">
        <v>1177</v>
      </c>
      <c r="P17" s="430" t="s">
        <v>1172</v>
      </c>
    </row>
    <row r="18" spans="1:16" ht="75" customHeight="1" thickBot="1">
      <c r="A18" s="130" t="s">
        <v>623</v>
      </c>
      <c r="B18" s="429"/>
      <c r="C18" s="430"/>
      <c r="D18" s="201" t="s">
        <v>624</v>
      </c>
      <c r="E18" s="201" t="s">
        <v>34</v>
      </c>
      <c r="F18" s="202" t="s">
        <v>35</v>
      </c>
      <c r="G18" s="426"/>
      <c r="H18" s="203">
        <f>IFERROR(IF(Ejecución!$B$1="","",IF(VLOOKUP($A18,EjecuciónDB[],MATCH(H$10,EjecuciónDB[#Headers],0),0)="","",VLOOKUP($A18,EjecuciónDB[],MATCH(H$10,EjecuciónDB[#Headers],0),0))),"-")</f>
        <v>0</v>
      </c>
      <c r="I18" s="203">
        <f>IFERROR(IF(Ejecución!$B$1="","",IF(VLOOKUP($A18,EjecuciónDB[],MATCH(I$10,EjecuciónDB[#Headers],0),0)="","",VLOOKUP($A18,EjecuciónDB[],MATCH(I$10,EjecuciónDB[#Headers],0),0))),"-")</f>
        <v>29</v>
      </c>
      <c r="J18" s="203">
        <f>IFERROR(IF(Ejecución!$B$1="","",IF(VLOOKUP($A18,EjecuciónDB[],MATCH(J$10,EjecuciónDB[#Headers],0),0)="","",VLOOKUP($A18,EjecuciónDB[],MATCH(J$10,EjecuciónDB[#Headers],0),0))),"-")</f>
        <v>0</v>
      </c>
      <c r="K18" s="203">
        <f ca="1">IF(VLOOKUP($A18,EjecuciónDB[],COUNTA(EjecuciónDB[[#Headers],[Código Indicador]:[Tipo de Cálculo]]),0)="Suma",SUM(OFFSET(Ejecución!$K$3,MATCH($A18,EjecuciónDB[Código Indicador],0),0,1,12)),IF(VLOOKUP($A18,EjecuciónDB[],COUNTA(EjecuciónDB[[#Headers],[Código Indicador]:[Tipo de Cálculo]]),0)="Promedio",IFERROR(AVERAGE(OFFSET(Ejecución!$K$3,MATCH($A18,EjecuciónDB[Código Indicador],0),0,1,12)),0),IF(VLOOKUP($A18,EjecuciónDB[],COUNTA(EjecuciónDB[[#Headers],[Código Indicador]:[Tipo de Cálculo]]),0)="Progresivo",MAX(OFFSET(Ejecución!$K$3,MATCH($A18,EjecuciónDB[Código Indicador],0),0,1,12)))))</f>
        <v>74</v>
      </c>
      <c r="L18" s="427"/>
      <c r="M18" s="428"/>
      <c r="N18" s="428"/>
      <c r="O18" s="431"/>
      <c r="P18" s="430"/>
    </row>
    <row r="19" spans="1:16" ht="75" customHeight="1" thickBot="1">
      <c r="A19" s="130" t="s">
        <v>625</v>
      </c>
      <c r="B19" s="429" t="s">
        <v>1182</v>
      </c>
      <c r="C19" s="430" t="s">
        <v>1183</v>
      </c>
      <c r="D19" s="201" t="s">
        <v>607</v>
      </c>
      <c r="E19" s="201" t="s">
        <v>34</v>
      </c>
      <c r="F19" s="202" t="s">
        <v>35</v>
      </c>
      <c r="G19" s="426" t="s">
        <v>1184</v>
      </c>
      <c r="H19" s="203">
        <f>IFERROR(IF(Ejecución!$B$1="","",IF(VLOOKUP($A19,EjecuciónDB[],MATCH(H$10,EjecuciónDB[#Headers],0),0)="","",VLOOKUP($A19,EjecuciónDB[],MATCH(H$10,EjecuciónDB[#Headers],0),0))),"-")</f>
        <v>1</v>
      </c>
      <c r="I19" s="203">
        <f>IFERROR(IF(Ejecución!$B$1="","",IF(VLOOKUP($A19,EjecuciónDB[],MATCH(I$10,EjecuciónDB[#Headers],0),0)="","",VLOOKUP($A19,EjecuciónDB[],MATCH(I$10,EjecuciónDB[#Headers],0),0))),"-")</f>
        <v>0</v>
      </c>
      <c r="J19" s="203">
        <f>IFERROR(IF(Ejecución!$B$1="","",IF(VLOOKUP($A19,EjecuciónDB[],MATCH(J$10,EjecuciónDB[#Headers],0),0)="","",VLOOKUP($A19,EjecuciónDB[],MATCH(J$10,EjecuciónDB[#Headers],0),0))),"-")</f>
        <v>0</v>
      </c>
      <c r="K19" s="203">
        <f ca="1">IF(VLOOKUP($A19,EjecuciónDB[],COUNTA(EjecuciónDB[[#Headers],[Código Indicador]:[Tipo de Cálculo]]),0)="Suma",SUM(OFFSET(Ejecución!$K$3,MATCH($A19,EjecuciónDB[Código Indicador],0),0,1,12)),IF(VLOOKUP($A19,EjecuciónDB[],COUNTA(EjecuciónDB[[#Headers],[Código Indicador]:[Tipo de Cálculo]]),0)="Promedio",IFERROR(AVERAGE(OFFSET(Ejecución!$K$3,MATCH($A19,EjecuciónDB[Código Indicador],0),0,1,12)),0),IF(VLOOKUP($A19,EjecuciónDB[],COUNTA(EjecuciónDB[[#Headers],[Código Indicador]:[Tipo de Cálculo]]),0)="Progresivo",MAX(OFFSET(Ejecución!$K$3,MATCH($A19,EjecuciónDB[Código Indicador],0),0,1,12)))))</f>
        <v>5</v>
      </c>
      <c r="L19" s="427">
        <v>664422.46615772694</v>
      </c>
      <c r="M19" s="428" t="s">
        <v>1185</v>
      </c>
      <c r="N19" s="428" t="s">
        <v>1239</v>
      </c>
      <c r="O19" s="431" t="s">
        <v>1177</v>
      </c>
      <c r="P19" s="430" t="s">
        <v>1172</v>
      </c>
    </row>
    <row r="20" spans="1:16" ht="75" customHeight="1" thickBot="1">
      <c r="A20" s="130" t="s">
        <v>630</v>
      </c>
      <c r="B20" s="429"/>
      <c r="C20" s="430"/>
      <c r="D20" s="201" t="s">
        <v>631</v>
      </c>
      <c r="E20" s="201" t="s">
        <v>34</v>
      </c>
      <c r="F20" s="202" t="s">
        <v>35</v>
      </c>
      <c r="G20" s="426"/>
      <c r="H20" s="203">
        <f>IFERROR(IF(Ejecución!$B$1="","",IF(VLOOKUP($A20,EjecuciónDB[],MATCH(H$10,EjecuciónDB[#Headers],0),0)="","",VLOOKUP($A20,EjecuciónDB[],MATCH(H$10,EjecuciónDB[#Headers],0),0))),"-")</f>
        <v>24</v>
      </c>
      <c r="I20" s="203">
        <f>IFERROR(IF(Ejecución!$B$1="","",IF(VLOOKUP($A20,EjecuciónDB[],MATCH(I$10,EjecuciónDB[#Headers],0),0)="","",VLOOKUP($A20,EjecuciónDB[],MATCH(I$10,EjecuciónDB[#Headers],0),0))),"-")</f>
        <v>0</v>
      </c>
      <c r="J20" s="203">
        <f>IFERROR(IF(Ejecución!$B$1="","",IF(VLOOKUP($A20,EjecuciónDB[],MATCH(J$10,EjecuciónDB[#Headers],0),0)="","",VLOOKUP($A20,EjecuciónDB[],MATCH(J$10,EjecuciónDB[#Headers],0),0))),"-")</f>
        <v>0</v>
      </c>
      <c r="K20" s="203">
        <f ca="1">IF(VLOOKUP($A20,EjecuciónDB[],COUNTA(EjecuciónDB[[#Headers],[Código Indicador]:[Tipo de Cálculo]]),0)="Suma",SUM(OFFSET(Ejecución!$K$3,MATCH($A20,EjecuciónDB[Código Indicador],0),0,1,12)),IF(VLOOKUP($A20,EjecuciónDB[],COUNTA(EjecuciónDB[[#Headers],[Código Indicador]:[Tipo de Cálculo]]),0)="Promedio",IFERROR(AVERAGE(OFFSET(Ejecución!$K$3,MATCH($A20,EjecuciónDB[Código Indicador],0),0,1,12)),0),IF(VLOOKUP($A20,EjecuciónDB[],COUNTA(EjecuciónDB[[#Headers],[Código Indicador]:[Tipo de Cálculo]]),0)="Progresivo",MAX(OFFSET(Ejecución!$K$3,MATCH($A20,EjecuciónDB[Código Indicador],0),0,1,12)))))</f>
        <v>172</v>
      </c>
      <c r="L20" s="427"/>
      <c r="M20" s="428"/>
      <c r="N20" s="428"/>
      <c r="O20" s="431"/>
      <c r="P20" s="430"/>
    </row>
    <row r="21" spans="1:16" ht="93.5" thickBot="1">
      <c r="A21" s="130" t="s">
        <v>632</v>
      </c>
      <c r="B21" s="200" t="s">
        <v>1186</v>
      </c>
      <c r="C21" s="201" t="s">
        <v>1187</v>
      </c>
      <c r="D21" s="201" t="s">
        <v>607</v>
      </c>
      <c r="E21" s="201" t="s">
        <v>34</v>
      </c>
      <c r="F21" s="202" t="s">
        <v>35</v>
      </c>
      <c r="G21" s="207" t="s">
        <v>1174</v>
      </c>
      <c r="H21" s="203">
        <f>IFERROR(IF(Ejecución!$B$1="","",IF(VLOOKUP($A21,EjecuciónDB[],MATCH(H$10,EjecuciónDB[#Headers],0),0)="","",VLOOKUP($A21,EjecuciónDB[],MATCH(H$10,EjecuciónDB[#Headers],0),0))),"-")</f>
        <v>0</v>
      </c>
      <c r="I21" s="203">
        <f>IFERROR(IF(Ejecución!$B$1="","",IF(VLOOKUP($A21,EjecuciónDB[],MATCH(I$10,EjecuciónDB[#Headers],0),0)="","",VLOOKUP($A21,EjecuciónDB[],MATCH(I$10,EjecuciónDB[#Headers],0),0))),"-")</f>
        <v>0</v>
      </c>
      <c r="J21" s="203">
        <f>IFERROR(IF(Ejecución!$B$1="","",IF(VLOOKUP($A21,EjecuciónDB[],MATCH(J$10,EjecuciónDB[#Headers],0),0)="","",VLOOKUP($A21,EjecuciónDB[],MATCH(J$10,EjecuciónDB[#Headers],0),0))),"-")</f>
        <v>0</v>
      </c>
      <c r="K21" s="203">
        <f ca="1">IF(VLOOKUP($A21,EjecuciónDB[],COUNTA(EjecuciónDB[[#Headers],[Código Indicador]:[Tipo de Cálculo]]),0)="Suma",SUM(OFFSET(Ejecución!$K$3,MATCH($A21,EjecuciónDB[Código Indicador],0),0,1,12)),IF(VLOOKUP($A21,EjecuciónDB[],COUNTA(EjecuciónDB[[#Headers],[Código Indicador]:[Tipo de Cálculo]]),0)="Promedio",IFERROR(AVERAGE(OFFSET(Ejecución!$K$3,MATCH($A21,EjecuciónDB[Código Indicador],0),0,1,12)),0),IF(VLOOKUP($A21,EjecuciónDB[],COUNTA(EjecuciónDB[[#Headers],[Código Indicador]:[Tipo de Cálculo]]),0)="Progresivo",MAX(OFFSET(Ejecución!$K$3,MATCH($A21,EjecuciónDB[Código Indicador],0),0,1,12)))))</f>
        <v>0</v>
      </c>
      <c r="L21" s="204">
        <v>9035616.1648142654</v>
      </c>
      <c r="M21" s="205" t="s">
        <v>1188</v>
      </c>
      <c r="N21" s="205" t="s">
        <v>1189</v>
      </c>
      <c r="O21" s="206" t="s">
        <v>1190</v>
      </c>
      <c r="P21" s="201"/>
    </row>
    <row r="22" spans="1:16" ht="121.5" customHeight="1" thickBot="1">
      <c r="A22" s="130" t="s">
        <v>637</v>
      </c>
      <c r="B22" s="207" t="s">
        <v>638</v>
      </c>
      <c r="C22" s="201" t="s">
        <v>640</v>
      </c>
      <c r="D22" s="201" t="s">
        <v>642</v>
      </c>
      <c r="E22" s="201" t="s">
        <v>34</v>
      </c>
      <c r="F22" s="202" t="s">
        <v>35</v>
      </c>
      <c r="G22" s="207" t="s">
        <v>1191</v>
      </c>
      <c r="H22" s="203">
        <f>IFERROR(IF(Ejecución!$B$1="","",IF(VLOOKUP($A22,EjecuciónDB[],MATCH(H$10,EjecuciónDB[#Headers],0),0)="","",VLOOKUP($A22,EjecuciónDB[],MATCH(H$10,EjecuciónDB[#Headers],0),0))),"-")</f>
        <v>7</v>
      </c>
      <c r="I22" s="203">
        <f>IFERROR(IF(Ejecución!$B$1="","",IF(VLOOKUP($A22,EjecuciónDB[],MATCH(I$10,EjecuciónDB[#Headers],0),0)="","",VLOOKUP($A22,EjecuciónDB[],MATCH(I$10,EjecuciónDB[#Headers],0),0))),"-")</f>
        <v>9</v>
      </c>
      <c r="J22" s="203">
        <f>IFERROR(IF(Ejecución!$B$1="","",IF(VLOOKUP($A22,EjecuciónDB[],MATCH(J$10,EjecuciónDB[#Headers],0),0)="","",VLOOKUP($A22,EjecuciónDB[],MATCH(J$10,EjecuciónDB[#Headers],0),0))),"-")</f>
        <v>7</v>
      </c>
      <c r="K22" s="203">
        <f ca="1">IF(VLOOKUP($A22,EjecuciónDB[],COUNTA(EjecuciónDB[[#Headers],[Código Indicador]:[Tipo de Cálculo]]),0)="Suma",SUM(OFFSET(Ejecución!$K$3,MATCH($A22,EjecuciónDB[Código Indicador],0),0,1,12)),IF(VLOOKUP($A22,EjecuciónDB[],COUNTA(EjecuciónDB[[#Headers],[Código Indicador]:[Tipo de Cálculo]]),0)="Promedio",IFERROR(AVERAGE(OFFSET(Ejecución!$K$3,MATCH($A22,EjecuciónDB[Código Indicador],0),0,1,12)),0),IF(VLOOKUP($A22,EjecuciónDB[],COUNTA(EjecuciónDB[[#Headers],[Código Indicador]:[Tipo de Cálculo]]),0)="Progresivo",MAX(OFFSET(Ejecución!$K$3,MATCH($A22,EjecuciónDB[Código Indicador],0),0,1,12)))))</f>
        <v>109</v>
      </c>
      <c r="L22" s="204">
        <v>3872244.2572626327</v>
      </c>
      <c r="M22" s="205" t="s">
        <v>1192</v>
      </c>
      <c r="N22" s="205" t="s">
        <v>1193</v>
      </c>
      <c r="O22" s="206" t="s">
        <v>1194</v>
      </c>
      <c r="P22" s="208"/>
    </row>
    <row r="23" spans="1:16" ht="253.5" customHeight="1" thickBot="1">
      <c r="A23" s="130" t="s">
        <v>643</v>
      </c>
      <c r="B23" s="207" t="s">
        <v>644</v>
      </c>
      <c r="C23" s="201" t="s">
        <v>1195</v>
      </c>
      <c r="D23" s="201" t="s">
        <v>648</v>
      </c>
      <c r="E23" s="201" t="s">
        <v>34</v>
      </c>
      <c r="F23" s="202" t="s">
        <v>35</v>
      </c>
      <c r="G23" s="207" t="s">
        <v>1196</v>
      </c>
      <c r="H23" s="203">
        <f>IFERROR(IF(Ejecución!$B$1="","",IF(VLOOKUP($A23,EjecuciónDB[],MATCH(H$10,EjecuciónDB[#Headers],0),0)="","",VLOOKUP($A23,EjecuciónDB[],MATCH(H$10,EjecuciónDB[#Headers],0),0))),"-")</f>
        <v>3</v>
      </c>
      <c r="I23" s="203">
        <f>IFERROR(IF(Ejecución!$B$1="","",IF(VLOOKUP($A23,EjecuciónDB[],MATCH(I$10,EjecuciónDB[#Headers],0),0)="","",VLOOKUP($A23,EjecuciónDB[],MATCH(I$10,EjecuciónDB[#Headers],0),0))),"-")</f>
        <v>3</v>
      </c>
      <c r="J23" s="203">
        <f>IFERROR(IF(Ejecución!$B$1="","",IF(VLOOKUP($A23,EjecuciónDB[],MATCH(J$10,EjecuciónDB[#Headers],0),0)="","",VLOOKUP($A23,EjecuciónDB[],MATCH(J$10,EjecuciónDB[#Headers],0),0))),"-")</f>
        <v>3</v>
      </c>
      <c r="K23" s="203">
        <f ca="1">IF(VLOOKUP($A23,EjecuciónDB[],COUNTA(EjecuciónDB[[#Headers],[Código Indicador]:[Tipo de Cálculo]]),0)="Suma",SUM(OFFSET(Ejecución!$K$3,MATCH($A23,EjecuciónDB[Código Indicador],0),0,1,12)),IF(VLOOKUP($A23,EjecuciónDB[],COUNTA(EjecuciónDB[[#Headers],[Código Indicador]:[Tipo de Cálculo]]),0)="Promedio",IFERROR(AVERAGE(OFFSET(Ejecución!$K$3,MATCH($A23,EjecuciónDB[Código Indicador],0),0,1,12)),0),IF(VLOOKUP($A23,EjecuciónDB[],COUNTA(EjecuciónDB[[#Headers],[Código Indicador]:[Tipo de Cálculo]]),0)="Progresivo",MAX(OFFSET(Ejecución!$K$3,MATCH($A23,EjecuciónDB[Código Indicador],0),0,1,12)))))</f>
        <v>36</v>
      </c>
      <c r="L23" s="204">
        <v>7388072.375191303</v>
      </c>
      <c r="M23" s="205" t="s">
        <v>1197</v>
      </c>
      <c r="N23" s="205" t="s">
        <v>1198</v>
      </c>
      <c r="O23" s="206" t="s">
        <v>1194</v>
      </c>
      <c r="P23" s="201"/>
    </row>
    <row r="24" spans="1:16" ht="109" thickBot="1">
      <c r="A24" s="130" t="s">
        <v>649</v>
      </c>
      <c r="B24" s="207" t="s">
        <v>650</v>
      </c>
      <c r="C24" s="201" t="s">
        <v>652</v>
      </c>
      <c r="D24" s="201" t="s">
        <v>1199</v>
      </c>
      <c r="E24" s="201" t="s">
        <v>34</v>
      </c>
      <c r="F24" s="202" t="s">
        <v>35</v>
      </c>
      <c r="G24" s="207" t="s">
        <v>1191</v>
      </c>
      <c r="H24" s="209">
        <f>IFERROR(IF(Ejecución!$B$1="","",IF(VLOOKUP($A24,EjecuciónDB[],MATCH(H$10,EjecuciónDB[#Headers],0),0)="","",VLOOKUP($A24,EjecuciónDB[],MATCH(H$10,EjecuciónDB[#Headers],0),0))),"-")</f>
        <v>236</v>
      </c>
      <c r="I24" s="209">
        <f>IFERROR(IF(Ejecución!$B$1="","",IF(VLOOKUP($A24,EjecuciónDB[],MATCH(I$10,EjecuciónDB[#Headers],0),0)="","",VLOOKUP($A24,EjecuciónDB[],MATCH(I$10,EjecuciónDB[#Headers],0),0))),"-")</f>
        <v>283</v>
      </c>
      <c r="J24" s="209" t="str">
        <f>IFERROR(IF(Ejecución!$B$1="","",IF(VLOOKUP($A24,EjecuciónDB[],MATCH(J$10,EjecuciónDB[#Headers],0),0)="","",VLOOKUP($A24,EjecuciónDB[],MATCH(J$10,EjecuciónDB[#Headers],0),0))),"-")</f>
        <v/>
      </c>
      <c r="K24" s="209">
        <f ca="1">IF(VLOOKUP($A24,EjecuciónDB[],COUNTA(EjecuciónDB[[#Headers],[Código Indicador]:[Tipo de Cálculo]]),0)="Suma",SUM(OFFSET(Ejecución!$K$3,MATCH($A24,EjecuciónDB[Código Indicador],0),0,1,12)),IF(VLOOKUP($A24,EjecuciónDB[],COUNTA(EjecuciónDB[[#Headers],[Código Indicador]:[Tipo de Cálculo]]),0)="Promedio",IFERROR(AVERAGE(OFFSET(Ejecución!$K$3,MATCH($A24,EjecuciónDB[Código Indicador],0),0,1,12)),0),IF(VLOOKUP($A24,EjecuciónDB[],COUNTA(EjecuciónDB[[#Headers],[Código Indicador]:[Tipo de Cálculo]]),0)="Progresivo",MAX(OFFSET(Ejecución!$K$3,MATCH($A24,EjecuciónDB[Código Indicador],0),0,1,12)))))</f>
        <v>4093</v>
      </c>
      <c r="L24" s="204">
        <v>15127593.62202247</v>
      </c>
      <c r="M24" s="205" t="s">
        <v>1200</v>
      </c>
      <c r="N24" s="205" t="s">
        <v>1201</v>
      </c>
      <c r="O24" s="208" t="s">
        <v>1202</v>
      </c>
      <c r="P24" s="208" t="s">
        <v>1203</v>
      </c>
    </row>
    <row r="25" spans="1:16">
      <c r="B25" s="131"/>
    </row>
    <row r="26" spans="1:16">
      <c r="B26" s="131"/>
    </row>
    <row r="27" spans="1:16">
      <c r="B27" s="131"/>
    </row>
    <row r="28" spans="1:16" s="131" customFormat="1">
      <c r="D28" s="130"/>
      <c r="E28" s="130"/>
      <c r="F28" s="130"/>
      <c r="H28" s="130"/>
      <c r="I28" s="130"/>
      <c r="J28" s="130"/>
      <c r="K28" s="130"/>
      <c r="M28" s="132"/>
      <c r="N28" s="132"/>
      <c r="O28" s="130"/>
      <c r="P28" s="130"/>
    </row>
    <row r="29" spans="1:16" s="131" customFormat="1">
      <c r="D29" s="130"/>
      <c r="E29" s="130"/>
      <c r="F29" s="130"/>
      <c r="H29" s="130"/>
      <c r="I29" s="130"/>
      <c r="J29" s="130"/>
      <c r="K29" s="130"/>
      <c r="M29" s="132"/>
      <c r="N29" s="132"/>
      <c r="O29" s="130"/>
      <c r="P29" s="130"/>
    </row>
    <row r="30" spans="1:16" s="131" customFormat="1">
      <c r="D30" s="130"/>
      <c r="E30" s="130"/>
      <c r="F30" s="130"/>
      <c r="H30" s="130"/>
      <c r="I30" s="130"/>
      <c r="J30" s="130"/>
      <c r="K30" s="130"/>
      <c r="M30" s="132"/>
      <c r="N30" s="132"/>
      <c r="O30" s="130"/>
      <c r="P30" s="130"/>
    </row>
    <row r="31" spans="1:16" s="131" customFormat="1">
      <c r="D31" s="130"/>
      <c r="E31" s="130"/>
      <c r="F31" s="130"/>
      <c r="H31" s="130"/>
      <c r="I31" s="130"/>
      <c r="J31" s="130"/>
      <c r="K31" s="130"/>
      <c r="M31" s="132"/>
      <c r="N31" s="132"/>
      <c r="O31" s="130"/>
      <c r="P31" s="130"/>
    </row>
    <row r="32" spans="1:16" s="131" customFormat="1">
      <c r="D32" s="130"/>
      <c r="E32" s="130"/>
      <c r="F32" s="130"/>
      <c r="H32" s="130"/>
      <c r="I32" s="130"/>
      <c r="J32" s="130"/>
      <c r="K32" s="130"/>
      <c r="M32" s="132"/>
      <c r="N32" s="132"/>
      <c r="O32" s="130"/>
      <c r="P32" s="130"/>
    </row>
    <row r="33" spans="4:16" s="131" customFormat="1">
      <c r="D33" s="130"/>
      <c r="E33" s="130"/>
      <c r="F33" s="130"/>
      <c r="H33" s="130"/>
      <c r="I33" s="130"/>
      <c r="J33" s="130"/>
      <c r="K33" s="130"/>
      <c r="M33" s="132"/>
      <c r="N33" s="132"/>
      <c r="O33" s="130"/>
      <c r="P33" s="130"/>
    </row>
    <row r="34" spans="4:16" s="131" customFormat="1">
      <c r="D34" s="130"/>
      <c r="E34" s="130"/>
      <c r="F34" s="130"/>
      <c r="H34" s="130"/>
      <c r="I34" s="130"/>
      <c r="J34" s="130"/>
      <c r="K34" s="130"/>
      <c r="M34" s="132"/>
      <c r="N34" s="132"/>
      <c r="O34" s="130"/>
      <c r="P34" s="130"/>
    </row>
    <row r="35" spans="4:16" s="131" customFormat="1">
      <c r="D35" s="130"/>
      <c r="E35" s="130"/>
      <c r="F35" s="130"/>
      <c r="H35" s="130"/>
      <c r="I35" s="130"/>
      <c r="J35" s="130"/>
      <c r="K35" s="130"/>
      <c r="M35" s="132"/>
      <c r="N35" s="132"/>
      <c r="O35" s="130"/>
      <c r="P35" s="130"/>
    </row>
    <row r="36" spans="4:16" s="131" customFormat="1">
      <c r="D36" s="130"/>
      <c r="E36" s="130"/>
      <c r="F36" s="130"/>
      <c r="H36" s="130"/>
      <c r="I36" s="130"/>
      <c r="J36" s="130"/>
      <c r="K36" s="130"/>
      <c r="M36" s="132"/>
      <c r="N36" s="132"/>
      <c r="O36" s="130"/>
      <c r="P36" s="130"/>
    </row>
    <row r="37" spans="4:16" s="131" customFormat="1">
      <c r="D37" s="130"/>
      <c r="E37" s="130"/>
      <c r="F37" s="130"/>
      <c r="H37" s="130"/>
      <c r="I37" s="130"/>
      <c r="J37" s="130"/>
      <c r="K37" s="130"/>
      <c r="M37" s="132"/>
      <c r="N37" s="132"/>
      <c r="O37" s="130"/>
      <c r="P37" s="130"/>
    </row>
  </sheetData>
  <mergeCells count="55">
    <mergeCell ref="B1:P1"/>
    <mergeCell ref="B2:E2"/>
    <mergeCell ref="B3:P3"/>
    <mergeCell ref="B4:P4"/>
    <mergeCell ref="F2:L2"/>
    <mergeCell ref="M2:P2"/>
    <mergeCell ref="O9:O10"/>
    <mergeCell ref="P9:P10"/>
    <mergeCell ref="B5:P6"/>
    <mergeCell ref="B7:P8"/>
    <mergeCell ref="B9:B10"/>
    <mergeCell ref="C9:F9"/>
    <mergeCell ref="G9:G10"/>
    <mergeCell ref="H9:K9"/>
    <mergeCell ref="L9:L10"/>
    <mergeCell ref="M9:M10"/>
    <mergeCell ref="N9:N10"/>
    <mergeCell ref="P11:P12"/>
    <mergeCell ref="N15:N16"/>
    <mergeCell ref="O15:O16"/>
    <mergeCell ref="C13:C14"/>
    <mergeCell ref="G13:G14"/>
    <mergeCell ref="L13:L14"/>
    <mergeCell ref="M13:M14"/>
    <mergeCell ref="N13:N14"/>
    <mergeCell ref="G11:G12"/>
    <mergeCell ref="L11:L12"/>
    <mergeCell ref="M11:M12"/>
    <mergeCell ref="N11:N12"/>
    <mergeCell ref="O11:O12"/>
    <mergeCell ref="O13:O14"/>
    <mergeCell ref="P13:P14"/>
    <mergeCell ref="C15:C16"/>
    <mergeCell ref="N19:N20"/>
    <mergeCell ref="O19:O20"/>
    <mergeCell ref="P19:P20"/>
    <mergeCell ref="P15:P16"/>
    <mergeCell ref="N17:N18"/>
    <mergeCell ref="O17:O18"/>
    <mergeCell ref="P17:P18"/>
    <mergeCell ref="G15:G16"/>
    <mergeCell ref="L15:L16"/>
    <mergeCell ref="M15:M16"/>
    <mergeCell ref="B19:B20"/>
    <mergeCell ref="C19:C20"/>
    <mergeCell ref="G19:G20"/>
    <mergeCell ref="L19:L20"/>
    <mergeCell ref="M19:M20"/>
    <mergeCell ref="B17:B18"/>
    <mergeCell ref="C17:C18"/>
    <mergeCell ref="G17:G18"/>
    <mergeCell ref="L17:L18"/>
    <mergeCell ref="M17:M18"/>
    <mergeCell ref="B11:B16"/>
    <mergeCell ref="C11:C12"/>
  </mergeCells>
  <dataValidations disablePrompts="1" count="2">
    <dataValidation type="list" allowBlank="1" showInputMessage="1" showErrorMessage="1" sqref="E11:E24" xr:uid="{181B9045-7FBB-466E-A71F-2C140DA84702}">
      <formula1>"Unidad,Porcentaje,Monetario"</formula1>
    </dataValidation>
    <dataValidation type="list" allowBlank="1" showInputMessage="1" showErrorMessage="1" sqref="F11:F24" xr:uid="{2E461ADD-EF82-4B7B-9CAE-C40AE0DE5212}">
      <formula1>"A,B,C"</formula1>
    </dataValidation>
  </dataValidations>
  <printOptions horizontalCentered="1" verticalCentered="1"/>
  <pageMargins left="0.11811023622047245" right="0.11811023622047245" top="0.6692913385826772" bottom="0.47244094488188981" header="0.27559055118110237" footer="7.874015748031496E-2"/>
  <pageSetup paperSize="5" scale="45" fitToWidth="0" fitToHeight="0" pageOrder="overThenDown" orientation="landscape" useFirstPageNumber="1" r:id="rId1"/>
  <headerFooter alignWithMargins="0"/>
  <rowBreaks count="1" manualBreakCount="1">
    <brk id="18"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24</vt:i4>
      </vt:variant>
    </vt:vector>
  </HeadingPairs>
  <TitlesOfParts>
    <vt:vector size="39" baseType="lpstr">
      <vt:lpstr>Ejecución</vt:lpstr>
      <vt:lpstr>Comunicaciones</vt:lpstr>
      <vt:lpstr>NSSS</vt:lpstr>
      <vt:lpstr>Planificación</vt:lpstr>
      <vt:lpstr>Seguridad Militar</vt:lpstr>
      <vt:lpstr>TIC</vt:lpstr>
      <vt:lpstr>Juridica</vt:lpstr>
      <vt:lpstr>DAF</vt:lpstr>
      <vt:lpstr>Agropecuaria</vt:lpstr>
      <vt:lpstr>Logística</vt:lpstr>
      <vt:lpstr>Comercialización</vt:lpstr>
      <vt:lpstr>Programas</vt:lpstr>
      <vt:lpstr>Recursos Humanos</vt:lpstr>
      <vt:lpstr>Dirección Ejecutiva</vt:lpstr>
      <vt:lpstr>OAI</vt:lpstr>
      <vt:lpstr>Agropecuaria!Área_de_impresión</vt:lpstr>
      <vt:lpstr>Comercialización!Área_de_impresión</vt:lpstr>
      <vt:lpstr>Comunicaciones!Área_de_impresión</vt:lpstr>
      <vt:lpstr>DAF!Área_de_impresión</vt:lpstr>
      <vt:lpstr>'Dirección Ejecutiva'!Área_de_impresión</vt:lpstr>
      <vt:lpstr>Juridica!Área_de_impresión</vt:lpstr>
      <vt:lpstr>Logística!Área_de_impresión</vt:lpstr>
      <vt:lpstr>OAI!Área_de_impresión</vt:lpstr>
      <vt:lpstr>Planificación!Área_de_impresión</vt:lpstr>
      <vt:lpstr>Programas!Área_de_impresión</vt:lpstr>
      <vt:lpstr>'Recursos Humanos'!Área_de_impresión</vt:lpstr>
      <vt:lpstr>'Seguridad Militar'!Área_de_impresión</vt:lpstr>
      <vt:lpstr>TIC!Área_de_impresión</vt:lpstr>
      <vt:lpstr>Agropecuaria!Títulos_a_imprimir</vt:lpstr>
      <vt:lpstr>Comercialización!Títulos_a_imprimir</vt:lpstr>
      <vt:lpstr>Comunicaciones!Títulos_a_imprimir</vt:lpstr>
      <vt:lpstr>DAF!Títulos_a_imprimir</vt:lpstr>
      <vt:lpstr>Logística!Títulos_a_imprimir</vt:lpstr>
      <vt:lpstr>NSSS!Títulos_a_imprimir</vt:lpstr>
      <vt:lpstr>Planificación!Títulos_a_imprimir</vt:lpstr>
      <vt:lpstr>Programas!Títulos_a_imprimir</vt:lpstr>
      <vt:lpstr>'Recursos Humanos'!Títulos_a_imprimir</vt:lpstr>
      <vt:lpstr>'Seguridad Militar'!Títulos_a_imprimir</vt:lpstr>
      <vt:lpstr>TIC!Títulos_a_imprimir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INESPRE PLANIFICACION</cp:lastModifiedBy>
  <cp:lastPrinted>2026-01-16T19:56:58Z</cp:lastPrinted>
  <dcterms:created xsi:type="dcterms:W3CDTF">2025-02-12T13:14:38Z</dcterms:created>
  <dcterms:modified xsi:type="dcterms:W3CDTF">2026-01-16T20:04:24Z</dcterms:modified>
</cp:coreProperties>
</file>