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martinez\Desktop\ejecucion\"/>
    </mc:Choice>
  </mc:AlternateContent>
  <bookViews>
    <workbookView xWindow="0" yWindow="0" windowWidth="21600" windowHeight="9600"/>
  </bookViews>
  <sheets>
    <sheet name="P1 Presupuesto Aprobado-Ejec " sheetId="2" r:id="rId1"/>
    <sheet name="P2 Ejecucion " sheetId="3" r:id="rId2"/>
  </sheets>
  <definedNames>
    <definedName name="_xlnm.Print_Area" localSheetId="0">'P1 Presupuesto Aprobado-Ejec '!$A$1:$P$96</definedName>
    <definedName name="_xlnm.Print_Area" localSheetId="1">'P2 Ejecucion '!$C$1:$P$93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9" i="2"/>
  <c r="P81" i="2"/>
  <c r="P82" i="2"/>
  <c r="P83" i="2"/>
  <c r="P84" i="2"/>
  <c r="P14" i="2"/>
  <c r="F16" i="3" l="1"/>
  <c r="F69" i="2" l="1"/>
  <c r="P69" i="2" s="1"/>
  <c r="F64" i="2"/>
  <c r="P64" i="2" s="1"/>
  <c r="E16" i="3" l="1"/>
  <c r="E72" i="2"/>
  <c r="D14" i="3"/>
  <c r="D13" i="3"/>
  <c r="P16" i="3"/>
  <c r="E13" i="2"/>
  <c r="P13" i="2" l="1"/>
  <c r="P12" i="2" s="1"/>
  <c r="E12" i="3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3" i="3"/>
  <c r="P14" i="3"/>
  <c r="P15" i="3"/>
  <c r="P19" i="3"/>
  <c r="P20" i="3"/>
  <c r="P21" i="3"/>
  <c r="P22" i="3"/>
  <c r="P23" i="3"/>
  <c r="P24" i="3"/>
  <c r="P25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P12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P26" i="3" l="1"/>
  <c r="P11" i="3"/>
  <c r="P76" i="3"/>
  <c r="P37" i="3"/>
  <c r="P53" i="3"/>
  <c r="P80" i="3"/>
  <c r="P79" i="3" s="1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P18" i="3"/>
  <c r="P17" i="3" s="1"/>
  <c r="L17" i="3"/>
  <c r="H17" i="3"/>
  <c r="L11" i="3"/>
  <c r="H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P84" i="3" l="1"/>
  <c r="K80" i="2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G84" i="3" l="1"/>
  <c r="F84" i="3"/>
  <c r="J84" i="3"/>
  <c r="E84" i="3"/>
  <c r="I84" i="3"/>
  <c r="M84" i="3"/>
  <c r="D84" i="3"/>
  <c r="H84" i="3"/>
  <c r="L84" i="3"/>
  <c r="O84" i="3"/>
  <c r="N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O72" i="2"/>
  <c r="N72" i="2"/>
  <c r="L72" i="2"/>
  <c r="J72" i="2"/>
  <c r="I72" i="2"/>
  <c r="H72" i="2"/>
  <c r="G72" i="2"/>
  <c r="F72" i="2"/>
  <c r="D72" i="2"/>
  <c r="O54" i="2"/>
  <c r="N54" i="2"/>
  <c r="L54" i="2"/>
  <c r="J54" i="2"/>
  <c r="I54" i="2"/>
  <c r="H54" i="2"/>
  <c r="G54" i="2"/>
  <c r="F54" i="2"/>
  <c r="E54" i="2"/>
  <c r="P54" i="2" s="1"/>
  <c r="O38" i="2"/>
  <c r="N38" i="2"/>
  <c r="L38" i="2"/>
  <c r="J38" i="2"/>
  <c r="I38" i="2"/>
  <c r="H38" i="2"/>
  <c r="G38" i="2"/>
  <c r="F38" i="2"/>
  <c r="E38" i="2"/>
  <c r="D38" i="2"/>
  <c r="P38" i="2" s="1"/>
  <c r="O28" i="2"/>
  <c r="N28" i="2"/>
  <c r="L28" i="2"/>
  <c r="J28" i="2"/>
  <c r="I28" i="2"/>
  <c r="G28" i="2"/>
  <c r="F28" i="2"/>
  <c r="E28" i="2"/>
  <c r="D28" i="2"/>
  <c r="O18" i="2"/>
  <c r="N18" i="2"/>
  <c r="L18" i="2"/>
  <c r="J18" i="2"/>
  <c r="I18" i="2"/>
  <c r="H18" i="2"/>
  <c r="G18" i="2"/>
  <c r="F18" i="2"/>
  <c r="E18" i="2"/>
  <c r="P18" i="2" s="1"/>
  <c r="O12" i="2"/>
  <c r="N12" i="2"/>
  <c r="J12" i="2"/>
  <c r="I12" i="2"/>
  <c r="H12" i="2"/>
  <c r="G12" i="2"/>
  <c r="F12" i="2"/>
  <c r="E12" i="2"/>
  <c r="D12" i="2"/>
  <c r="P80" i="2" l="1"/>
  <c r="P28" i="2"/>
  <c r="P72" i="2"/>
  <c r="D85" i="2"/>
  <c r="F85" i="2"/>
  <c r="N85" i="2"/>
  <c r="G85" i="2"/>
  <c r="O85" i="2"/>
  <c r="E85" i="2"/>
  <c r="I85" i="2"/>
  <c r="M85" i="2"/>
  <c r="J85" i="2"/>
  <c r="H85" i="2"/>
  <c r="L12" i="2"/>
  <c r="L85" i="2" s="1"/>
  <c r="P85" i="2" l="1"/>
</calcChain>
</file>

<file path=xl/sharedStrings.xml><?xml version="1.0" encoding="utf-8"?>
<sst xmlns="http://schemas.openxmlformats.org/spreadsheetml/2006/main" count="209" uniqueCount="106">
  <si>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</si>
  <si>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</si>
  <si>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</si>
  <si>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</si>
  <si>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</si>
  <si>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</si>
  <si>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</si>
  <si>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</si>
  <si>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</si>
  <si>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</si>
  <si>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</si>
  <si>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</si>
  <si>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</si>
  <si>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</si>
  <si>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</si>
  <si>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</si>
  <si>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</si>
  <si>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</si>
  <si>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</si>
  <si>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</si>
  <si>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</si>
  <si>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</si>
  <si>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</si>
  <si>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</si>
  <si>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</si>
  <si>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</si>
  <si>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</si>
  <si>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</si>
  <si>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</si>
  <si>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</si>
  <si>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</si>
  <si>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</si>
  <si>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</si>
  <si>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</si>
  <si>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</si>
  <si>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</si>
  <si>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</si>
  <si>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</si>
  <si>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</si>
  <si>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</si>
  <si>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</si>
  <si>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</si>
  <si>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</si>
  <si>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</si>
  <si>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</si>
  <si>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</si>
  <si>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</si>
  <si>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</si>
  <si>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</si>
  <si>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</si>
  <si>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</si>
  <si>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</si>
  <si>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</si>
  <si>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</si>
  <si>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</si>
  <si>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</si>
  <si>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</si>
  <si>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</si>
  <si>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</si>
  <si>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</si>
  <si>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</si>
  <si>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</si>
  <si>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</si>
  <si>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</si>
  <si>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</si>
  <si>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</si>
  <si>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</si>
  <si>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</si>
  <si>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</si>
  <si>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</si>
  <si>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</si>
  <si>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</si>
  <si>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</si>
  <si>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</si>
  <si>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</si>
  <si>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</si>
  <si>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</si>
  <si>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</si>
  <si>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</si>
  <si>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</si>
  <si>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</si>
  <si>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</si>
  <si>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</si>
  <si>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</si>
  <si>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</si>
  <si>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</si>
  <si>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</si>
  <si>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</si>
  <si>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</si>
  <si>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</si>
  <si>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</si>
  <si>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</si>
  <si>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</si>
  <si>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</si>
  <si>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</si>
  <si>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</si>
  <si>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</si>
  <si>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</si>
  <si>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</si>
  <si>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</si>
  <si>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</si>
  <si>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</si>
  <si>
    <t>Año 2023</t>
  </si>
  <si>
    <t>Revisado por :</t>
  </si>
  <si>
    <t>Fuente: Sistema Integrado de Gestión Financiera (SIGEF)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</si>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</sst>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164" fontId="0" fillId="0" borderId="0" xfId="0" applyNumberFormat="1"/>
    <xf numFmtId="0" fontId="8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142875</xdr:rowOff>
    </xdr:from>
    <xdr:to>
      <xdr:col>0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9</xdr:col>
      <xdr:colOff>338148</xdr:colOff>
      <xdr:row>1</xdr:row>
      <xdr:rowOff>85725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63248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4"/>
  <sheetViews>
    <sheetView tabSelected="1" topLeftCell="A19" workbookViewId="0">
      <pane xSplit="1" topLeftCell="B1" activePane="topRight" state="frozen"/>
      <selection pane="topRight" activeCell="C52" sqref="C52"/>
    </sheetView>
  </sheetViews>
  <sheetFormatPr baseColWidth="10" defaultColWidth="11.42578125" defaultRowHeight="15" x14ac:dyDescent="0.25"/>
  <cols>
    <col min="1" max="1" width="83.28515625" customWidth="1"/>
    <col min="2" max="2" width="17.5703125" style="11" customWidth="1"/>
    <col min="3" max="3" width="21.28515625" customWidth="1"/>
    <col min="4" max="5" width="16.5703125" customWidth="1"/>
    <col min="6" max="6" width="16.28515625" customWidth="1"/>
    <col min="7" max="9" width="16.5703125" hidden="1" customWidth="1"/>
    <col min="10" max="14" width="0.5703125" hidden="1" customWidth="1"/>
    <col min="15" max="15" width="0.140625" hidden="1" customWidth="1"/>
    <col min="16" max="16" width="32.140625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42" t="s">
        <v>95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9" ht="21" customHeight="1" x14ac:dyDescent="0.25">
      <c r="A4" s="44" t="s">
        <v>94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ht="15.75" x14ac:dyDescent="0.25">
      <c r="A5" s="51" t="s">
        <v>102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.75" customHeight="1" x14ac:dyDescent="0.25">
      <c r="A6" s="53" t="s">
        <v>91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9" ht="15" customHeight="1" x14ac:dyDescent="0.25">
      <c r="A7" s="38" t="s">
        <v>76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9" x14ac:dyDescent="0.25">
      <c r="F8" s="15"/>
    </row>
    <row r="9" spans="1:19" ht="25.5" customHeight="1" x14ac:dyDescent="0.25">
      <c r="A9" s="46" t="s">
        <v>66</v>
      </c>
      <c r="B9" s="47" t="s">
        <v>93</v>
      </c>
      <c r="C9" s="49" t="s">
        <v>92</v>
      </c>
      <c r="D9" s="39" t="s">
        <v>90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9" x14ac:dyDescent="0.25">
      <c r="A10" s="46"/>
      <c r="B10" s="48"/>
      <c r="C10" s="50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239802846.25</v>
      </c>
    </row>
    <row r="13" spans="1:19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/>
      <c r="H13" s="15"/>
      <c r="I13" s="15"/>
      <c r="J13" s="15"/>
      <c r="K13" s="11"/>
      <c r="L13" s="11"/>
      <c r="M13" s="11"/>
      <c r="N13" s="11"/>
      <c r="O13" s="11"/>
      <c r="P13" s="11">
        <f>+D13+E13+F13</f>
        <v>210053738.18000001</v>
      </c>
      <c r="S13" s="26"/>
    </row>
    <row r="14" spans="1:19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/>
      <c r="H14" s="15"/>
      <c r="I14" s="15"/>
      <c r="J14" s="15"/>
      <c r="K14" s="11"/>
      <c r="L14" s="11"/>
      <c r="M14" s="11"/>
      <c r="N14" s="11"/>
      <c r="O14" s="11"/>
      <c r="P14" s="11">
        <f>+D14+E14+F14</f>
        <v>11173059.390000001</v>
      </c>
    </row>
    <row r="15" spans="1:19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/>
      <c r="J15" s="15"/>
      <c r="K15" s="11"/>
      <c r="L15" s="11"/>
      <c r="M15" s="11"/>
      <c r="N15" s="11"/>
      <c r="O15" s="11"/>
      <c r="P15" s="11">
        <f t="shared" ref="P15:P76" si="1">+D15+E15+F15</f>
        <v>0</v>
      </c>
      <c r="Q15" s="5"/>
    </row>
    <row r="16" spans="1:19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/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/>
      <c r="H17" s="15"/>
      <c r="I17" s="15"/>
      <c r="J17" s="15"/>
      <c r="K17" s="11"/>
      <c r="L17" s="11"/>
      <c r="M17" s="11"/>
      <c r="N17" s="11"/>
      <c r="O17" s="11"/>
      <c r="P17" s="11">
        <f t="shared" si="1"/>
        <v>18576048.68</v>
      </c>
    </row>
    <row r="18" spans="1:18" s="7" customFormat="1" x14ac:dyDescent="0.25">
      <c r="A18" s="3" t="s">
        <v>7</v>
      </c>
      <c r="B18" s="10">
        <v>127490000</v>
      </c>
      <c r="C18" s="10">
        <v>127490000</v>
      </c>
      <c r="D18" s="10">
        <f>SUM(D19:D27)</f>
        <v>48066650.890000001</v>
      </c>
      <c r="E18" s="10">
        <f t="shared" ref="E18:O18" si="2">SUM(E19:E27)</f>
        <v>48892309.640000001</v>
      </c>
      <c r="F18" s="10">
        <f t="shared" si="2"/>
        <v>29573696.149999995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1"/>
        <v>126532656.67999999</v>
      </c>
      <c r="R18" s="10"/>
    </row>
    <row r="19" spans="1:18" x14ac:dyDescent="0.25">
      <c r="A19" s="4" t="s">
        <v>8</v>
      </c>
      <c r="B19" s="11">
        <v>12120000</v>
      </c>
      <c r="C19" s="11">
        <v>12120000</v>
      </c>
      <c r="D19" s="15">
        <v>1514421.05</v>
      </c>
      <c r="E19" s="15">
        <v>1401853.79</v>
      </c>
      <c r="F19" s="15">
        <v>1321609.8400000001</v>
      </c>
      <c r="G19" s="15"/>
      <c r="H19" s="15"/>
      <c r="I19" s="15"/>
      <c r="J19" s="15"/>
      <c r="K19" s="11"/>
      <c r="L19" s="11"/>
      <c r="M19" s="11"/>
      <c r="N19" s="11"/>
      <c r="O19" s="11"/>
      <c r="P19" s="11">
        <f t="shared" si="1"/>
        <v>4237884.68</v>
      </c>
      <c r="Q19" s="6"/>
    </row>
    <row r="20" spans="1:18" x14ac:dyDescent="0.25">
      <c r="A20" s="4" t="s">
        <v>9</v>
      </c>
      <c r="B20" s="11">
        <v>12230000</v>
      </c>
      <c r="C20" s="11">
        <v>12230000</v>
      </c>
      <c r="D20" s="15">
        <v>1331888</v>
      </c>
      <c r="E20" s="15">
        <v>3660061.9</v>
      </c>
      <c r="F20" s="15">
        <v>3561645.36</v>
      </c>
      <c r="G20" s="15"/>
      <c r="H20" s="15"/>
      <c r="I20" s="15"/>
      <c r="J20" s="15"/>
      <c r="K20" s="11"/>
      <c r="L20" s="11"/>
      <c r="M20" s="11"/>
      <c r="N20" s="11"/>
      <c r="O20" s="11"/>
      <c r="P20" s="11">
        <f t="shared" si="1"/>
        <v>8553595.2599999998</v>
      </c>
      <c r="Q20" s="6"/>
    </row>
    <row r="21" spans="1:18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/>
      <c r="H21" s="15"/>
      <c r="I21" s="15"/>
      <c r="J21" s="15"/>
      <c r="K21" s="11"/>
      <c r="L21" s="11"/>
      <c r="M21" s="11"/>
      <c r="N21" s="11"/>
      <c r="O21" s="11"/>
      <c r="P21" s="11">
        <f t="shared" si="1"/>
        <v>27264350</v>
      </c>
      <c r="Q21" s="6"/>
      <c r="R21" s="11"/>
    </row>
    <row r="22" spans="1:18" x14ac:dyDescent="0.25">
      <c r="A22" s="4" t="s">
        <v>11</v>
      </c>
      <c r="B22" s="11">
        <v>50160000</v>
      </c>
      <c r="C22" s="11">
        <v>50160000</v>
      </c>
      <c r="D22" s="15">
        <v>32695358.27</v>
      </c>
      <c r="E22" s="15">
        <v>25222492.899999999</v>
      </c>
      <c r="F22" s="15">
        <v>11176151.74</v>
      </c>
      <c r="G22" s="15"/>
      <c r="H22" s="15"/>
      <c r="I22" s="15"/>
      <c r="J22" s="15"/>
      <c r="K22" s="11"/>
      <c r="L22" s="11"/>
      <c r="M22" s="11"/>
      <c r="N22" s="11"/>
      <c r="O22" s="11"/>
      <c r="P22" s="11">
        <f t="shared" si="1"/>
        <v>69094002.909999996</v>
      </c>
      <c r="Q22" s="6"/>
    </row>
    <row r="23" spans="1:18" x14ac:dyDescent="0.25">
      <c r="A23" s="4" t="s">
        <v>12</v>
      </c>
      <c r="B23" s="11">
        <v>1740000</v>
      </c>
      <c r="C23" s="11">
        <v>1740000</v>
      </c>
      <c r="D23" s="15">
        <v>415520</v>
      </c>
      <c r="E23" s="15">
        <v>37993.79</v>
      </c>
      <c r="F23" s="15">
        <v>1300873.24</v>
      </c>
      <c r="G23" s="15"/>
      <c r="H23" s="15"/>
      <c r="I23" s="15"/>
      <c r="J23" s="15"/>
      <c r="K23" s="11"/>
      <c r="L23" s="11"/>
      <c r="M23" s="11"/>
      <c r="N23" s="11"/>
      <c r="O23" s="11"/>
      <c r="P23" s="11">
        <f t="shared" si="1"/>
        <v>1754387.03</v>
      </c>
      <c r="Q23" s="6"/>
    </row>
    <row r="24" spans="1:18" x14ac:dyDescent="0.25">
      <c r="A24" s="4" t="s">
        <v>13</v>
      </c>
      <c r="B24" s="11">
        <v>7920000</v>
      </c>
      <c r="C24" s="11">
        <v>7920000</v>
      </c>
      <c r="D24" s="15">
        <v>1400036.07</v>
      </c>
      <c r="E24" s="15">
        <v>0</v>
      </c>
      <c r="F24" s="15">
        <v>1397072.56</v>
      </c>
      <c r="G24" s="15"/>
      <c r="H24" s="15"/>
      <c r="I24" s="15"/>
      <c r="J24" s="15"/>
      <c r="K24" s="11"/>
      <c r="L24" s="11"/>
      <c r="M24" s="11"/>
      <c r="N24" s="11"/>
      <c r="O24" s="11"/>
      <c r="P24" s="11">
        <f t="shared" si="1"/>
        <v>2797108.63</v>
      </c>
      <c r="Q24" s="6"/>
    </row>
    <row r="25" spans="1:18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/>
      <c r="H25" s="15"/>
      <c r="I25" s="15"/>
      <c r="J25" s="15"/>
      <c r="K25" s="11"/>
      <c r="L25" s="11"/>
      <c r="M25" s="11"/>
      <c r="N25" s="11"/>
      <c r="O25" s="11"/>
      <c r="P25" s="11">
        <f t="shared" si="1"/>
        <v>2409337.0799999996</v>
      </c>
      <c r="Q25" s="6"/>
    </row>
    <row r="26" spans="1:18" x14ac:dyDescent="0.25">
      <c r="A26" s="4" t="s">
        <v>15</v>
      </c>
      <c r="B26" s="11">
        <v>11940000</v>
      </c>
      <c r="C26" s="11">
        <v>11940000</v>
      </c>
      <c r="D26" s="15">
        <v>2430938.8199999998</v>
      </c>
      <c r="E26" s="15">
        <v>6756648.9100000001</v>
      </c>
      <c r="F26" s="15">
        <v>1234403.3600000001</v>
      </c>
      <c r="G26" s="15"/>
      <c r="H26" s="15"/>
      <c r="I26" s="15"/>
      <c r="J26" s="15"/>
      <c r="K26" s="11"/>
      <c r="L26" s="11"/>
      <c r="M26" s="11"/>
      <c r="N26" s="11"/>
      <c r="O26" s="11"/>
      <c r="P26" s="11">
        <f t="shared" si="1"/>
        <v>10421991.09</v>
      </c>
      <c r="Q26" s="6"/>
    </row>
    <row r="27" spans="1:18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 x14ac:dyDescent="0.25">
      <c r="A28" s="3" t="s">
        <v>17</v>
      </c>
      <c r="B28" s="10">
        <v>229055976</v>
      </c>
      <c r="C28" s="10">
        <v>229055976</v>
      </c>
      <c r="D28" s="10">
        <f>SUM(D29:D37)</f>
        <v>67104921.07</v>
      </c>
      <c r="E28" s="10">
        <f t="shared" ref="E28:O28" si="3">SUM(E29:E37)</f>
        <v>79200799.129999995</v>
      </c>
      <c r="F28" s="10">
        <f t="shared" si="3"/>
        <v>43019633.110000007</v>
      </c>
      <c r="G28" s="10">
        <f t="shared" si="3"/>
        <v>0</v>
      </c>
      <c r="H28" s="10">
        <f>SUM(H29:H37)</f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10">
        <f t="shared" si="3"/>
        <v>0</v>
      </c>
      <c r="P28" s="10">
        <f t="shared" si="1"/>
        <v>189325353.31</v>
      </c>
    </row>
    <row r="29" spans="1:18" x14ac:dyDescent="0.25">
      <c r="A29" s="4" t="s">
        <v>18</v>
      </c>
      <c r="B29" s="11">
        <v>180180000</v>
      </c>
      <c r="C29" s="11">
        <v>180180000</v>
      </c>
      <c r="D29" s="15">
        <v>64623384.859999999</v>
      </c>
      <c r="E29" s="15">
        <v>73556119.489999995</v>
      </c>
      <c r="F29" s="15">
        <v>33548578.329999998</v>
      </c>
      <c r="G29" s="15"/>
      <c r="H29" s="15"/>
      <c r="I29" s="15"/>
      <c r="J29" s="15"/>
      <c r="K29" s="11"/>
      <c r="L29" s="11"/>
      <c r="M29" s="11"/>
      <c r="N29" s="11"/>
      <c r="O29" s="11"/>
      <c r="P29" s="11">
        <f t="shared" si="1"/>
        <v>171728082.68000001</v>
      </c>
    </row>
    <row r="30" spans="1:18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/>
      <c r="H30" s="15"/>
      <c r="I30" s="15"/>
      <c r="J30" s="15"/>
      <c r="K30" s="11"/>
      <c r="L30" s="11"/>
      <c r="M30" s="11"/>
      <c r="N30" s="11"/>
      <c r="O30" s="11"/>
      <c r="P30" s="11">
        <f t="shared" si="1"/>
        <v>1935082.52</v>
      </c>
    </row>
    <row r="31" spans="1:18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/>
      <c r="H31" s="15"/>
      <c r="I31" s="15"/>
      <c r="J31" s="15"/>
      <c r="K31" s="11"/>
      <c r="L31" s="11"/>
      <c r="M31" s="11"/>
      <c r="N31" s="11"/>
      <c r="O31" s="11"/>
      <c r="P31" s="11">
        <f t="shared" si="1"/>
        <v>370677.69</v>
      </c>
    </row>
    <row r="32" spans="1:18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/>
      <c r="H32" s="15"/>
      <c r="I32" s="15"/>
      <c r="J32" s="15"/>
      <c r="K32" s="11"/>
      <c r="L32" s="11"/>
      <c r="M32" s="11"/>
      <c r="N32" s="11"/>
      <c r="O32" s="11"/>
      <c r="P32" s="11">
        <f t="shared" si="1"/>
        <v>0</v>
      </c>
    </row>
    <row r="33" spans="1:16" x14ac:dyDescent="0.25">
      <c r="A33" s="4" t="s">
        <v>22</v>
      </c>
      <c r="B33" s="11">
        <v>12180000</v>
      </c>
      <c r="C33" s="11">
        <v>12180000</v>
      </c>
      <c r="D33" s="15">
        <v>973050.42</v>
      </c>
      <c r="E33" s="15">
        <v>2012764.2</v>
      </c>
      <c r="F33" s="15">
        <v>3923450.4</v>
      </c>
      <c r="G33" s="15"/>
      <c r="H33" s="15"/>
      <c r="I33" s="15"/>
      <c r="J33" s="15"/>
      <c r="K33" s="11"/>
      <c r="L33" s="11"/>
      <c r="M33" s="11"/>
      <c r="N33" s="11"/>
      <c r="O33" s="11"/>
      <c r="P33" s="11">
        <f t="shared" si="1"/>
        <v>6909265.0199999996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/>
      <c r="H34" s="15"/>
      <c r="I34" s="15"/>
      <c r="J34" s="15"/>
      <c r="K34" s="11"/>
      <c r="L34" s="11"/>
      <c r="M34" s="11"/>
      <c r="N34" s="11"/>
      <c r="O34" s="11"/>
      <c r="P34" s="11">
        <f t="shared" si="1"/>
        <v>0</v>
      </c>
    </row>
    <row r="35" spans="1:16" x14ac:dyDescent="0.25">
      <c r="A35" s="4" t="s">
        <v>24</v>
      </c>
      <c r="B35" s="11">
        <v>18660000</v>
      </c>
      <c r="C35" s="11">
        <v>18660000</v>
      </c>
      <c r="D35" s="15">
        <v>1483179.51</v>
      </c>
      <c r="E35" s="15">
        <v>1766600</v>
      </c>
      <c r="F35" s="15">
        <v>2949416.67</v>
      </c>
      <c r="G35" s="15"/>
      <c r="H35" s="15"/>
      <c r="I35" s="15"/>
      <c r="J35" s="15"/>
      <c r="K35" s="11"/>
      <c r="L35" s="11"/>
      <c r="M35" s="11"/>
      <c r="N35" s="11"/>
      <c r="O35" s="11"/>
      <c r="P35" s="11">
        <f t="shared" si="1"/>
        <v>6199196.1799999997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1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/>
      <c r="H37" s="15"/>
      <c r="I37" s="15"/>
      <c r="J37" s="15"/>
      <c r="K37" s="11"/>
      <c r="L37" s="11"/>
      <c r="M37" s="11"/>
      <c r="N37" s="11"/>
      <c r="O37" s="11"/>
      <c r="P37" s="11">
        <f t="shared" si="1"/>
        <v>2183049.2200000002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4">SUM(E39:E46)</f>
        <v>377000</v>
      </c>
      <c r="F38" s="10">
        <f t="shared" si="4"/>
        <v>560000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1"/>
        <v>937000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/>
      <c r="H39" s="15"/>
      <c r="I39" s="15"/>
      <c r="J39" s="15"/>
      <c r="K39" s="11"/>
      <c r="L39" s="11"/>
      <c r="M39" s="11"/>
      <c r="N39" s="11"/>
      <c r="O39" s="11"/>
      <c r="P39" s="11">
        <f t="shared" si="1"/>
        <v>937000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5">SUM(E55:E63)</f>
        <v>2037839.62</v>
      </c>
      <c r="F54" s="10">
        <f t="shared" si="5"/>
        <v>684628.95</v>
      </c>
      <c r="G54" s="10">
        <f t="shared" si="5"/>
        <v>0</v>
      </c>
      <c r="H54" s="10">
        <f t="shared" si="5"/>
        <v>0</v>
      </c>
      <c r="I54" s="10">
        <f t="shared" si="5"/>
        <v>0</v>
      </c>
      <c r="J54" s="10">
        <f t="shared" si="5"/>
        <v>0</v>
      </c>
      <c r="K54" s="10">
        <f t="shared" si="5"/>
        <v>0</v>
      </c>
      <c r="L54" s="10">
        <f t="shared" si="5"/>
        <v>0</v>
      </c>
      <c r="M54" s="10">
        <f t="shared" ref="M54" si="6">SUM(M55:M63)</f>
        <v>0</v>
      </c>
      <c r="N54" s="10">
        <f t="shared" si="5"/>
        <v>0</v>
      </c>
      <c r="O54" s="10">
        <f t="shared" si="5"/>
        <v>0</v>
      </c>
      <c r="P54" s="10">
        <f t="shared" si="1"/>
        <v>3119130.59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/>
      <c r="H55" s="15"/>
      <c r="I55" s="15"/>
      <c r="J55" s="15"/>
      <c r="K55" s="11"/>
      <c r="L55" s="11"/>
      <c r="M55" s="11"/>
      <c r="N55" s="11"/>
      <c r="O55" s="11"/>
      <c r="P55" s="11">
        <f t="shared" si="1"/>
        <v>2722468.5700000003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/>
      <c r="H56" s="15"/>
      <c r="I56" s="15"/>
      <c r="J56" s="15"/>
      <c r="K56" s="11"/>
      <c r="L56" s="11"/>
      <c r="M56" s="11"/>
      <c r="N56" s="11"/>
      <c r="O56" s="11"/>
      <c r="P56" s="11">
        <f t="shared" si="1"/>
        <v>396662.02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/>
      <c r="H57" s="15"/>
      <c r="I57" s="15"/>
      <c r="J57" s="15"/>
      <c r="K57" s="11"/>
      <c r="L57" s="11"/>
      <c r="M57" s="11"/>
      <c r="N57" s="11"/>
      <c r="O57" s="11"/>
      <c r="P57" s="11">
        <f t="shared" si="1"/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/>
      <c r="H59" s="15"/>
      <c r="I59" s="15"/>
      <c r="J59" s="15"/>
      <c r="K59" s="11"/>
      <c r="L59" s="11"/>
      <c r="M59" s="11"/>
      <c r="N59" s="11"/>
      <c r="O59" s="11"/>
      <c r="P59" s="11">
        <f t="shared" si="1"/>
        <v>0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f t="shared" si="1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7">SUM(F73:F75)</f>
        <v>0</v>
      </c>
      <c r="G72" s="10">
        <f t="shared" si="7"/>
        <v>0</v>
      </c>
      <c r="H72" s="10">
        <f t="shared" si="7"/>
        <v>0</v>
      </c>
      <c r="I72" s="10">
        <f t="shared" si="7"/>
        <v>0</v>
      </c>
      <c r="J72" s="10">
        <f t="shared" si="7"/>
        <v>0</v>
      </c>
      <c r="K72" s="10">
        <f t="shared" si="7"/>
        <v>0</v>
      </c>
      <c r="L72" s="10">
        <f t="shared" si="7"/>
        <v>0</v>
      </c>
      <c r="M72" s="10">
        <f t="shared" ref="M72" si="8">SUM(M73:M75)</f>
        <v>0</v>
      </c>
      <c r="N72" s="10">
        <f t="shared" si="7"/>
        <v>0</v>
      </c>
      <c r="O72" s="10">
        <f t="shared" si="7"/>
        <v>0</v>
      </c>
      <c r="P72" s="10">
        <f t="shared" si="1"/>
        <v>786711.72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/>
      <c r="H73" s="15"/>
      <c r="I73" s="15"/>
      <c r="J73" s="15"/>
      <c r="K73" s="11"/>
      <c r="L73" s="11"/>
      <c r="M73" s="11"/>
      <c r="N73" s="11"/>
      <c r="O73" s="11"/>
      <c r="P73" s="11">
        <f t="shared" si="1"/>
        <v>786711.72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 x14ac:dyDescent="0.25">
      <c r="A76" s="32" t="s">
        <v>67</v>
      </c>
      <c r="B76" s="34">
        <v>0</v>
      </c>
      <c r="C76" s="34">
        <v>0</v>
      </c>
      <c r="D76" s="33">
        <v>0</v>
      </c>
      <c r="E76" s="33">
        <v>0</v>
      </c>
      <c r="F76" s="33">
        <v>0</v>
      </c>
      <c r="G76" s="33"/>
      <c r="H76" s="33"/>
      <c r="I76" s="33"/>
      <c r="J76" s="33"/>
      <c r="K76" s="33"/>
      <c r="L76" s="33"/>
      <c r="M76" s="33"/>
      <c r="N76" s="33"/>
      <c r="O76" s="33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9">SUM(E78:E79)</f>
        <v>0</v>
      </c>
      <c r="F77" s="10">
        <f t="shared" si="9"/>
        <v>15256750</v>
      </c>
      <c r="G77" s="10">
        <f t="shared" si="9"/>
        <v>0</v>
      </c>
      <c r="H77" s="10">
        <f t="shared" si="9"/>
        <v>0</v>
      </c>
      <c r="I77" s="10">
        <f t="shared" si="9"/>
        <v>0</v>
      </c>
      <c r="J77" s="10">
        <f t="shared" si="9"/>
        <v>0</v>
      </c>
      <c r="K77" s="10">
        <f t="shared" si="9"/>
        <v>0</v>
      </c>
      <c r="L77" s="10">
        <f t="shared" si="9"/>
        <v>0</v>
      </c>
      <c r="M77" s="10">
        <f t="shared" ref="M77" si="10">SUM(M78:M79)</f>
        <v>0</v>
      </c>
      <c r="N77" s="10">
        <f t="shared" si="9"/>
        <v>0</v>
      </c>
      <c r="O77" s="10">
        <f t="shared" si="9"/>
        <v>0</v>
      </c>
      <c r="P77" s="11"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/>
      <c r="I78" s="15"/>
      <c r="J78" s="15"/>
      <c r="K78" s="11"/>
      <c r="L78" s="11"/>
      <c r="M78" s="11"/>
      <c r="N78" s="11"/>
      <c r="O78" s="11"/>
      <c r="P78" s="11"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ref="P79:P84" si="11">+D79+E79+F79</f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2">SUM(E81:E82)</f>
        <v>39847817.079999998</v>
      </c>
      <c r="F80" s="10">
        <f t="shared" si="12"/>
        <v>24894804.68</v>
      </c>
      <c r="G80" s="10">
        <f t="shared" si="12"/>
        <v>0</v>
      </c>
      <c r="H80" s="10">
        <f t="shared" si="12"/>
        <v>0</v>
      </c>
      <c r="I80" s="10">
        <f t="shared" si="12"/>
        <v>0</v>
      </c>
      <c r="J80" s="10">
        <f t="shared" si="12"/>
        <v>0</v>
      </c>
      <c r="K80" s="10">
        <f t="shared" si="12"/>
        <v>0</v>
      </c>
      <c r="L80" s="10">
        <f t="shared" si="12"/>
        <v>0</v>
      </c>
      <c r="M80" s="10">
        <f t="shared" ref="M80" si="13">SUM(M81:M82)</f>
        <v>0</v>
      </c>
      <c r="N80" s="10">
        <f t="shared" si="12"/>
        <v>0</v>
      </c>
      <c r="O80" s="10">
        <f t="shared" si="12"/>
        <v>0</v>
      </c>
      <c r="P80" s="10">
        <f t="shared" si="11"/>
        <v>81220621.75999999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/>
      <c r="H81" s="15"/>
      <c r="I81" s="15"/>
      <c r="J81" s="15"/>
      <c r="K81" s="11"/>
      <c r="L81" s="11"/>
      <c r="M81" s="11"/>
      <c r="N81" s="11"/>
      <c r="O81" s="11"/>
      <c r="P81" s="11">
        <f t="shared" si="11"/>
        <v>81220621.75999999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1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1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1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1254000000</v>
      </c>
      <c r="D85" s="19">
        <f>D80+D77+D72+D68+D64+D54+D47+D38+D28+D18+D12</f>
        <v>201304154.03999999</v>
      </c>
      <c r="E85" s="19">
        <f t="shared" ref="E85:O85" si="14">E80+E77+E72+E68+E64+E54+E47+E38+E28+E18+E12</f>
        <v>256108936.24000001</v>
      </c>
      <c r="F85" s="19">
        <f t="shared" si="14"/>
        <v>199567980.03</v>
      </c>
      <c r="G85" s="19">
        <f t="shared" si="14"/>
        <v>0</v>
      </c>
      <c r="H85" s="19">
        <f t="shared" si="14"/>
        <v>0</v>
      </c>
      <c r="I85" s="19">
        <f t="shared" si="14"/>
        <v>0</v>
      </c>
      <c r="J85" s="19">
        <f t="shared" si="14"/>
        <v>0</v>
      </c>
      <c r="K85" s="19">
        <f t="shared" si="14"/>
        <v>0</v>
      </c>
      <c r="L85" s="19">
        <f t="shared" si="14"/>
        <v>0</v>
      </c>
      <c r="M85" s="19">
        <f t="shared" si="14"/>
        <v>0</v>
      </c>
      <c r="N85" s="19">
        <f t="shared" si="14"/>
        <v>0</v>
      </c>
      <c r="O85" s="19">
        <f t="shared" si="14"/>
        <v>0</v>
      </c>
      <c r="P85" s="19">
        <f>+P80+P72+P54+P38+P28+P18+P12</f>
        <v>641724320.30999994</v>
      </c>
      <c r="Q85" s="11"/>
    </row>
    <row r="86" spans="1:17" x14ac:dyDescent="0.25">
      <c r="A86" s="29" t="s">
        <v>104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8.75" x14ac:dyDescent="0.3">
      <c r="A88" s="35" t="s">
        <v>100</v>
      </c>
      <c r="D88" s="8"/>
      <c r="E88" s="8"/>
      <c r="F88" s="8"/>
      <c r="G88" s="8"/>
      <c r="H88" s="8"/>
      <c r="I88" s="8" t="s">
        <v>101</v>
      </c>
      <c r="J88" s="8"/>
      <c r="K88" s="8"/>
      <c r="L88" s="8"/>
      <c r="M88" s="8"/>
      <c r="N88" s="8"/>
      <c r="O88" s="8"/>
      <c r="P88" s="28" t="s">
        <v>101</v>
      </c>
    </row>
    <row r="92" spans="1:17" x14ac:dyDescent="0.25">
      <c r="A92" s="14"/>
    </row>
    <row r="93" spans="1:17" x14ac:dyDescent="0.25">
      <c r="A93" s="30" t="s">
        <v>96</v>
      </c>
      <c r="I93" s="36" t="s">
        <v>98</v>
      </c>
      <c r="J93" s="36"/>
      <c r="K93" s="36"/>
      <c r="L93" s="36"/>
      <c r="M93" s="36"/>
      <c r="N93" s="36"/>
      <c r="O93" s="36"/>
      <c r="P93" s="36"/>
    </row>
    <row r="94" spans="1:17" x14ac:dyDescent="0.25">
      <c r="A94" s="31" t="s">
        <v>97</v>
      </c>
      <c r="I94" s="37" t="s">
        <v>99</v>
      </c>
      <c r="J94" s="37"/>
      <c r="K94" s="37"/>
      <c r="L94" s="37"/>
      <c r="M94" s="37"/>
      <c r="N94" s="37"/>
      <c r="O94" s="37"/>
      <c r="P94" s="37"/>
    </row>
  </sheetData>
  <mergeCells count="11">
    <mergeCell ref="I93:P93"/>
    <mergeCell ref="I94:P9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0.25" right="0.25" top="0.5" bottom="0.2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3"/>
  <sheetViews>
    <sheetView showGridLines="0" workbookViewId="0">
      <selection activeCell="P92" sqref="P92"/>
    </sheetView>
  </sheetViews>
  <sheetFormatPr baseColWidth="10" defaultColWidth="11.42578125" defaultRowHeight="15" x14ac:dyDescent="0.25"/>
  <cols>
    <col min="3" max="3" width="93.7109375" bestFit="1" customWidth="1"/>
    <col min="4" max="4" width="15.7109375" customWidth="1"/>
    <col min="5" max="5" width="18.140625" customWidth="1"/>
    <col min="6" max="6" width="14.28515625" customWidth="1"/>
    <col min="7" max="7" width="13.28515625" hidden="1" customWidth="1"/>
    <col min="8" max="8" width="14.5703125" hidden="1" customWidth="1"/>
    <col min="9" max="9" width="5.7109375" hidden="1" customWidth="1"/>
    <col min="10" max="10" width="5.140625" hidden="1" customWidth="1"/>
    <col min="11" max="11" width="7.5703125" hidden="1" customWidth="1"/>
    <col min="12" max="12" width="11.42578125" hidden="1" customWidth="1"/>
    <col min="13" max="13" width="0.140625" hidden="1" customWidth="1"/>
    <col min="14" max="14" width="11.42578125" hidden="1" customWidth="1"/>
    <col min="15" max="15" width="4.140625" hidden="1" customWidth="1"/>
    <col min="16" max="16" width="21.5703125" bestFit="1" customWidth="1"/>
    <col min="17" max="17" width="18.7109375" bestFit="1" customWidth="1"/>
  </cols>
  <sheetData>
    <row r="3" spans="3:17" ht="28.5" customHeight="1" x14ac:dyDescent="0.25">
      <c r="C3" s="42" t="s">
        <v>95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94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51" t="s">
        <v>102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91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239802846.25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0</v>
      </c>
      <c r="H12" s="15">
        <f>+'P1 Presupuesto Aprobado-Ejec '!H13</f>
        <v>0</v>
      </c>
      <c r="I12" s="15">
        <f>+'P1 Presupuesto Aprobado-Ejec '!I13</f>
        <v>0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210053738.18000001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0</v>
      </c>
      <c r="H13" s="15">
        <f>+'P1 Presupuesto Aprobado-Ejec '!H14</f>
        <v>0</v>
      </c>
      <c r="I13" s="15">
        <f>+'P1 Presupuesto Aprobado-Ejec '!I14</f>
        <v>0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11173059.390000001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/>
      <c r="H16" s="15"/>
      <c r="I16" s="15"/>
      <c r="J16" s="15"/>
      <c r="K16" s="15"/>
      <c r="L16" s="15"/>
      <c r="M16" s="15"/>
      <c r="N16" s="15"/>
      <c r="O16" s="15"/>
      <c r="P16" s="15">
        <f>'P1 Presupuesto Aprobado-Ejec '!P17</f>
        <v>18576048.68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P17" si="1">SUM(E18:E26)</f>
        <v>48892309.640000001</v>
      </c>
      <c r="F17" s="10">
        <f t="shared" si="1"/>
        <v>29573696.149999995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126532656.67999999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0</v>
      </c>
      <c r="H18" s="15">
        <f>+'P1 Presupuesto Aprobado-Ejec '!H19</f>
        <v>0</v>
      </c>
      <c r="I18" s="15">
        <f>+'P1 Presupuesto Aprobado-Ejec '!I19</f>
        <v>0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4237884.68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0</v>
      </c>
      <c r="H19" s="15">
        <f>+'P1 Presupuesto Aprobado-Ejec '!H20</f>
        <v>0</v>
      </c>
      <c r="I19" s="15">
        <f>+'P1 Presupuesto Aprobado-Ejec '!I20</f>
        <v>0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8553595.2599999998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0</v>
      </c>
      <c r="H20" s="15">
        <f>+'P1 Presupuesto Aprobado-Ejec '!H21</f>
        <v>0</v>
      </c>
      <c r="I20" s="15">
        <f>+'P1 Presupuesto Aprobado-Ejec '!I21</f>
        <v>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27264350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0</v>
      </c>
      <c r="H21" s="15">
        <f>+'P1 Presupuesto Aprobado-Ejec '!H22</f>
        <v>0</v>
      </c>
      <c r="I21" s="15">
        <f>+'P1 Presupuesto Aprobado-Ejec '!I22</f>
        <v>0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69094002.909999996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0</v>
      </c>
      <c r="H22" s="15">
        <f>+'P1 Presupuesto Aprobado-Ejec '!H23</f>
        <v>0</v>
      </c>
      <c r="I22" s="15">
        <f>+'P1 Presupuesto Aprobado-Ejec '!I23</f>
        <v>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1754387.03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0</v>
      </c>
      <c r="H23" s="15">
        <f>+'P1 Presupuesto Aprobado-Ejec '!H24</f>
        <v>0</v>
      </c>
      <c r="I23" s="15">
        <f>+'P1 Presupuesto Aprobado-Ejec '!I24</f>
        <v>0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2797108.63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0</v>
      </c>
      <c r="H24" s="15">
        <f>+'P1 Presupuesto Aprobado-Ejec '!H25</f>
        <v>0</v>
      </c>
      <c r="I24" s="15">
        <f>+'P1 Presupuesto Aprobado-Ejec '!I25</f>
        <v>0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2409337.0799999996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0</v>
      </c>
      <c r="H25" s="15">
        <f>+'P1 Presupuesto Aprobado-Ejec '!H26</f>
        <v>0</v>
      </c>
      <c r="I25" s="15">
        <f>+'P1 Presupuesto Aprobado-Ejec '!I26</f>
        <v>0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10421991.09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189325353.31000003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0</v>
      </c>
      <c r="H28" s="15">
        <f>+'P1 Presupuesto Aprobado-Ejec '!H29</f>
        <v>0</v>
      </c>
      <c r="I28" s="15">
        <f>+'P1 Presupuesto Aprobado-Ejec '!I29</f>
        <v>0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171728082.68000001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0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1935082.52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0</v>
      </c>
      <c r="H30" s="15">
        <f>+'P1 Presupuesto Aprobado-Ejec '!H31</f>
        <v>0</v>
      </c>
      <c r="I30" s="15">
        <f>+'P1 Presupuesto Aprobado-Ejec '!I31</f>
        <v>0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370677.69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0</v>
      </c>
      <c r="H32" s="15">
        <f>+'P1 Presupuesto Aprobado-Ejec '!H33</f>
        <v>0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6909265.0199999996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0</v>
      </c>
      <c r="H34" s="15">
        <f>+'P1 Presupuesto Aprobado-Ejec '!H35</f>
        <v>0</v>
      </c>
      <c r="I34" s="15">
        <f>+'P1 Presupuesto Aprobado-Ejec '!I35</f>
        <v>0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6199196.1799999997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0</v>
      </c>
      <c r="H36" s="15">
        <f>+'P1 Presupuesto Aprobado-Ejec '!H37</f>
        <v>0</v>
      </c>
      <c r="I36" s="15">
        <f>+'P1 Presupuesto Aprobado-Ejec '!I37</f>
        <v>0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2183049.2200000002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937000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0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937000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0</v>
      </c>
      <c r="H53" s="10">
        <f t="shared" si="4"/>
        <v>0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3119130.5900000003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0</v>
      </c>
      <c r="H54" s="15">
        <f>+'P1 Presupuesto Aprobado-Ejec '!H55</f>
        <v>0</v>
      </c>
      <c r="I54" s="15">
        <f>+'P1 Presupuesto Aprobado-Ejec '!I55</f>
        <v>0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2722468.5700000003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0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0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0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786711.72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0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786711.72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32" t="s">
        <v>67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0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0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0</v>
      </c>
      <c r="H79" s="10">
        <f t="shared" si="7"/>
        <v>0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81220621.75999999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0</v>
      </c>
      <c r="H80" s="15">
        <f>+'P1 Presupuesto Aprobado-Ejec '!H81</f>
        <v>0</v>
      </c>
      <c r="I80" s="15">
        <f>+'P1 Presupuesto Aprobado-Ejec '!I81</f>
        <v>0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81220621.75999999</v>
      </c>
    </row>
    <row r="81" spans="3:16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6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6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6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 t="shared" si="8"/>
        <v>199567980.03</v>
      </c>
      <c r="G84" s="19">
        <f t="shared" si="8"/>
        <v>0</v>
      </c>
      <c r="H84" s="19">
        <f t="shared" si="8"/>
        <v>0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641724320.30999994</v>
      </c>
    </row>
    <row r="85" spans="3:16" x14ac:dyDescent="0.25">
      <c r="C85" s="29" t="s">
        <v>105</v>
      </c>
      <c r="K85" s="6"/>
    </row>
    <row r="86" spans="3:16" ht="18.75" x14ac:dyDescent="0.3">
      <c r="C86" s="12" t="s">
        <v>100</v>
      </c>
      <c r="E86" s="27" t="s">
        <v>103</v>
      </c>
      <c r="H86" s="8" t="s">
        <v>101</v>
      </c>
      <c r="I86" s="8"/>
      <c r="J86" s="8"/>
      <c r="K86" s="8"/>
      <c r="L86" s="8"/>
      <c r="M86" s="8"/>
      <c r="N86" s="8"/>
      <c r="O86" s="8"/>
    </row>
    <row r="87" spans="3:16" ht="18.75" x14ac:dyDescent="0.25">
      <c r="C87" s="12"/>
      <c r="H87" s="8"/>
      <c r="I87" s="8"/>
      <c r="J87" s="8"/>
      <c r="K87" s="8"/>
      <c r="L87" s="8"/>
      <c r="M87" s="8"/>
      <c r="N87" s="8"/>
      <c r="O87" s="8"/>
    </row>
    <row r="90" spans="3:16" x14ac:dyDescent="0.25">
      <c r="E90" s="36" t="s">
        <v>98</v>
      </c>
      <c r="F90" s="36"/>
      <c r="G90" s="36"/>
      <c r="H90" s="36"/>
      <c r="I90" s="36"/>
      <c r="J90" s="36"/>
      <c r="K90" s="36"/>
      <c r="L90" s="36"/>
    </row>
    <row r="91" spans="3:16" x14ac:dyDescent="0.25">
      <c r="C91" s="14" t="s">
        <v>96</v>
      </c>
      <c r="E91" s="37" t="s">
        <v>99</v>
      </c>
      <c r="F91" s="37"/>
      <c r="G91" s="37"/>
      <c r="H91" s="37"/>
      <c r="I91" s="37"/>
      <c r="J91" s="37"/>
      <c r="K91" s="37"/>
      <c r="L91" s="37"/>
    </row>
    <row r="92" spans="3:16" x14ac:dyDescent="0.25">
      <c r="C92" s="13" t="s">
        <v>97</v>
      </c>
      <c r="H92" s="36" t="s">
        <v>98</v>
      </c>
      <c r="I92" s="36"/>
      <c r="J92" s="36"/>
      <c r="K92" s="36"/>
      <c r="L92" s="36"/>
      <c r="M92" s="36"/>
      <c r="N92" s="36"/>
      <c r="O92" s="36"/>
    </row>
    <row r="93" spans="3:16" x14ac:dyDescent="0.25">
      <c r="H93" s="37" t="s">
        <v>99</v>
      </c>
      <c r="I93" s="37"/>
      <c r="J93" s="37"/>
      <c r="K93" s="37"/>
      <c r="L93" s="37"/>
      <c r="M93" s="37"/>
      <c r="N93" s="37"/>
      <c r="O93" s="37"/>
    </row>
  </sheetData>
  <mergeCells count="9">
    <mergeCell ref="C3:P3"/>
    <mergeCell ref="H92:O92"/>
    <mergeCell ref="H93:O93"/>
    <mergeCell ref="C4:P4"/>
    <mergeCell ref="C5:P5"/>
    <mergeCell ref="C6:P6"/>
    <mergeCell ref="C7:P7"/>
    <mergeCell ref="E90:L90"/>
    <mergeCell ref="E91:L91"/>
  </mergeCells>
  <printOptions horizontalCentered="1" verticalCentered="1"/>
  <pageMargins left="7.8740157480315001E-2" right="7.8740157480315001E-2" top="0.39370078740157499" bottom="0.25" header="0.31496062992126" footer="0.25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Yesenia Martinez</cp:lastModifiedBy>
  <cp:lastPrinted>2023-04-14T17:05:38Z</cp:lastPrinted>
  <dcterms:created xsi:type="dcterms:W3CDTF">2021-07-29T18:58:50Z</dcterms:created>
  <dcterms:modified xsi:type="dcterms:W3CDTF">2023-04-14T19:27:12Z</dcterms:modified>
</cp:coreProperties>
</file>