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santos\Desktop\"/>
    </mc:Choice>
  </mc:AlternateContent>
  <xr:revisionPtr revIDLastSave="0" documentId="8_{FE3F8900-CA27-4694-85FA-8616386A99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1 Presupuesto Aprobado-Ejec" sheetId="6" r:id="rId1"/>
    <sheet name="Ejecucion " sheetId="5" r:id="rId2"/>
  </sheets>
  <definedNames>
    <definedName name="_xlnm.Print_Area" localSheetId="1">'Ejecucion '!$A$2:$G$102</definedName>
    <definedName name="_xlnm.Print_Area" localSheetId="0">'P1 Presupuesto Aprobado-Ejec'!$A$1:$I$103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4" i="5" l="1"/>
  <c r="H78" i="6" l="1"/>
  <c r="E75" i="5"/>
  <c r="F76" i="5"/>
  <c r="H77" i="6" s="1"/>
  <c r="E76" i="5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9" i="6"/>
  <c r="H80" i="6"/>
  <c r="H81" i="6"/>
  <c r="H82" i="6"/>
  <c r="H83" i="6"/>
  <c r="H84" i="6"/>
  <c r="H12" i="6"/>
  <c r="I13" i="6"/>
  <c r="I16" i="6"/>
  <c r="D12" i="6"/>
  <c r="D13" i="6"/>
  <c r="G27" i="5"/>
  <c r="G38" i="5"/>
  <c r="G37" i="5"/>
  <c r="G58" i="5"/>
  <c r="G53" i="5"/>
  <c r="G17" i="5"/>
  <c r="G12" i="5"/>
  <c r="F53" i="5"/>
  <c r="C37" i="5"/>
  <c r="D37" i="5"/>
  <c r="E37" i="5"/>
  <c r="F37" i="5"/>
  <c r="F27" i="5"/>
  <c r="F17" i="5"/>
  <c r="F11" i="5"/>
  <c r="G29" i="5"/>
  <c r="G30" i="5"/>
  <c r="G31" i="5"/>
  <c r="G32" i="5"/>
  <c r="G33" i="5"/>
  <c r="G34" i="5"/>
  <c r="G35" i="5"/>
  <c r="G36" i="5"/>
  <c r="G28" i="5"/>
  <c r="G19" i="5"/>
  <c r="G20" i="5"/>
  <c r="G21" i="5"/>
  <c r="G22" i="5"/>
  <c r="G23" i="5"/>
  <c r="G24" i="5"/>
  <c r="G25" i="5"/>
  <c r="G26" i="5"/>
  <c r="G18" i="5"/>
  <c r="G13" i="5"/>
  <c r="G14" i="5"/>
  <c r="G15" i="5"/>
  <c r="G16" i="5"/>
  <c r="F75" i="5" l="1"/>
  <c r="H76" i="6" s="1"/>
  <c r="H85" i="6" s="1"/>
  <c r="F84" i="5"/>
  <c r="G28" i="6"/>
  <c r="E53" i="5"/>
  <c r="E46" i="5"/>
  <c r="E82" i="5"/>
  <c r="E79" i="5" s="1"/>
  <c r="E71" i="5"/>
  <c r="E68" i="5"/>
  <c r="E63" i="5"/>
  <c r="E27" i="5"/>
  <c r="E17" i="5"/>
  <c r="E11" i="5"/>
  <c r="G83" i="6" l="1"/>
  <c r="G80" i="6" s="1"/>
  <c r="G72" i="6"/>
  <c r="G69" i="6"/>
  <c r="G64" i="6" s="1"/>
  <c r="G54" i="6"/>
  <c r="G47" i="6"/>
  <c r="G38" i="6"/>
  <c r="G18" i="6"/>
  <c r="G12" i="6"/>
  <c r="G39" i="5"/>
  <c r="G40" i="5"/>
  <c r="G41" i="5"/>
  <c r="G42" i="5"/>
  <c r="G43" i="5"/>
  <c r="G44" i="5"/>
  <c r="G45" i="5"/>
  <c r="G47" i="5"/>
  <c r="G48" i="5"/>
  <c r="G49" i="5"/>
  <c r="G50" i="5"/>
  <c r="G51" i="5"/>
  <c r="G52" i="5"/>
  <c r="G54" i="5"/>
  <c r="G55" i="5"/>
  <c r="G56" i="5"/>
  <c r="G57" i="5"/>
  <c r="G59" i="5"/>
  <c r="G60" i="5"/>
  <c r="G61" i="5"/>
  <c r="G62" i="5"/>
  <c r="G64" i="5"/>
  <c r="G65" i="5"/>
  <c r="G66" i="5"/>
  <c r="G67" i="5"/>
  <c r="G69" i="5"/>
  <c r="G70" i="5"/>
  <c r="G72" i="5"/>
  <c r="G73" i="5"/>
  <c r="G74" i="5"/>
  <c r="G78" i="5"/>
  <c r="G80" i="5"/>
  <c r="G81" i="5"/>
  <c r="G83" i="5"/>
  <c r="F12" i="6"/>
  <c r="F83" i="6"/>
  <c r="F80" i="6" s="1"/>
  <c r="F77" i="6"/>
  <c r="F76" i="6" s="1"/>
  <c r="F72" i="6"/>
  <c r="F69" i="6"/>
  <c r="F64" i="6" s="1"/>
  <c r="F54" i="6"/>
  <c r="F47" i="6"/>
  <c r="F38" i="6"/>
  <c r="F28" i="6"/>
  <c r="F18" i="6"/>
  <c r="D82" i="5"/>
  <c r="D79" i="5" s="1"/>
  <c r="D76" i="5"/>
  <c r="D75" i="5" s="1"/>
  <c r="D71" i="5"/>
  <c r="D68" i="5"/>
  <c r="D63" i="5" s="1"/>
  <c r="D53" i="5"/>
  <c r="D46" i="5"/>
  <c r="D27" i="5"/>
  <c r="D11" i="5"/>
  <c r="E28" i="6"/>
  <c r="F85" i="6" l="1"/>
  <c r="G11" i="5"/>
  <c r="C18" i="6"/>
  <c r="C11" i="5" l="1"/>
  <c r="D84" i="6"/>
  <c r="D82" i="6"/>
  <c r="D81" i="6"/>
  <c r="D79" i="6"/>
  <c r="D78" i="6"/>
  <c r="D75" i="6"/>
  <c r="D74" i="6"/>
  <c r="D14" i="6"/>
  <c r="I14" i="6" l="1"/>
  <c r="I84" i="6"/>
  <c r="D15" i="6"/>
  <c r="D16" i="6"/>
  <c r="D17" i="6"/>
  <c r="D19" i="6"/>
  <c r="D20" i="6"/>
  <c r="D21" i="6"/>
  <c r="D22" i="6"/>
  <c r="D23" i="6"/>
  <c r="D24" i="6"/>
  <c r="D25" i="6"/>
  <c r="D26" i="6"/>
  <c r="D27" i="6"/>
  <c r="D29" i="6"/>
  <c r="D30" i="6"/>
  <c r="D31" i="6"/>
  <c r="D32" i="6"/>
  <c r="D33" i="6"/>
  <c r="D34" i="6"/>
  <c r="D36" i="6"/>
  <c r="D37" i="6"/>
  <c r="D39" i="6"/>
  <c r="D40" i="6"/>
  <c r="D41" i="6"/>
  <c r="D42" i="6"/>
  <c r="D43" i="6"/>
  <c r="D44" i="6"/>
  <c r="D45" i="6"/>
  <c r="D46" i="6"/>
  <c r="D48" i="6"/>
  <c r="D49" i="6"/>
  <c r="D50" i="6"/>
  <c r="D51" i="6"/>
  <c r="D52" i="6"/>
  <c r="D53" i="6"/>
  <c r="D55" i="6"/>
  <c r="D56" i="6"/>
  <c r="D57" i="6"/>
  <c r="D58" i="6"/>
  <c r="D59" i="6"/>
  <c r="D60" i="6"/>
  <c r="D61" i="6"/>
  <c r="D62" i="6"/>
  <c r="D63" i="6"/>
  <c r="D65" i="6"/>
  <c r="D66" i="6"/>
  <c r="D67" i="6"/>
  <c r="D68" i="6"/>
  <c r="D70" i="6"/>
  <c r="D71" i="6"/>
  <c r="D73" i="6"/>
  <c r="B37" i="5"/>
  <c r="B27" i="5"/>
  <c r="D28" i="6" s="1"/>
  <c r="C27" i="5"/>
  <c r="B11" i="5"/>
  <c r="B17" i="5"/>
  <c r="D18" i="6" s="1"/>
  <c r="C17" i="5"/>
  <c r="B46" i="5"/>
  <c r="C46" i="5"/>
  <c r="B53" i="5"/>
  <c r="C53" i="5"/>
  <c r="B63" i="5"/>
  <c r="B68" i="5"/>
  <c r="C68" i="5"/>
  <c r="C63" i="5" s="1"/>
  <c r="B71" i="5"/>
  <c r="C71" i="5"/>
  <c r="B76" i="5"/>
  <c r="C76" i="5"/>
  <c r="C75" i="5" s="1"/>
  <c r="B82" i="5"/>
  <c r="C82" i="5"/>
  <c r="C79" i="5" s="1"/>
  <c r="I82" i="6"/>
  <c r="I81" i="6"/>
  <c r="I79" i="6"/>
  <c r="I75" i="6"/>
  <c r="I74" i="6"/>
  <c r="I73" i="6"/>
  <c r="I71" i="6"/>
  <c r="I68" i="6"/>
  <c r="I67" i="6"/>
  <c r="I66" i="6"/>
  <c r="I65" i="6"/>
  <c r="I63" i="6"/>
  <c r="I62" i="6"/>
  <c r="I61" i="6"/>
  <c r="I60" i="6"/>
  <c r="I59" i="6"/>
  <c r="I58" i="6"/>
  <c r="I57" i="6"/>
  <c r="I56" i="6"/>
  <c r="I55" i="6"/>
  <c r="I53" i="6"/>
  <c r="I52" i="6"/>
  <c r="I51" i="6"/>
  <c r="I50" i="6"/>
  <c r="I49" i="6"/>
  <c r="I48" i="6"/>
  <c r="I46" i="6"/>
  <c r="I45" i="6"/>
  <c r="I44" i="6"/>
  <c r="I43" i="6"/>
  <c r="I42" i="6"/>
  <c r="I41" i="6"/>
  <c r="I40" i="6"/>
  <c r="I39" i="6"/>
  <c r="I37" i="6"/>
  <c r="I36" i="6"/>
  <c r="I34" i="6"/>
  <c r="I33" i="6"/>
  <c r="I32" i="6"/>
  <c r="I31" i="6"/>
  <c r="I30" i="6"/>
  <c r="I29" i="6"/>
  <c r="I27" i="6"/>
  <c r="I26" i="6"/>
  <c r="I25" i="6"/>
  <c r="I24" i="6"/>
  <c r="I23" i="6"/>
  <c r="I22" i="6"/>
  <c r="I21" i="6"/>
  <c r="I20" i="6"/>
  <c r="I17" i="6"/>
  <c r="G82" i="5" l="1"/>
  <c r="I83" i="6" s="1"/>
  <c r="D38" i="6"/>
  <c r="I38" i="6"/>
  <c r="D72" i="6"/>
  <c r="G71" i="5"/>
  <c r="D69" i="6"/>
  <c r="G68" i="5"/>
  <c r="I69" i="6" s="1"/>
  <c r="D64" i="6"/>
  <c r="G63" i="5"/>
  <c r="D47" i="6"/>
  <c r="G46" i="5"/>
  <c r="I47" i="6" s="1"/>
  <c r="C84" i="5"/>
  <c r="D54" i="6"/>
  <c r="I54" i="6"/>
  <c r="I12" i="6"/>
  <c r="I70" i="6"/>
  <c r="B75" i="5"/>
  <c r="D76" i="6" s="1"/>
  <c r="D77" i="6"/>
  <c r="B79" i="5"/>
  <c r="D83" i="6"/>
  <c r="I35" i="6"/>
  <c r="D35" i="6"/>
  <c r="I15" i="6"/>
  <c r="I28" i="6"/>
  <c r="I72" i="6"/>
  <c r="I64" i="6"/>
  <c r="G84" i="5" l="1"/>
  <c r="I85" i="6" s="1"/>
  <c r="D80" i="6"/>
  <c r="G79" i="5"/>
  <c r="I80" i="6" s="1"/>
  <c r="B84" i="5"/>
  <c r="D85" i="6" s="1"/>
  <c r="E54" i="6"/>
  <c r="C54" i="6"/>
  <c r="E72" i="6"/>
  <c r="C72" i="6"/>
  <c r="B72" i="6"/>
  <c r="E77" i="6"/>
  <c r="E76" i="6" s="1"/>
  <c r="C77" i="6"/>
  <c r="C76" i="6" s="1"/>
  <c r="B77" i="6"/>
  <c r="B76" i="6" s="1"/>
  <c r="E83" i="6"/>
  <c r="C83" i="6"/>
  <c r="E80" i="6"/>
  <c r="C80" i="6"/>
  <c r="B80" i="6"/>
  <c r="B83" i="6"/>
  <c r="E69" i="6"/>
  <c r="C69" i="6"/>
  <c r="B69" i="6"/>
  <c r="E64" i="6"/>
  <c r="C64" i="6"/>
  <c r="B64" i="6"/>
  <c r="E38" i="6"/>
  <c r="C38" i="6"/>
  <c r="B54" i="6"/>
  <c r="B47" i="6"/>
  <c r="B38" i="6"/>
  <c r="B28" i="6"/>
  <c r="C28" i="6"/>
  <c r="B18" i="6"/>
  <c r="C12" i="6"/>
  <c r="B12" i="6"/>
  <c r="C85" i="6" l="1"/>
  <c r="B85" i="6"/>
  <c r="E18" i="6" l="1"/>
  <c r="E12" i="6"/>
  <c r="E47" i="6"/>
  <c r="E85" i="6" l="1"/>
  <c r="D17" i="5" l="1"/>
  <c r="D84" i="5" s="1"/>
  <c r="I18" i="6" l="1"/>
  <c r="I19" i="6"/>
  <c r="G77" i="6" l="1"/>
  <c r="G76" i="6" s="1"/>
  <c r="G85" i="6" s="1"/>
</calcChain>
</file>

<file path=xl/sharedStrings.xml><?xml version="1.0" encoding="utf-8"?>
<sst xmlns="http://schemas.openxmlformats.org/spreadsheetml/2006/main" count="179" uniqueCount="91">
  <si>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</si>
  <si>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</si>
  <si>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</si>
  <si>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</si>
  <si>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</si>
  <si>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</si>
  <si>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</si>
  <si>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</si>
  <si>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</si>
  <si>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</si>
  <si>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</si>
  <si>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</si>
  <si>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</si>
  <si>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</si>
  <si>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</si>
  <si>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</si>
  <si>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</si>
  <si>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</si>
  <si>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</si>
  <si>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</si>
  <si>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</si>
  <si>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</si>
  <si>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</si>
  <si>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</si>
  <si>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</si>
  <si>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</si>
  <si>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</si>
  <si>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</si>
  <si>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</si>
  <si>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</si>
  <si>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</si>
  <si>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</si>
  <si>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</si>
  <si>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</si>
  <si>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</si>
  <si>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</si>
  <si>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</si>
  <si>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</si>
  <si>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</si>
  <si>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</si>
  <si>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</si>
  <si>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</si>
  <si>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</si>
  <si>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</si>
  <si>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</si>
  <si>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</si>
  <si>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</si>
  <si>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</si>
  <si>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</si>
  <si>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</si>
  <si>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</si>
  <si>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</si>
  <si>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</si>
  <si>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</si>
  <si>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</si>
  <si>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</si>
  <si>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</si>
  <si>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</si>
  <si>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</si>
  <si>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</si>
  <si>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</si>
  <si>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</si>
  <si>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</si>
  <si>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</si>
  <si>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</si>
  <si>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</si>
  <si>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</si>
  <si>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</si>
  <si>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</si>
  <si>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</si>
  <si>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</si>
  <si>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</si>
  <si>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</si>
  <si>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</si>
  <si>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</si>
  <si>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</si>
  <si>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</si>
  <si>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</si>
  <si>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t xml:space="preserve">Instituto de Estabilización de Precios </t>
  </si>
  <si>
    <t>Ministerio de Agricultura</t>
  </si>
  <si>
    <t>2.7.4 - GASTOS QUE SE ASIGNARÁN DURANTE EL EJERCICIO PARA INVERSIÓN ( LEY 423-06)</t>
  </si>
  <si>
    <t xml:space="preserve">Enero </t>
  </si>
  <si>
    <t>Febrero</t>
  </si>
  <si>
    <t xml:space="preserve">Total </t>
  </si>
  <si>
    <t xml:space="preserve">Ejecución de Gastos y Aplicaciones Financieras </t>
  </si>
  <si>
    <t>Fuente: Sistema Integrado de Gestion Financiera (Sigef)</t>
  </si>
  <si>
    <t>Año 2025</t>
  </si>
  <si>
    <t>`</t>
  </si>
  <si>
    <t>Marzo</t>
  </si>
  <si>
    <t>Abril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</si>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</sst>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$&quot;_-;\-* #,##0.00\ &quot;$&quot;_-;_-* &quot;-&quot;??\ &quot;$&quot;_-;_-@_-"/>
    <numFmt numFmtId="165" formatCode="_-* #,##0.00\ _$_-;\-* #,##0.00\ _$_-;_-* &quot;-&quot;??\ _$_-;_-@_-"/>
    <numFmt numFmtId="166" formatCode="_(* #,##0_);_(* \(#,##0\);_(* &quot;-&quot;??_);_(@_)"/>
    <numFmt numFmtId="167" formatCode="#,##0.00;\(#,##0.00\)"/>
    <numFmt numFmtId="168" formatCode="#,##0;\(#,##0\)"/>
    <numFmt numFmtId="169" formatCode="dd\/mm\/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2"/>
      <color theme="1" tint="4.9989318521683403E-2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4" fillId="0" borderId="0"/>
  </cellStyleXfs>
  <cellXfs count="74">
    <xf numFmtId="0" fontId="0" fillId="0" borderId="0" xfId="0"/>
    <xf numFmtId="0" fontId="6" fillId="0" borderId="0" xfId="0" applyFont="1"/>
    <xf numFmtId="0" fontId="7" fillId="3" borderId="3" xfId="0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0" xfId="0" applyFont="1" applyAlignment="1">
      <alignment horizontal="left" indent="1"/>
    </xf>
    <xf numFmtId="166" fontId="8" fillId="0" borderId="0" xfId="1" applyNumberFormat="1" applyFont="1"/>
    <xf numFmtId="0" fontId="6" fillId="0" borderId="0" xfId="0" applyFont="1" applyAlignment="1">
      <alignment horizontal="left" indent="2"/>
    </xf>
    <xf numFmtId="166" fontId="9" fillId="0" borderId="0" xfId="1" applyNumberFormat="1" applyFont="1" applyFill="1" applyAlignment="1">
      <alignment horizontal="right"/>
    </xf>
    <xf numFmtId="166" fontId="9" fillId="0" borderId="0" xfId="1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44" fontId="6" fillId="0" borderId="0" xfId="5" applyFont="1"/>
    <xf numFmtId="166" fontId="6" fillId="0" borderId="0" xfId="1" applyNumberFormat="1" applyFont="1"/>
    <xf numFmtId="166" fontId="6" fillId="0" borderId="0" xfId="0" applyNumberFormat="1" applyFont="1"/>
    <xf numFmtId="166" fontId="6" fillId="0" borderId="0" xfId="1" applyNumberFormat="1" applyFont="1" applyFill="1"/>
    <xf numFmtId="44" fontId="6" fillId="0" borderId="0" xfId="0" applyNumberFormat="1" applyFont="1"/>
    <xf numFmtId="43" fontId="6" fillId="0" borderId="0" xfId="0" applyNumberFormat="1" applyFont="1"/>
    <xf numFmtId="166" fontId="10" fillId="0" borderId="0" xfId="1" applyNumberFormat="1" applyFont="1" applyFill="1"/>
    <xf numFmtId="166" fontId="10" fillId="0" borderId="0" xfId="1" applyNumberFormat="1" applyFont="1"/>
    <xf numFmtId="167" fontId="5" fillId="0" borderId="0" xfId="0" applyNumberFormat="1" applyFont="1" applyAlignment="1">
      <alignment horizontal="right"/>
    </xf>
    <xf numFmtId="166" fontId="5" fillId="0" borderId="0" xfId="0" applyNumberFormat="1" applyFont="1"/>
    <xf numFmtId="168" fontId="5" fillId="0" borderId="0" xfId="0" applyNumberFormat="1" applyFont="1" applyAlignment="1">
      <alignment horizontal="right"/>
    </xf>
    <xf numFmtId="166" fontId="5" fillId="0" borderId="0" xfId="1" applyNumberFormat="1" applyFont="1" applyAlignment="1">
      <alignment horizontal="right"/>
    </xf>
    <xf numFmtId="43" fontId="6" fillId="0" borderId="0" xfId="1" applyFont="1"/>
    <xf numFmtId="166" fontId="8" fillId="0" borderId="0" xfId="1" applyNumberFormat="1" applyFont="1" applyFill="1"/>
    <xf numFmtId="166" fontId="6" fillId="0" borderId="0" xfId="1" applyNumberFormat="1" applyFont="1" applyFill="1" applyBorder="1"/>
    <xf numFmtId="166" fontId="6" fillId="0" borderId="0" xfId="1" applyNumberFormat="1" applyFont="1" applyBorder="1"/>
    <xf numFmtId="166" fontId="8" fillId="0" borderId="0" xfId="1" applyNumberFormat="1" applyFont="1" applyFill="1" applyBorder="1"/>
    <xf numFmtId="166" fontId="8" fillId="0" borderId="0" xfId="1" applyNumberFormat="1" applyFont="1" applyBorder="1"/>
    <xf numFmtId="167" fontId="11" fillId="0" borderId="0" xfId="0" applyNumberFormat="1" applyFont="1" applyAlignment="1">
      <alignment horizontal="right"/>
    </xf>
    <xf numFmtId="0" fontId="7" fillId="2" borderId="2" xfId="0" applyFont="1" applyFill="1" applyBorder="1" applyAlignment="1">
      <alignment vertical="center"/>
    </xf>
    <xf numFmtId="166" fontId="8" fillId="2" borderId="2" xfId="1" applyNumberFormat="1" applyFont="1" applyFill="1" applyBorder="1"/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2" applyFont="1" applyAlignment="1">
      <alignment vertical="top"/>
    </xf>
    <xf numFmtId="0" fontId="13" fillId="0" borderId="0" xfId="0" applyFont="1" applyAlignment="1">
      <alignment horizontal="center"/>
    </xf>
    <xf numFmtId="3" fontId="6" fillId="0" borderId="0" xfId="0" applyNumberFormat="1" applyFont="1"/>
    <xf numFmtId="3" fontId="7" fillId="3" borderId="3" xfId="0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left"/>
    </xf>
    <xf numFmtId="3" fontId="8" fillId="0" borderId="0" xfId="0" applyNumberFormat="1" applyFont="1" applyAlignment="1">
      <alignment horizontal="left" indent="1"/>
    </xf>
    <xf numFmtId="3" fontId="8" fillId="0" borderId="0" xfId="1" applyNumberFormat="1" applyFont="1"/>
    <xf numFmtId="3" fontId="6" fillId="0" borderId="0" xfId="0" applyNumberFormat="1" applyFont="1" applyAlignment="1">
      <alignment horizontal="left" indent="2"/>
    </xf>
    <xf numFmtId="166" fontId="13" fillId="0" borderId="0" xfId="1" applyNumberFormat="1" applyFont="1"/>
    <xf numFmtId="167" fontId="5" fillId="0" borderId="0" xfId="0" applyNumberFormat="1" applyFont="1"/>
    <xf numFmtId="4" fontId="6" fillId="0" borderId="0" xfId="0" applyNumberFormat="1" applyFont="1"/>
    <xf numFmtId="3" fontId="7" fillId="2" borderId="2" xfId="0" applyNumberFormat="1" applyFont="1" applyFill="1" applyBorder="1" applyAlignment="1">
      <alignment vertical="center"/>
    </xf>
    <xf numFmtId="3" fontId="8" fillId="2" borderId="2" xfId="1" applyNumberFormat="1" applyFont="1" applyFill="1" applyBorder="1"/>
    <xf numFmtId="3" fontId="10" fillId="0" borderId="0" xfId="0" applyNumberFormat="1" applyFont="1" applyAlignment="1">
      <alignment horizontal="center"/>
    </xf>
    <xf numFmtId="3" fontId="6" fillId="0" borderId="0" xfId="1" applyNumberFormat="1" applyFont="1"/>
    <xf numFmtId="3" fontId="6" fillId="0" borderId="0" xfId="5" applyNumberFormat="1" applyFont="1"/>
    <xf numFmtId="3" fontId="14" fillId="0" borderId="0" xfId="0" applyNumberFormat="1" applyFont="1" applyAlignment="1">
      <alignment horizontal="center"/>
    </xf>
    <xf numFmtId="0" fontId="13" fillId="0" borderId="0" xfId="0" applyFont="1"/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/>
    </xf>
    <xf numFmtId="3" fontId="7" fillId="2" borderId="3" xfId="1" applyNumberFormat="1" applyFont="1" applyFill="1" applyBorder="1" applyAlignment="1">
      <alignment horizontal="center" vertical="center" wrapText="1"/>
    </xf>
    <xf numFmtId="3" fontId="7" fillId="2" borderId="4" xfId="1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/>
    </xf>
    <xf numFmtId="3" fontId="7" fillId="3" borderId="7" xfId="0" applyNumberFormat="1" applyFont="1" applyFill="1" applyBorder="1" applyAlignment="1">
      <alignment horizontal="center"/>
    </xf>
    <xf numFmtId="3" fontId="7" fillId="3" borderId="6" xfId="0" applyNumberFormat="1" applyFont="1" applyFill="1" applyBorder="1" applyAlignment="1">
      <alignment horizontal="center"/>
    </xf>
    <xf numFmtId="3" fontId="15" fillId="0" borderId="5" xfId="0" applyNumberFormat="1" applyFont="1" applyBorder="1" applyAlignment="1">
      <alignment horizontal="center" vertical="center" wrapText="1" readingOrder="1"/>
    </xf>
    <xf numFmtId="3" fontId="15" fillId="0" borderId="0" xfId="0" applyNumberFormat="1" applyFont="1" applyAlignment="1">
      <alignment horizontal="center" vertical="center" wrapText="1" readingOrder="1"/>
    </xf>
    <xf numFmtId="3" fontId="15" fillId="0" borderId="5" xfId="0" applyNumberFormat="1" applyFont="1" applyBorder="1" applyAlignment="1">
      <alignment horizontal="center" vertical="top" wrapText="1" readingOrder="1"/>
    </xf>
    <xf numFmtId="3" fontId="15" fillId="0" borderId="0" xfId="0" applyNumberFormat="1" applyFont="1" applyAlignment="1">
      <alignment horizontal="center" vertical="top" wrapText="1" readingOrder="1"/>
    </xf>
    <xf numFmtId="3" fontId="16" fillId="0" borderId="5" xfId="0" applyNumberFormat="1" applyFont="1" applyBorder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15" fillId="0" borderId="0" xfId="0" applyFont="1" applyAlignment="1">
      <alignment horizontal="center" vertical="center" wrapText="1" readingOrder="1"/>
    </xf>
    <xf numFmtId="0" fontId="15" fillId="0" borderId="0" xfId="0" applyFont="1" applyAlignment="1">
      <alignment horizontal="center" vertical="top" wrapText="1" readingOrder="1"/>
    </xf>
    <xf numFmtId="0" fontId="16" fillId="0" borderId="0" xfId="0" applyFont="1" applyAlignment="1">
      <alignment horizontal="center" vertical="center"/>
    </xf>
    <xf numFmtId="3" fontId="0" fillId="0" borderId="0" xfId="0" applyNumberFormat="1"/>
  </cellXfs>
  <cellStyles count="7">
    <cellStyle name="Excel Built-in Comma" xfId="6" xr:uid="{FD57DA6C-B162-4B33-BC1B-AEDD01D68584}"/>
    <cellStyle name="Millares" xfId="1" builtinId="3"/>
    <cellStyle name="Millares 2" xfId="3" xr:uid="{00000000-0005-0000-0000-000001000000}"/>
    <cellStyle name="Moneda" xfId="5" builtinId="4"/>
    <cellStyle name="Moneda 2" xfId="4" xr:uid="{00000000-0005-0000-0000-000003000000}"/>
    <cellStyle name="Normal" xfId="0" builtinId="0"/>
    <cellStyle name="Normal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57897</xdr:colOff>
      <xdr:row>0</xdr:row>
      <xdr:rowOff>145166</xdr:rowOff>
    </xdr:from>
    <xdr:to>
      <xdr:col>0</xdr:col>
      <xdr:colOff>1804147</xdr:colOff>
      <xdr:row>6</xdr:row>
      <xdr:rowOff>163157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97" y="145166"/>
          <a:ext cx="1746250" cy="1374837"/>
        </a:xfrm>
        <a:prstGeom prst="rect">
          <a:avLst/>
        </a:prstGeom>
      </xdr:spPr>
    </xdr:pic>
    <xdr:clientData/>
  </xdr:twoCellAnchor>
  <xdr:twoCellAnchor editAs="oneCell">
    <xdr:from>
      <xdr:col>0</xdr:col>
      <xdr:colOff>3720914</xdr:colOff>
      <xdr:row>88</xdr:row>
      <xdr:rowOff>188631</xdr:rowOff>
    </xdr:from>
    <xdr:to>
      <xdr:col>5</xdr:col>
      <xdr:colOff>1216006</xdr:colOff>
      <xdr:row>101</xdr:row>
      <xdr:rowOff>8582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395A69E-C57C-B051-5FE6-C16AD7745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20914" y="18508381"/>
          <a:ext cx="12877967" cy="2502826"/>
        </a:xfrm>
        <a:prstGeom prst="rect">
          <a:avLst/>
        </a:prstGeom>
      </xdr:spPr>
    </xdr:pic>
    <xdr:clientData/>
  </xdr:twoCellAnchor>
  <xdr:twoCellAnchor editAs="oneCell">
    <xdr:from>
      <xdr:col>6</xdr:col>
      <xdr:colOff>168089</xdr:colOff>
      <xdr:row>1</xdr:row>
      <xdr:rowOff>3</xdr:rowOff>
    </xdr:from>
    <xdr:to>
      <xdr:col>8</xdr:col>
      <xdr:colOff>978648</xdr:colOff>
      <xdr:row>8</xdr:row>
      <xdr:rowOff>118442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561B04E-869B-9473-61BC-EA7FB32E3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8089" y="190503"/>
          <a:ext cx="3272118" cy="17031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246532</xdr:colOff>
      <xdr:row>87</xdr:row>
      <xdr:rowOff>0</xdr:rowOff>
    </xdr:from>
    <xdr:ext cx="207764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6532" y="18590560"/>
          <a:ext cx="20776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DO" sz="1100" b="0"/>
        </a:p>
      </xdr:txBody>
    </xdr:sp>
    <xdr:clientData/>
  </xdr:oneCellAnchor>
  <xdr:oneCellAnchor>
    <xdr:from>
      <xdr:col>0</xdr:col>
      <xdr:colOff>783499</xdr:colOff>
      <xdr:row>86</xdr:row>
      <xdr:rowOff>11206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83499" y="16965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057650" y="16976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1</xdr:col>
      <xdr:colOff>0</xdr:colOff>
      <xdr:row>87</xdr:row>
      <xdr:rowOff>166129</xdr:rowOff>
    </xdr:from>
    <xdr:ext cx="184731" cy="264560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057650" y="185970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 b="0"/>
        </a:p>
      </xdr:txBody>
    </xdr:sp>
    <xdr:clientData/>
  </xdr:oneCellAnchor>
  <xdr:twoCellAnchor editAs="oneCell">
    <xdr:from>
      <xdr:col>0</xdr:col>
      <xdr:colOff>135732</xdr:colOff>
      <xdr:row>1</xdr:row>
      <xdr:rowOff>65159</xdr:rowOff>
    </xdr:from>
    <xdr:to>
      <xdr:col>0</xdr:col>
      <xdr:colOff>1593274</xdr:colOff>
      <xdr:row>6</xdr:row>
      <xdr:rowOff>28362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732" y="255659"/>
          <a:ext cx="1457542" cy="1175476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943600" y="1684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twoCellAnchor editAs="oneCell">
    <xdr:from>
      <xdr:col>0</xdr:col>
      <xdr:colOff>1495029</xdr:colOff>
      <xdr:row>88</xdr:row>
      <xdr:rowOff>2446</xdr:rowOff>
    </xdr:from>
    <xdr:to>
      <xdr:col>5</xdr:col>
      <xdr:colOff>942348</xdr:colOff>
      <xdr:row>100</xdr:row>
      <xdr:rowOff>200901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4E7D458-A317-421F-97D3-EF2665859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95029" y="18463628"/>
          <a:ext cx="12834274" cy="2692273"/>
        </a:xfrm>
        <a:prstGeom prst="rect">
          <a:avLst/>
        </a:prstGeom>
      </xdr:spPr>
    </xdr:pic>
    <xdr:clientData/>
  </xdr:twoCellAnchor>
  <xdr:twoCellAnchor editAs="oneCell">
    <xdr:from>
      <xdr:col>4</xdr:col>
      <xdr:colOff>1184130</xdr:colOff>
      <xdr:row>0</xdr:row>
      <xdr:rowOff>97797</xdr:rowOff>
    </xdr:from>
    <xdr:to>
      <xdr:col>7</xdr:col>
      <xdr:colOff>638734</xdr:colOff>
      <xdr:row>7</xdr:row>
      <xdr:rowOff>186225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EFF3704-9EEA-4A85-8A48-4A18B12C0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38721" y="97797"/>
          <a:ext cx="3229968" cy="17163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L99"/>
  <sheetViews>
    <sheetView showGridLines="0" tabSelected="1" view="pageBreakPreview" topLeftCell="B58" zoomScale="60" zoomScaleNormal="85" workbookViewId="0">
      <selection activeCell="H78" sqref="H78"/>
    </sheetView>
  </sheetViews>
  <sheetFormatPr baseColWidth="10" defaultColWidth="22.5703125" defaultRowHeight="15.75" x14ac:dyDescent="0.25"/>
  <cols>
    <col min="1" max="1" width="121.28515625" style="35" bestFit="1" customWidth="1"/>
    <col min="2" max="2" width="33" style="35" bestFit="1" customWidth="1"/>
    <col min="3" max="3" width="34.7109375" style="35" bestFit="1" customWidth="1"/>
    <col min="4" max="4" width="20.5703125" style="35" bestFit="1" customWidth="1"/>
    <col min="5" max="5" width="21.140625" style="35" bestFit="1" customWidth="1"/>
    <col min="6" max="6" width="18.7109375" style="35" bestFit="1" customWidth="1"/>
    <col min="7" max="7" width="18.28515625" style="35" bestFit="1" customWidth="1"/>
    <col min="8" max="8" width="18.7109375" style="35" bestFit="1" customWidth="1"/>
    <col min="9" max="9" width="21.140625" style="35" bestFit="1" customWidth="1"/>
    <col min="10" max="16384" width="22.5703125" style="35"/>
  </cols>
  <sheetData>
    <row r="3" spans="1:9" ht="18.75" x14ac:dyDescent="0.25">
      <c r="A3" s="60" t="s">
        <v>79</v>
      </c>
      <c r="B3" s="61"/>
      <c r="C3" s="61"/>
      <c r="D3" s="61"/>
      <c r="E3" s="61"/>
      <c r="F3" s="61"/>
      <c r="G3" s="61"/>
      <c r="H3" s="61"/>
      <c r="I3" s="61"/>
    </row>
    <row r="4" spans="1:9" ht="18.75" x14ac:dyDescent="0.25">
      <c r="A4" s="62" t="s">
        <v>78</v>
      </c>
      <c r="B4" s="63"/>
      <c r="C4" s="63"/>
      <c r="D4" s="63"/>
      <c r="E4" s="63"/>
      <c r="F4" s="63"/>
      <c r="G4" s="63"/>
      <c r="H4" s="63"/>
      <c r="I4" s="63"/>
    </row>
    <row r="5" spans="1:9" ht="18.75" x14ac:dyDescent="0.25">
      <c r="A5" s="64" t="s">
        <v>86</v>
      </c>
      <c r="B5" s="65"/>
      <c r="C5" s="65"/>
      <c r="D5" s="65"/>
      <c r="E5" s="65"/>
      <c r="F5" s="65"/>
      <c r="G5" s="65"/>
      <c r="H5" s="65"/>
      <c r="I5" s="65"/>
    </row>
    <row r="6" spans="1:9" ht="18.75" x14ac:dyDescent="0.25">
      <c r="A6" s="62" t="s">
        <v>84</v>
      </c>
      <c r="B6" s="63"/>
      <c r="C6" s="63"/>
      <c r="D6" s="63"/>
      <c r="E6" s="63"/>
      <c r="F6" s="63"/>
      <c r="G6" s="63"/>
      <c r="H6" s="63"/>
      <c r="I6" s="63"/>
    </row>
    <row r="7" spans="1:9" ht="18.75" x14ac:dyDescent="0.25">
      <c r="A7" s="62" t="s">
        <v>75</v>
      </c>
      <c r="B7" s="63"/>
      <c r="C7" s="63"/>
      <c r="D7" s="63"/>
      <c r="E7" s="63"/>
      <c r="F7" s="63"/>
      <c r="G7" s="63"/>
      <c r="H7" s="63"/>
      <c r="I7" s="63"/>
    </row>
    <row r="9" spans="1:9" x14ac:dyDescent="0.25">
      <c r="A9" s="54" t="s">
        <v>65</v>
      </c>
      <c r="B9" s="55" t="s">
        <v>77</v>
      </c>
      <c r="C9" s="55" t="s">
        <v>76</v>
      </c>
      <c r="D9" s="57"/>
      <c r="E9" s="58"/>
      <c r="F9" s="58"/>
      <c r="G9" s="58"/>
      <c r="H9" s="58"/>
      <c r="I9" s="59"/>
    </row>
    <row r="10" spans="1:9" x14ac:dyDescent="0.25">
      <c r="A10" s="54"/>
      <c r="B10" s="56"/>
      <c r="C10" s="56"/>
      <c r="D10" s="36" t="s">
        <v>81</v>
      </c>
      <c r="E10" s="36" t="s">
        <v>82</v>
      </c>
      <c r="F10" s="36" t="s">
        <v>88</v>
      </c>
      <c r="G10" s="36" t="s">
        <v>89</v>
      </c>
      <c r="H10" s="36" t="s">
        <v>90</v>
      </c>
      <c r="I10" s="36" t="s">
        <v>83</v>
      </c>
    </row>
    <row r="11" spans="1:9" x14ac:dyDescent="0.25">
      <c r="A11" s="37" t="s">
        <v>0</v>
      </c>
      <c r="B11" s="37"/>
      <c r="C11" s="37"/>
      <c r="D11" s="37"/>
      <c r="E11" s="37"/>
      <c r="F11" s="37"/>
      <c r="G11" s="37"/>
      <c r="H11" s="37"/>
      <c r="I11" s="37"/>
    </row>
    <row r="12" spans="1:9" x14ac:dyDescent="0.25">
      <c r="A12" s="38" t="s">
        <v>1</v>
      </c>
      <c r="B12" s="5">
        <f>SUM(B13:B17)</f>
        <v>889889024</v>
      </c>
      <c r="C12" s="5">
        <f t="shared" ref="C12:E12" si="0">SUM(C13:C17)</f>
        <v>889889024</v>
      </c>
      <c r="D12" s="17">
        <f>'Ejecucion '!B11</f>
        <v>89337361.680000007</v>
      </c>
      <c r="E12" s="39">
        <f t="shared" si="0"/>
        <v>46998841.920000002</v>
      </c>
      <c r="F12" s="39">
        <f>SUM(F13:F17)</f>
        <v>99494710.110000014</v>
      </c>
      <c r="G12" s="39">
        <f>SUM(G13:G17)</f>
        <v>56814754.520000003</v>
      </c>
      <c r="H12" s="17">
        <f>+'Ejecucion '!F11</f>
        <v>54156925.230000004</v>
      </c>
      <c r="I12" s="5">
        <f>'Ejecucion '!G11</f>
        <v>346802593.45999992</v>
      </c>
    </row>
    <row r="13" spans="1:9" x14ac:dyDescent="0.25">
      <c r="A13" s="40" t="s">
        <v>2</v>
      </c>
      <c r="B13" s="8">
        <v>617389024</v>
      </c>
      <c r="C13" s="8">
        <v>580735274</v>
      </c>
      <c r="D13" s="41">
        <f>'Ejecucion '!B12</f>
        <v>63141536.509999998</v>
      </c>
      <c r="E13" s="8">
        <v>40770766.630000003</v>
      </c>
      <c r="F13" s="8">
        <v>83496185.540000007</v>
      </c>
      <c r="G13" s="18">
        <v>42384456.200000003</v>
      </c>
      <c r="H13" s="41">
        <f>+'Ejecucion '!F12</f>
        <v>42680581.200000003</v>
      </c>
      <c r="I13" s="11">
        <f>'Ejecucion '!G12</f>
        <v>272473526.07999998</v>
      </c>
    </row>
    <row r="14" spans="1:9" x14ac:dyDescent="0.25">
      <c r="A14" s="40" t="s">
        <v>3</v>
      </c>
      <c r="B14" s="8">
        <v>192100000</v>
      </c>
      <c r="C14" s="8">
        <v>228103750</v>
      </c>
      <c r="D14" s="41">
        <f>'Ejecucion '!B13</f>
        <v>13478417.220000001</v>
      </c>
      <c r="E14" s="11">
        <v>0</v>
      </c>
      <c r="F14" s="11">
        <v>2937000</v>
      </c>
      <c r="G14" s="18">
        <v>7947250</v>
      </c>
      <c r="H14" s="41">
        <f>+'Ejecucion '!F13</f>
        <v>4709400</v>
      </c>
      <c r="I14" s="11">
        <f>'Ejecucion '!G13</f>
        <v>29072067.219999999</v>
      </c>
    </row>
    <row r="15" spans="1:9" x14ac:dyDescent="0.25">
      <c r="A15" s="40" t="s">
        <v>4</v>
      </c>
      <c r="B15" s="11">
        <v>0</v>
      </c>
      <c r="C15" s="11">
        <v>0</v>
      </c>
      <c r="D15" s="11">
        <f>'Ejecucion '!B14</f>
        <v>0</v>
      </c>
      <c r="E15" s="11">
        <v>0</v>
      </c>
      <c r="F15" s="11">
        <v>0</v>
      </c>
      <c r="G15" s="11">
        <v>0</v>
      </c>
      <c r="H15" s="41">
        <f>+'Ejecucion '!F14</f>
        <v>0</v>
      </c>
      <c r="I15" s="11">
        <f>'Ejecucion '!G14</f>
        <v>0</v>
      </c>
    </row>
    <row r="16" spans="1:9" x14ac:dyDescent="0.25">
      <c r="A16" s="40" t="s">
        <v>5</v>
      </c>
      <c r="B16" s="11">
        <v>0</v>
      </c>
      <c r="C16" s="11">
        <v>0</v>
      </c>
      <c r="D16" s="11">
        <f>'Ejecucion '!B15</f>
        <v>0</v>
      </c>
      <c r="E16" s="11">
        <v>0</v>
      </c>
      <c r="F16" s="11">
        <v>0</v>
      </c>
      <c r="G16" s="11">
        <v>0</v>
      </c>
      <c r="H16" s="41">
        <f>+'Ejecucion '!F15</f>
        <v>0</v>
      </c>
      <c r="I16" s="11">
        <f>'Ejecucion '!G15</f>
        <v>0</v>
      </c>
    </row>
    <row r="17" spans="1:9" x14ac:dyDescent="0.25">
      <c r="A17" s="40" t="s">
        <v>6</v>
      </c>
      <c r="B17" s="8">
        <v>80400000</v>
      </c>
      <c r="C17" s="8">
        <v>81050000</v>
      </c>
      <c r="D17" s="11">
        <f>'Ejecucion '!B16</f>
        <v>12717407.949999999</v>
      </c>
      <c r="E17" s="8">
        <v>6228075.29</v>
      </c>
      <c r="F17" s="8">
        <v>13061524.57</v>
      </c>
      <c r="G17" s="18">
        <v>6483048.3200000003</v>
      </c>
      <c r="H17" s="41">
        <f>+'Ejecucion '!F16</f>
        <v>6766944.0300000003</v>
      </c>
      <c r="I17" s="5">
        <f>'Ejecucion '!G16</f>
        <v>45257000.159999996</v>
      </c>
    </row>
    <row r="18" spans="1:9" x14ac:dyDescent="0.25">
      <c r="A18" s="38" t="s">
        <v>7</v>
      </c>
      <c r="B18" s="17">
        <f>SUM(B19:B27)</f>
        <v>180780787</v>
      </c>
      <c r="C18" s="17">
        <f>+C19+C20+C21+C22+C23+C24+C25+C26+C27</f>
        <v>203070462</v>
      </c>
      <c r="D18" s="5">
        <f>'Ejecucion '!B17</f>
        <v>6629113.1699999999</v>
      </c>
      <c r="E18" s="17">
        <f t="shared" ref="E18" si="1">SUM(E19:E27)</f>
        <v>22024724.550000001</v>
      </c>
      <c r="F18" s="17">
        <f t="shared" ref="F18" si="2">SUM(F19:F27)</f>
        <v>17188706.23</v>
      </c>
      <c r="G18" s="17">
        <f t="shared" ref="G18" si="3">SUM(G19:G27)</f>
        <v>11398533.550000001</v>
      </c>
      <c r="H18" s="17">
        <f>+'Ejecucion '!F17</f>
        <v>5702775.4699999997</v>
      </c>
      <c r="I18" s="5">
        <f>'Ejecucion '!G17</f>
        <v>62943852.969999999</v>
      </c>
    </row>
    <row r="19" spans="1:9" x14ac:dyDescent="0.25">
      <c r="A19" s="40" t="s">
        <v>8</v>
      </c>
      <c r="B19" s="8">
        <v>22520000</v>
      </c>
      <c r="C19" s="8">
        <v>23820000</v>
      </c>
      <c r="D19" s="11">
        <f>'Ejecucion '!B18</f>
        <v>2314951</v>
      </c>
      <c r="E19" s="11">
        <v>0</v>
      </c>
      <c r="F19" s="11">
        <v>3725128.13</v>
      </c>
      <c r="G19" s="18">
        <v>2383954.11</v>
      </c>
      <c r="H19" s="41">
        <f>+'Ejecucion '!F18</f>
        <v>1469831.34</v>
      </c>
      <c r="I19" s="11">
        <f>'Ejecucion '!G18</f>
        <v>9893864.5800000001</v>
      </c>
    </row>
    <row r="20" spans="1:9" x14ac:dyDescent="0.25">
      <c r="A20" s="40" t="s">
        <v>9</v>
      </c>
      <c r="B20" s="8">
        <v>21200787</v>
      </c>
      <c r="C20" s="8">
        <v>16600787</v>
      </c>
      <c r="D20" s="11">
        <f>'Ejecucion '!B19</f>
        <v>5664</v>
      </c>
      <c r="E20" s="11">
        <v>0</v>
      </c>
      <c r="F20" s="11">
        <v>0</v>
      </c>
      <c r="G20" s="18">
        <v>130000</v>
      </c>
      <c r="H20" s="41">
        <f>+'Ejecucion '!F19</f>
        <v>0</v>
      </c>
      <c r="I20" s="11">
        <f>'Ejecucion '!G19</f>
        <v>135664</v>
      </c>
    </row>
    <row r="21" spans="1:9" x14ac:dyDescent="0.25">
      <c r="A21" s="40" t="s">
        <v>10</v>
      </c>
      <c r="B21" s="8">
        <v>25400000</v>
      </c>
      <c r="C21" s="8">
        <v>23400000</v>
      </c>
      <c r="D21" s="11">
        <f>'Ejecucion '!B20</f>
        <v>2286400</v>
      </c>
      <c r="E21" s="11">
        <v>0</v>
      </c>
      <c r="F21" s="11">
        <v>0</v>
      </c>
      <c r="G21" s="11">
        <v>0</v>
      </c>
      <c r="H21" s="41">
        <f>+'Ejecucion '!F20</f>
        <v>943082.5</v>
      </c>
      <c r="I21" s="11">
        <f>'Ejecucion '!G20</f>
        <v>3229482.5</v>
      </c>
    </row>
    <row r="22" spans="1:9" x14ac:dyDescent="0.25">
      <c r="A22" s="40" t="s">
        <v>11</v>
      </c>
      <c r="B22" s="8">
        <v>68500000</v>
      </c>
      <c r="C22" s="8">
        <v>77689675</v>
      </c>
      <c r="D22" s="11">
        <f>'Ejecucion '!B21</f>
        <v>1516092.8</v>
      </c>
      <c r="E22" s="21">
        <v>21951357.84</v>
      </c>
      <c r="F22" s="21">
        <v>1000</v>
      </c>
      <c r="G22" s="18">
        <v>1298860.02</v>
      </c>
      <c r="H22" s="41">
        <f>+'Ejecucion '!F21</f>
        <v>1257369.67</v>
      </c>
      <c r="I22" s="11">
        <f>'Ejecucion '!G21</f>
        <v>26024680.329999998</v>
      </c>
    </row>
    <row r="23" spans="1:9" x14ac:dyDescent="0.25">
      <c r="A23" s="40" t="s">
        <v>12</v>
      </c>
      <c r="B23" s="8">
        <v>4800000</v>
      </c>
      <c r="C23" s="8">
        <v>7400000</v>
      </c>
      <c r="D23" s="11">
        <f>'Ejecucion '!B22</f>
        <v>0</v>
      </c>
      <c r="E23" s="11">
        <v>0</v>
      </c>
      <c r="F23" s="11">
        <v>0</v>
      </c>
      <c r="G23" s="18">
        <v>3417380.18</v>
      </c>
      <c r="H23" s="41">
        <f>+'Ejecucion '!F22</f>
        <v>97375.96</v>
      </c>
      <c r="I23" s="11">
        <f>'Ejecucion '!G22</f>
        <v>3514756.14</v>
      </c>
    </row>
    <row r="24" spans="1:9" x14ac:dyDescent="0.25">
      <c r="A24" s="40" t="s">
        <v>13</v>
      </c>
      <c r="B24" s="8">
        <v>12000000</v>
      </c>
      <c r="C24" s="8">
        <v>20000000</v>
      </c>
      <c r="D24" s="11">
        <f>'Ejecucion '!B23</f>
        <v>0</v>
      </c>
      <c r="E24" s="11">
        <v>0</v>
      </c>
      <c r="F24" s="11">
        <v>10072629.15</v>
      </c>
      <c r="G24" s="18">
        <v>1232797.42</v>
      </c>
      <c r="H24" s="41">
        <f>+'Ejecucion '!F23</f>
        <v>0</v>
      </c>
      <c r="I24" s="11">
        <f>'Ejecucion '!G23</f>
        <v>11305426.57</v>
      </c>
    </row>
    <row r="25" spans="1:9" x14ac:dyDescent="0.25">
      <c r="A25" s="40" t="s">
        <v>14</v>
      </c>
      <c r="B25" s="8">
        <v>12880000</v>
      </c>
      <c r="C25" s="8">
        <v>12680000</v>
      </c>
      <c r="D25" s="11">
        <f>'Ejecucion '!B24</f>
        <v>263855.17</v>
      </c>
      <c r="E25" s="11">
        <v>0</v>
      </c>
      <c r="F25" s="11">
        <v>20334.75</v>
      </c>
      <c r="G25" s="11"/>
      <c r="H25" s="41">
        <f>+'Ejecucion '!F24</f>
        <v>0</v>
      </c>
      <c r="I25" s="11">
        <f>'Ejecucion '!G24</f>
        <v>284189.92</v>
      </c>
    </row>
    <row r="26" spans="1:9" x14ac:dyDescent="0.25">
      <c r="A26" s="40" t="s">
        <v>15</v>
      </c>
      <c r="B26" s="8">
        <v>11980000</v>
      </c>
      <c r="C26" s="8">
        <v>14880000</v>
      </c>
      <c r="D26" s="11">
        <f>'Ejecucion '!B25</f>
        <v>242150.2</v>
      </c>
      <c r="E26" s="21">
        <v>73366.710000000006</v>
      </c>
      <c r="F26" s="21">
        <v>2108365.2999999998</v>
      </c>
      <c r="G26" s="18">
        <v>478492.04</v>
      </c>
      <c r="H26" s="41">
        <f>+'Ejecucion '!F25</f>
        <v>1718224</v>
      </c>
      <c r="I26" s="11">
        <f>'Ejecucion '!G25</f>
        <v>4620598.25</v>
      </c>
    </row>
    <row r="27" spans="1:9" x14ac:dyDescent="0.25">
      <c r="A27" s="40" t="s">
        <v>16</v>
      </c>
      <c r="B27" s="8">
        <v>1500000</v>
      </c>
      <c r="C27" s="8">
        <v>6600000</v>
      </c>
      <c r="D27" s="11">
        <f>'Ejecucion '!B26</f>
        <v>0</v>
      </c>
      <c r="E27" s="11">
        <v>0</v>
      </c>
      <c r="F27" s="11">
        <v>1261248.8999999999</v>
      </c>
      <c r="G27" s="42">
        <v>2457049.7800000003</v>
      </c>
      <c r="H27" s="41">
        <f>+'Ejecucion '!F26</f>
        <v>216892</v>
      </c>
      <c r="I27" s="11">
        <f>'Ejecucion '!G26</f>
        <v>3935190.68</v>
      </c>
    </row>
    <row r="28" spans="1:9" x14ac:dyDescent="0.25">
      <c r="A28" s="38" t="s">
        <v>17</v>
      </c>
      <c r="B28" s="17">
        <f>SUM(B29:B37)</f>
        <v>198090189</v>
      </c>
      <c r="C28" s="17">
        <f>SUM(C29:C37)</f>
        <v>510300514</v>
      </c>
      <c r="D28" s="5">
        <f>'Ejecucion '!B27</f>
        <v>7207607.6199999992</v>
      </c>
      <c r="E28" s="17">
        <f>E29</f>
        <v>247077845</v>
      </c>
      <c r="F28" s="17">
        <f>SUM(F29:F37)</f>
        <v>65506000.630000003</v>
      </c>
      <c r="G28" s="17">
        <f>SUM(G29:G37)</f>
        <v>2352255.2199999997</v>
      </c>
      <c r="H28" s="17">
        <f>+'Ejecucion '!F27</f>
        <v>16567548.77</v>
      </c>
      <c r="I28" s="5">
        <f>'Ejecucion '!G27</f>
        <v>338711257.24000007</v>
      </c>
    </row>
    <row r="29" spans="1:9" x14ac:dyDescent="0.25">
      <c r="A29" s="40" t="s">
        <v>18</v>
      </c>
      <c r="B29" s="8">
        <v>108480000</v>
      </c>
      <c r="C29" s="8">
        <v>420690325</v>
      </c>
      <c r="D29" s="11">
        <f>'Ejecucion '!B28</f>
        <v>7138387.2999999998</v>
      </c>
      <c r="E29" s="21">
        <v>247077845</v>
      </c>
      <c r="F29" s="21">
        <v>65495639.539999999</v>
      </c>
      <c r="G29" s="21"/>
      <c r="H29" s="41">
        <f>+'Ejecucion '!F28</f>
        <v>11871903.49</v>
      </c>
      <c r="I29" s="11">
        <f>'Ejecucion '!G28</f>
        <v>331583775.33000004</v>
      </c>
    </row>
    <row r="30" spans="1:9" x14ac:dyDescent="0.25">
      <c r="A30" s="40" t="s">
        <v>19</v>
      </c>
      <c r="B30" s="8">
        <v>13200000</v>
      </c>
      <c r="C30" s="8">
        <v>13200000</v>
      </c>
      <c r="D30" s="11">
        <f>'Ejecucion '!B29</f>
        <v>0</v>
      </c>
      <c r="E30" s="11">
        <v>0</v>
      </c>
      <c r="F30" s="11">
        <v>0</v>
      </c>
      <c r="G30" s="11">
        <v>0</v>
      </c>
      <c r="H30" s="41">
        <f>+'Ejecucion '!F29</f>
        <v>0</v>
      </c>
      <c r="I30" s="11">
        <f>'Ejecucion '!G29</f>
        <v>0</v>
      </c>
    </row>
    <row r="31" spans="1:9" x14ac:dyDescent="0.25">
      <c r="A31" s="40" t="s">
        <v>20</v>
      </c>
      <c r="B31" s="8">
        <v>3700000</v>
      </c>
      <c r="C31" s="8">
        <v>3700000</v>
      </c>
      <c r="D31" s="11">
        <f>'Ejecucion '!B30</f>
        <v>13216</v>
      </c>
      <c r="E31" s="11">
        <v>0</v>
      </c>
      <c r="F31" s="11">
        <v>0</v>
      </c>
      <c r="G31" s="18">
        <v>915448.72</v>
      </c>
      <c r="H31" s="41">
        <f>+'Ejecucion '!F30</f>
        <v>482325</v>
      </c>
      <c r="I31" s="11">
        <f>'Ejecucion '!G30</f>
        <v>1410989.72</v>
      </c>
    </row>
    <row r="32" spans="1:9" x14ac:dyDescent="0.25">
      <c r="A32" s="40" t="s">
        <v>21</v>
      </c>
      <c r="B32" s="8">
        <v>1200000</v>
      </c>
      <c r="C32" s="8">
        <v>1200000</v>
      </c>
      <c r="D32" s="11">
        <f>'Ejecucion '!B31</f>
        <v>0</v>
      </c>
      <c r="E32" s="11">
        <v>0</v>
      </c>
      <c r="F32" s="11">
        <v>0</v>
      </c>
      <c r="G32" s="11">
        <v>0</v>
      </c>
      <c r="H32" s="41">
        <f>+'Ejecucion '!F31</f>
        <v>80695</v>
      </c>
      <c r="I32" s="11">
        <f>'Ejecucion '!G31</f>
        <v>80695</v>
      </c>
    </row>
    <row r="33" spans="1:9" x14ac:dyDescent="0.25">
      <c r="A33" s="40" t="s">
        <v>22</v>
      </c>
      <c r="B33" s="8">
        <v>9600000</v>
      </c>
      <c r="C33" s="8">
        <v>9600000</v>
      </c>
      <c r="D33" s="11">
        <f>'Ejecucion '!B32</f>
        <v>0</v>
      </c>
      <c r="E33" s="11">
        <v>0</v>
      </c>
      <c r="F33" s="11">
        <v>0</v>
      </c>
      <c r="G33" s="18">
        <v>436806.5</v>
      </c>
      <c r="H33" s="41">
        <f>+'Ejecucion '!F32</f>
        <v>0</v>
      </c>
      <c r="I33" s="11">
        <f>'Ejecucion '!G32</f>
        <v>404356.5</v>
      </c>
    </row>
    <row r="34" spans="1:9" x14ac:dyDescent="0.25">
      <c r="A34" s="40" t="s">
        <v>23</v>
      </c>
      <c r="B34" s="11">
        <v>0</v>
      </c>
      <c r="C34" s="11">
        <v>0</v>
      </c>
      <c r="D34" s="11">
        <f>'Ejecucion '!B33</f>
        <v>0</v>
      </c>
      <c r="E34" s="11">
        <v>0</v>
      </c>
      <c r="F34" s="11">
        <v>0</v>
      </c>
      <c r="G34" s="11">
        <v>0</v>
      </c>
      <c r="H34" s="41">
        <f>+'Ejecucion '!F33</f>
        <v>0</v>
      </c>
      <c r="I34" s="11">
        <f>'Ejecucion '!G33</f>
        <v>0</v>
      </c>
    </row>
    <row r="35" spans="1:9" x14ac:dyDescent="0.25">
      <c r="A35" s="40" t="s">
        <v>24</v>
      </c>
      <c r="B35" s="8">
        <v>43300000</v>
      </c>
      <c r="C35" s="8">
        <v>43300000</v>
      </c>
      <c r="D35" s="11">
        <f>'Ejecucion '!G34</f>
        <v>4482600.6399999997</v>
      </c>
      <c r="E35" s="11">
        <v>0</v>
      </c>
      <c r="F35" s="11">
        <v>0</v>
      </c>
      <c r="G35" s="18">
        <v>1000000</v>
      </c>
      <c r="H35" s="41">
        <f>+'Ejecucion '!F34</f>
        <v>3479600</v>
      </c>
      <c r="I35" s="11">
        <f>'Ejecucion '!G34</f>
        <v>4482600.6399999997</v>
      </c>
    </row>
    <row r="36" spans="1:9" x14ac:dyDescent="0.25">
      <c r="A36" s="40" t="s">
        <v>25</v>
      </c>
      <c r="B36" s="11">
        <v>0</v>
      </c>
      <c r="C36" s="11">
        <v>0</v>
      </c>
      <c r="D36" s="11">
        <f>'Ejecucion '!B35</f>
        <v>0</v>
      </c>
      <c r="E36" s="11">
        <v>0</v>
      </c>
      <c r="F36" s="11">
        <v>0</v>
      </c>
      <c r="G36" s="11">
        <v>0</v>
      </c>
      <c r="H36" s="41">
        <f>+'Ejecucion '!F35</f>
        <v>0</v>
      </c>
      <c r="I36" s="11">
        <f>'Ejecucion '!G35</f>
        <v>0</v>
      </c>
    </row>
    <row r="37" spans="1:9" x14ac:dyDescent="0.25">
      <c r="A37" s="40" t="s">
        <v>26</v>
      </c>
      <c r="B37" s="8">
        <v>18610189</v>
      </c>
      <c r="C37" s="8">
        <v>18610189</v>
      </c>
      <c r="D37" s="11">
        <f>'Ejecucion '!B36</f>
        <v>53003.68</v>
      </c>
      <c r="E37" s="11">
        <v>0</v>
      </c>
      <c r="F37" s="11">
        <v>10361.09</v>
      </c>
      <c r="G37" s="18"/>
      <c r="H37" s="41">
        <f>+'Ejecucion '!F36</f>
        <v>653025.28000000003</v>
      </c>
      <c r="I37" s="11">
        <f>'Ejecucion '!G36</f>
        <v>748840.05</v>
      </c>
    </row>
    <row r="38" spans="1:9" x14ac:dyDescent="0.25">
      <c r="A38" s="38" t="s">
        <v>27</v>
      </c>
      <c r="B38" s="17">
        <f>SUM(B39:B46)</f>
        <v>2400000</v>
      </c>
      <c r="C38" s="17">
        <f t="shared" ref="C38:E38" si="4">SUM(C39:C46)</f>
        <v>2400000</v>
      </c>
      <c r="D38" s="5">
        <f>'Ejecucion '!B37</f>
        <v>0</v>
      </c>
      <c r="E38" s="17">
        <f t="shared" si="4"/>
        <v>0</v>
      </c>
      <c r="F38" s="17">
        <f t="shared" ref="F38" si="5">SUM(F39:F46)</f>
        <v>0</v>
      </c>
      <c r="G38" s="17">
        <f t="shared" ref="G38" si="6">SUM(G39:G46)</f>
        <v>0</v>
      </c>
      <c r="H38" s="17">
        <f>+'Ejecucion '!F37</f>
        <v>19500</v>
      </c>
      <c r="I38" s="5">
        <f>'Ejecucion '!G37</f>
        <v>19500</v>
      </c>
    </row>
    <row r="39" spans="1:9" x14ac:dyDescent="0.25">
      <c r="A39" s="40" t="s">
        <v>28</v>
      </c>
      <c r="B39" s="8">
        <v>2400000</v>
      </c>
      <c r="C39" s="8">
        <v>2400000</v>
      </c>
      <c r="D39" s="11">
        <f>'Ejecucion '!B38</f>
        <v>0</v>
      </c>
      <c r="E39" s="11">
        <v>0</v>
      </c>
      <c r="F39" s="11">
        <v>0</v>
      </c>
      <c r="G39" s="11">
        <v>0</v>
      </c>
      <c r="H39" s="41">
        <f>+'Ejecucion '!F38</f>
        <v>19500</v>
      </c>
      <c r="I39" s="11">
        <f>'Ejecucion '!G38</f>
        <v>19500</v>
      </c>
    </row>
    <row r="40" spans="1:9" x14ac:dyDescent="0.25">
      <c r="A40" s="40" t="s">
        <v>29</v>
      </c>
      <c r="B40" s="11">
        <v>0</v>
      </c>
      <c r="C40" s="11">
        <v>0</v>
      </c>
      <c r="D40" s="11">
        <f>'Ejecucion '!B39</f>
        <v>0</v>
      </c>
      <c r="E40" s="11">
        <v>0</v>
      </c>
      <c r="F40" s="11">
        <v>0</v>
      </c>
      <c r="G40" s="11">
        <v>0</v>
      </c>
      <c r="H40" s="17">
        <f>+'Ejecucion '!F39</f>
        <v>0</v>
      </c>
      <c r="I40" s="11">
        <f>'Ejecucion '!G39</f>
        <v>0</v>
      </c>
    </row>
    <row r="41" spans="1:9" x14ac:dyDescent="0.25">
      <c r="A41" s="40" t="s">
        <v>30</v>
      </c>
      <c r="B41" s="11">
        <v>0</v>
      </c>
      <c r="C41" s="11">
        <v>0</v>
      </c>
      <c r="D41" s="11">
        <f>'Ejecucion '!B40</f>
        <v>0</v>
      </c>
      <c r="E41" s="11">
        <v>0</v>
      </c>
      <c r="F41" s="11">
        <v>0</v>
      </c>
      <c r="G41" s="11">
        <v>0</v>
      </c>
      <c r="H41" s="17">
        <f>+'Ejecucion '!F40</f>
        <v>0</v>
      </c>
      <c r="I41" s="11">
        <f>'Ejecucion '!G40</f>
        <v>0</v>
      </c>
    </row>
    <row r="42" spans="1:9" x14ac:dyDescent="0.25">
      <c r="A42" s="40" t="s">
        <v>31</v>
      </c>
      <c r="B42" s="11">
        <v>0</v>
      </c>
      <c r="C42" s="11">
        <v>0</v>
      </c>
      <c r="D42" s="11">
        <f>'Ejecucion '!B41</f>
        <v>0</v>
      </c>
      <c r="E42" s="11">
        <v>0</v>
      </c>
      <c r="F42" s="11">
        <v>0</v>
      </c>
      <c r="G42" s="11">
        <v>0</v>
      </c>
      <c r="H42" s="17">
        <f>+'Ejecucion '!F41</f>
        <v>0</v>
      </c>
      <c r="I42" s="11">
        <f>'Ejecucion '!G41</f>
        <v>0</v>
      </c>
    </row>
    <row r="43" spans="1:9" x14ac:dyDescent="0.25">
      <c r="A43" s="40" t="s">
        <v>32</v>
      </c>
      <c r="B43" s="11">
        <v>0</v>
      </c>
      <c r="C43" s="11">
        <v>0</v>
      </c>
      <c r="D43" s="11">
        <f>'Ejecucion '!B42</f>
        <v>0</v>
      </c>
      <c r="E43" s="11">
        <v>0</v>
      </c>
      <c r="F43" s="11">
        <v>0</v>
      </c>
      <c r="G43" s="11">
        <v>0</v>
      </c>
      <c r="H43" s="17">
        <f>+'Ejecucion '!F42</f>
        <v>0</v>
      </c>
      <c r="I43" s="11">
        <f>'Ejecucion '!G42</f>
        <v>0</v>
      </c>
    </row>
    <row r="44" spans="1:9" x14ac:dyDescent="0.25">
      <c r="A44" s="40" t="s">
        <v>33</v>
      </c>
      <c r="B44" s="11">
        <v>0</v>
      </c>
      <c r="C44" s="11">
        <v>0</v>
      </c>
      <c r="D44" s="11">
        <f>'Ejecucion '!B43</f>
        <v>0</v>
      </c>
      <c r="E44" s="11">
        <v>0</v>
      </c>
      <c r="F44" s="11">
        <v>0</v>
      </c>
      <c r="G44" s="11">
        <v>0</v>
      </c>
      <c r="H44" s="17">
        <f>+'Ejecucion '!F43</f>
        <v>0</v>
      </c>
      <c r="I44" s="11">
        <f>'Ejecucion '!G43</f>
        <v>0</v>
      </c>
    </row>
    <row r="45" spans="1:9" x14ac:dyDescent="0.25">
      <c r="A45" s="40" t="s">
        <v>34</v>
      </c>
      <c r="B45" s="11">
        <v>0</v>
      </c>
      <c r="C45" s="11">
        <v>0</v>
      </c>
      <c r="D45" s="11">
        <f>'Ejecucion '!B44</f>
        <v>0</v>
      </c>
      <c r="E45" s="11">
        <v>0</v>
      </c>
      <c r="F45" s="11">
        <v>0</v>
      </c>
      <c r="G45" s="11">
        <v>0</v>
      </c>
      <c r="H45" s="17">
        <f>+'Ejecucion '!F44</f>
        <v>0</v>
      </c>
      <c r="I45" s="11">
        <f>'Ejecucion '!G44</f>
        <v>0</v>
      </c>
    </row>
    <row r="46" spans="1:9" x14ac:dyDescent="0.25">
      <c r="A46" s="40" t="s">
        <v>35</v>
      </c>
      <c r="B46" s="11">
        <v>0</v>
      </c>
      <c r="C46" s="11">
        <v>0</v>
      </c>
      <c r="D46" s="11">
        <f>'Ejecucion '!B45</f>
        <v>0</v>
      </c>
      <c r="E46" s="11">
        <v>0</v>
      </c>
      <c r="F46" s="11">
        <v>0</v>
      </c>
      <c r="G46" s="11">
        <v>0</v>
      </c>
      <c r="H46" s="17">
        <f>+'Ejecucion '!F45</f>
        <v>0</v>
      </c>
      <c r="I46" s="11">
        <f>'Ejecucion '!G45</f>
        <v>0</v>
      </c>
    </row>
    <row r="47" spans="1:9" x14ac:dyDescent="0.25">
      <c r="A47" s="38" t="s">
        <v>36</v>
      </c>
      <c r="B47" s="5">
        <f>SUM(B48:B53)</f>
        <v>0</v>
      </c>
      <c r="C47" s="5">
        <v>0</v>
      </c>
      <c r="D47" s="5">
        <f>'Ejecucion '!B46</f>
        <v>0</v>
      </c>
      <c r="E47" s="5">
        <f>'Ejecucion '!C46</f>
        <v>0</v>
      </c>
      <c r="F47" s="5">
        <f t="shared" ref="F47" si="7">SUM(F48:F53)</f>
        <v>0</v>
      </c>
      <c r="G47" s="5">
        <f t="shared" ref="G47" si="8">SUM(G48:G53)</f>
        <v>0</v>
      </c>
      <c r="H47" s="17">
        <f>+'Ejecucion '!F46</f>
        <v>0</v>
      </c>
      <c r="I47" s="5">
        <f>'Ejecucion '!G46</f>
        <v>0</v>
      </c>
    </row>
    <row r="48" spans="1:9" x14ac:dyDescent="0.25">
      <c r="A48" s="40" t="s">
        <v>37</v>
      </c>
      <c r="B48" s="11">
        <v>0</v>
      </c>
      <c r="C48" s="11">
        <v>0</v>
      </c>
      <c r="D48" s="11">
        <f>'Ejecucion '!B47</f>
        <v>0</v>
      </c>
      <c r="E48" s="11">
        <v>0</v>
      </c>
      <c r="F48" s="11">
        <v>0</v>
      </c>
      <c r="G48" s="11">
        <v>0</v>
      </c>
      <c r="H48" s="17">
        <f>+'Ejecucion '!F47</f>
        <v>0</v>
      </c>
      <c r="I48" s="11">
        <f>'Ejecucion '!G47</f>
        <v>0</v>
      </c>
    </row>
    <row r="49" spans="1:9" x14ac:dyDescent="0.25">
      <c r="A49" s="40" t="s">
        <v>38</v>
      </c>
      <c r="B49" s="11">
        <v>0</v>
      </c>
      <c r="C49" s="11">
        <v>0</v>
      </c>
      <c r="D49" s="11">
        <f>'Ejecucion '!B48</f>
        <v>0</v>
      </c>
      <c r="E49" s="11">
        <v>0</v>
      </c>
      <c r="F49" s="11">
        <v>0</v>
      </c>
      <c r="G49" s="11">
        <v>0</v>
      </c>
      <c r="H49" s="17">
        <f>+'Ejecucion '!F48</f>
        <v>0</v>
      </c>
      <c r="I49" s="11">
        <f>'Ejecucion '!G48</f>
        <v>0</v>
      </c>
    </row>
    <row r="50" spans="1:9" x14ac:dyDescent="0.25">
      <c r="A50" s="40" t="s">
        <v>39</v>
      </c>
      <c r="B50" s="11">
        <v>0</v>
      </c>
      <c r="C50" s="11">
        <v>0</v>
      </c>
      <c r="D50" s="11">
        <f>'Ejecucion '!B49</f>
        <v>0</v>
      </c>
      <c r="E50" s="11">
        <v>0</v>
      </c>
      <c r="F50" s="11">
        <v>0</v>
      </c>
      <c r="G50" s="11">
        <v>0</v>
      </c>
      <c r="H50" s="17">
        <f>+'Ejecucion '!F49</f>
        <v>0</v>
      </c>
      <c r="I50" s="11">
        <f>'Ejecucion '!G49</f>
        <v>0</v>
      </c>
    </row>
    <row r="51" spans="1:9" x14ac:dyDescent="0.25">
      <c r="A51" s="40" t="s">
        <v>40</v>
      </c>
      <c r="B51" s="11">
        <v>0</v>
      </c>
      <c r="C51" s="11">
        <v>0</v>
      </c>
      <c r="D51" s="11">
        <f>'Ejecucion '!B50</f>
        <v>0</v>
      </c>
      <c r="E51" s="11">
        <v>0</v>
      </c>
      <c r="F51" s="11">
        <v>0</v>
      </c>
      <c r="G51" s="11">
        <v>0</v>
      </c>
      <c r="H51" s="17">
        <f>+'Ejecucion '!F50</f>
        <v>0</v>
      </c>
      <c r="I51" s="11">
        <f>'Ejecucion '!G50</f>
        <v>0</v>
      </c>
    </row>
    <row r="52" spans="1:9" x14ac:dyDescent="0.25">
      <c r="A52" s="40" t="s">
        <v>41</v>
      </c>
      <c r="B52" s="11">
        <v>0</v>
      </c>
      <c r="C52" s="11">
        <v>0</v>
      </c>
      <c r="D52" s="11">
        <f>'Ejecucion '!B51</f>
        <v>0</v>
      </c>
      <c r="E52" s="11">
        <v>0</v>
      </c>
      <c r="F52" s="11">
        <v>0</v>
      </c>
      <c r="G52" s="11">
        <v>0</v>
      </c>
      <c r="H52" s="17">
        <f>+'Ejecucion '!F51</f>
        <v>0</v>
      </c>
      <c r="I52" s="11">
        <f>'Ejecucion '!G51</f>
        <v>0</v>
      </c>
    </row>
    <row r="53" spans="1:9" x14ac:dyDescent="0.25">
      <c r="A53" s="40" t="s">
        <v>42</v>
      </c>
      <c r="B53" s="11">
        <v>0</v>
      </c>
      <c r="C53" s="11">
        <v>0</v>
      </c>
      <c r="D53" s="11">
        <f>'Ejecucion '!B52</f>
        <v>0</v>
      </c>
      <c r="E53" s="11">
        <v>0</v>
      </c>
      <c r="F53" s="11">
        <v>0</v>
      </c>
      <c r="G53" s="11">
        <v>0</v>
      </c>
      <c r="H53" s="17">
        <f>+'Ejecucion '!F52</f>
        <v>0</v>
      </c>
      <c r="I53" s="11">
        <f>'Ejecucion '!G52</f>
        <v>0</v>
      </c>
    </row>
    <row r="54" spans="1:9" x14ac:dyDescent="0.25">
      <c r="A54" s="38" t="s">
        <v>43</v>
      </c>
      <c r="B54" s="5">
        <f>SUM(B55:B63)</f>
        <v>16440000</v>
      </c>
      <c r="C54" s="5">
        <f t="shared" ref="C54:E54" si="9">SUM(C55:C63)</f>
        <v>16440000</v>
      </c>
      <c r="D54" s="5">
        <f>'Ejecucion '!B53</f>
        <v>0</v>
      </c>
      <c r="E54" s="5">
        <f t="shared" si="9"/>
        <v>0</v>
      </c>
      <c r="F54" s="5">
        <f>SUM(F55:F63)</f>
        <v>0</v>
      </c>
      <c r="G54" s="5">
        <f>SUM(G55:G63)</f>
        <v>0</v>
      </c>
      <c r="H54" s="17">
        <f>+'Ejecucion '!F53</f>
        <v>153223</v>
      </c>
      <c r="I54" s="5">
        <f>'Ejecucion '!G53</f>
        <v>153223</v>
      </c>
    </row>
    <row r="55" spans="1:9" x14ac:dyDescent="0.25">
      <c r="A55" s="40" t="s">
        <v>44</v>
      </c>
      <c r="B55" s="8">
        <v>11400000</v>
      </c>
      <c r="C55" s="8">
        <v>9900000</v>
      </c>
      <c r="D55" s="11">
        <f>'Ejecucion '!B54</f>
        <v>0</v>
      </c>
      <c r="E55" s="11">
        <v>0</v>
      </c>
      <c r="F55" s="11">
        <v>0</v>
      </c>
      <c r="G55" s="11">
        <v>0</v>
      </c>
      <c r="H55" s="17">
        <f>+'Ejecucion '!F54</f>
        <v>0</v>
      </c>
      <c r="I55" s="11">
        <f>'Ejecucion '!G54</f>
        <v>0</v>
      </c>
    </row>
    <row r="56" spans="1:9" x14ac:dyDescent="0.25">
      <c r="A56" s="40" t="s">
        <v>45</v>
      </c>
      <c r="B56" s="8">
        <v>960000</v>
      </c>
      <c r="C56" s="8">
        <v>960000</v>
      </c>
      <c r="D56" s="11">
        <f>'Ejecucion '!B55</f>
        <v>0</v>
      </c>
      <c r="E56" s="11">
        <v>0</v>
      </c>
      <c r="F56" s="11">
        <v>0</v>
      </c>
      <c r="G56" s="11">
        <v>0</v>
      </c>
      <c r="H56" s="17">
        <f>+'Ejecucion '!F55</f>
        <v>0</v>
      </c>
      <c r="I56" s="11">
        <f>'Ejecucion '!G55</f>
        <v>0</v>
      </c>
    </row>
    <row r="57" spans="1:9" x14ac:dyDescent="0.25">
      <c r="A57" s="40" t="s">
        <v>46</v>
      </c>
      <c r="B57" s="11">
        <v>0</v>
      </c>
      <c r="C57" s="11">
        <v>0</v>
      </c>
      <c r="D57" s="11">
        <f>'Ejecucion '!B56</f>
        <v>0</v>
      </c>
      <c r="E57" s="11">
        <v>0</v>
      </c>
      <c r="F57" s="11">
        <v>0</v>
      </c>
      <c r="G57" s="11">
        <v>0</v>
      </c>
      <c r="H57" s="17">
        <f>+'Ejecucion '!F56</f>
        <v>0</v>
      </c>
      <c r="I57" s="11">
        <f>'Ejecucion '!G56</f>
        <v>0</v>
      </c>
    </row>
    <row r="58" spans="1:9" x14ac:dyDescent="0.25">
      <c r="A58" s="40" t="s">
        <v>47</v>
      </c>
      <c r="B58" s="11">
        <v>0</v>
      </c>
      <c r="C58" s="11">
        <v>1500000</v>
      </c>
      <c r="D58" s="11">
        <f>'Ejecucion '!B57</f>
        <v>0</v>
      </c>
      <c r="E58" s="11">
        <v>0</v>
      </c>
      <c r="F58" s="11">
        <v>0</v>
      </c>
      <c r="G58" s="11">
        <v>0</v>
      </c>
      <c r="H58" s="17">
        <f>+'Ejecucion '!F57</f>
        <v>0</v>
      </c>
      <c r="I58" s="11">
        <f>'Ejecucion '!G57</f>
        <v>0</v>
      </c>
    </row>
    <row r="59" spans="1:9" x14ac:dyDescent="0.25">
      <c r="A59" s="40" t="s">
        <v>48</v>
      </c>
      <c r="B59" s="8">
        <v>2880000</v>
      </c>
      <c r="C59" s="8">
        <v>2880000</v>
      </c>
      <c r="D59" s="11">
        <f>'Ejecucion '!B58</f>
        <v>0</v>
      </c>
      <c r="E59" s="11">
        <v>0</v>
      </c>
      <c r="F59" s="11">
        <v>0</v>
      </c>
      <c r="G59" s="11">
        <v>0</v>
      </c>
      <c r="H59" s="41">
        <f>+'Ejecucion '!F58</f>
        <v>153223</v>
      </c>
      <c r="I59" s="11">
        <f>'Ejecucion '!G58</f>
        <v>153223</v>
      </c>
    </row>
    <row r="60" spans="1:9" x14ac:dyDescent="0.25">
      <c r="A60" s="40" t="s">
        <v>49</v>
      </c>
      <c r="B60" s="11">
        <v>0</v>
      </c>
      <c r="C60" s="11">
        <v>0</v>
      </c>
      <c r="D60" s="11">
        <f>'Ejecucion '!B59</f>
        <v>0</v>
      </c>
      <c r="E60" s="11">
        <v>0</v>
      </c>
      <c r="F60" s="11">
        <v>0</v>
      </c>
      <c r="G60" s="11">
        <v>0</v>
      </c>
      <c r="H60" s="17">
        <f>+'Ejecucion '!F59</f>
        <v>0</v>
      </c>
      <c r="I60" s="11">
        <f>'Ejecucion '!G59</f>
        <v>0</v>
      </c>
    </row>
    <row r="61" spans="1:9" x14ac:dyDescent="0.25">
      <c r="A61" s="40" t="s">
        <v>50</v>
      </c>
      <c r="B61" s="11">
        <v>0</v>
      </c>
      <c r="C61" s="11">
        <v>0</v>
      </c>
      <c r="D61" s="11">
        <f>'Ejecucion '!B60</f>
        <v>0</v>
      </c>
      <c r="E61" s="11">
        <v>0</v>
      </c>
      <c r="F61" s="11">
        <v>0</v>
      </c>
      <c r="G61" s="11">
        <v>0</v>
      </c>
      <c r="H61" s="17">
        <f>+'Ejecucion '!F60</f>
        <v>0</v>
      </c>
      <c r="I61" s="11">
        <f>'Ejecucion '!G60</f>
        <v>0</v>
      </c>
    </row>
    <row r="62" spans="1:9" x14ac:dyDescent="0.25">
      <c r="A62" s="40" t="s">
        <v>51</v>
      </c>
      <c r="B62" s="8">
        <v>1200000</v>
      </c>
      <c r="C62" s="8">
        <v>1200000</v>
      </c>
      <c r="D62" s="11">
        <f>'Ejecucion '!B61</f>
        <v>0</v>
      </c>
      <c r="E62" s="11">
        <v>0</v>
      </c>
      <c r="F62" s="11">
        <v>0</v>
      </c>
      <c r="G62" s="11">
        <v>0</v>
      </c>
      <c r="H62" s="17">
        <f>+'Ejecucion '!F61</f>
        <v>0</v>
      </c>
      <c r="I62" s="11">
        <f>'Ejecucion '!G61</f>
        <v>0</v>
      </c>
    </row>
    <row r="63" spans="1:9" x14ac:dyDescent="0.25">
      <c r="A63" s="40" t="s">
        <v>52</v>
      </c>
      <c r="B63" s="11">
        <v>0</v>
      </c>
      <c r="C63" s="11">
        <v>0</v>
      </c>
      <c r="D63" s="11">
        <f>'Ejecucion '!B62</f>
        <v>0</v>
      </c>
      <c r="E63" s="11">
        <v>0</v>
      </c>
      <c r="F63" s="11">
        <v>0</v>
      </c>
      <c r="G63" s="11">
        <v>0</v>
      </c>
      <c r="H63" s="17">
        <f>+'Ejecucion '!F62</f>
        <v>0</v>
      </c>
      <c r="I63" s="11">
        <f>'Ejecucion '!G62</f>
        <v>0</v>
      </c>
    </row>
    <row r="64" spans="1:9" x14ac:dyDescent="0.25">
      <c r="A64" s="38" t="s">
        <v>53</v>
      </c>
      <c r="B64" s="5">
        <f>SUM(B65:B68)</f>
        <v>0</v>
      </c>
      <c r="C64" s="5">
        <f t="shared" ref="C64:E64" si="10">SUM(C65:C68)</f>
        <v>0</v>
      </c>
      <c r="D64" s="5">
        <f>'Ejecucion '!B63</f>
        <v>0</v>
      </c>
      <c r="E64" s="5">
        <f t="shared" si="10"/>
        <v>0</v>
      </c>
      <c r="F64" s="5">
        <f>SUM(F65:F71)</f>
        <v>0</v>
      </c>
      <c r="G64" s="5">
        <f>SUM(G65:G71)</f>
        <v>0</v>
      </c>
      <c r="H64" s="17">
        <f>+'Ejecucion '!F63</f>
        <v>0</v>
      </c>
      <c r="I64" s="5">
        <f>'Ejecucion '!G63</f>
        <v>0</v>
      </c>
    </row>
    <row r="65" spans="1:9" x14ac:dyDescent="0.25">
      <c r="A65" s="40" t="s">
        <v>54</v>
      </c>
      <c r="B65" s="11">
        <v>0</v>
      </c>
      <c r="C65" s="11">
        <v>0</v>
      </c>
      <c r="D65" s="11">
        <f>'Ejecucion '!B64</f>
        <v>0</v>
      </c>
      <c r="E65" s="11">
        <v>0</v>
      </c>
      <c r="F65" s="11">
        <v>0</v>
      </c>
      <c r="G65" s="11">
        <v>0</v>
      </c>
      <c r="H65" s="17">
        <f>+'Ejecucion '!F64</f>
        <v>0</v>
      </c>
      <c r="I65" s="11">
        <f>'Ejecucion '!G64</f>
        <v>0</v>
      </c>
    </row>
    <row r="66" spans="1:9" x14ac:dyDescent="0.25">
      <c r="A66" s="40" t="s">
        <v>55</v>
      </c>
      <c r="B66" s="11">
        <v>0</v>
      </c>
      <c r="C66" s="11">
        <v>0</v>
      </c>
      <c r="D66" s="11">
        <f>'Ejecucion '!B65</f>
        <v>0</v>
      </c>
      <c r="E66" s="11">
        <v>0</v>
      </c>
      <c r="F66" s="11">
        <v>0</v>
      </c>
      <c r="G66" s="11">
        <v>0</v>
      </c>
      <c r="H66" s="17">
        <f>+'Ejecucion '!F65</f>
        <v>0</v>
      </c>
      <c r="I66" s="11">
        <f>'Ejecucion '!G65</f>
        <v>0</v>
      </c>
    </row>
    <row r="67" spans="1:9" x14ac:dyDescent="0.25">
      <c r="A67" s="40" t="s">
        <v>56</v>
      </c>
      <c r="B67" s="11">
        <v>0</v>
      </c>
      <c r="C67" s="11">
        <v>0</v>
      </c>
      <c r="D67" s="11">
        <f>'Ejecucion '!B66</f>
        <v>0</v>
      </c>
      <c r="E67" s="11">
        <v>0</v>
      </c>
      <c r="F67" s="11">
        <v>0</v>
      </c>
      <c r="G67" s="11">
        <v>0</v>
      </c>
      <c r="H67" s="17">
        <f>+'Ejecucion '!F66</f>
        <v>0</v>
      </c>
      <c r="I67" s="11">
        <f>'Ejecucion '!G66</f>
        <v>0</v>
      </c>
    </row>
    <row r="68" spans="1:9" x14ac:dyDescent="0.25">
      <c r="A68" s="40" t="s">
        <v>80</v>
      </c>
      <c r="B68" s="11">
        <v>0</v>
      </c>
      <c r="C68" s="11">
        <v>0</v>
      </c>
      <c r="D68" s="11">
        <f>'Ejecucion '!B67</f>
        <v>0</v>
      </c>
      <c r="E68" s="11">
        <v>0</v>
      </c>
      <c r="F68" s="11">
        <v>0</v>
      </c>
      <c r="G68" s="11">
        <v>0</v>
      </c>
      <c r="H68" s="17">
        <f>+'Ejecucion '!F67</f>
        <v>0</v>
      </c>
      <c r="I68" s="11">
        <f>'Ejecucion '!G67</f>
        <v>0</v>
      </c>
    </row>
    <row r="69" spans="1:9" x14ac:dyDescent="0.25">
      <c r="A69" s="38" t="s">
        <v>57</v>
      </c>
      <c r="B69" s="5">
        <f>SUM(B70:B71)</f>
        <v>0</v>
      </c>
      <c r="C69" s="5">
        <f t="shared" ref="C69:E69" si="11">SUM(C70:C71)</f>
        <v>0</v>
      </c>
      <c r="D69" s="5">
        <f>'Ejecucion '!B68</f>
        <v>0</v>
      </c>
      <c r="E69" s="5">
        <f t="shared" si="11"/>
        <v>0</v>
      </c>
      <c r="F69" s="5">
        <f>SUM(F70:F71)</f>
        <v>0</v>
      </c>
      <c r="G69" s="5">
        <f>SUM(G70:G71)</f>
        <v>0</v>
      </c>
      <c r="H69" s="17">
        <f>+'Ejecucion '!F68</f>
        <v>0</v>
      </c>
      <c r="I69" s="5">
        <f>'Ejecucion '!G68</f>
        <v>0</v>
      </c>
    </row>
    <row r="70" spans="1:9" x14ac:dyDescent="0.25">
      <c r="A70" s="40" t="s">
        <v>58</v>
      </c>
      <c r="B70" s="11">
        <v>0</v>
      </c>
      <c r="C70" s="11">
        <v>0</v>
      </c>
      <c r="D70" s="11">
        <f>'Ejecucion '!B69</f>
        <v>0</v>
      </c>
      <c r="E70" s="11">
        <v>0</v>
      </c>
      <c r="F70" s="11">
        <v>0</v>
      </c>
      <c r="G70" s="11">
        <v>0</v>
      </c>
      <c r="H70" s="17">
        <f>+'Ejecucion '!F69</f>
        <v>0</v>
      </c>
      <c r="I70" s="11">
        <f>'Ejecucion '!G69</f>
        <v>0</v>
      </c>
    </row>
    <row r="71" spans="1:9" x14ac:dyDescent="0.25">
      <c r="A71" s="40" t="s">
        <v>59</v>
      </c>
      <c r="B71" s="11">
        <v>0</v>
      </c>
      <c r="C71" s="11">
        <v>0</v>
      </c>
      <c r="D71" s="11">
        <f>'Ejecucion '!B70</f>
        <v>0</v>
      </c>
      <c r="E71" s="11">
        <v>0</v>
      </c>
      <c r="F71" s="11">
        <v>0</v>
      </c>
      <c r="G71" s="11">
        <v>0</v>
      </c>
      <c r="H71" s="17">
        <f>+'Ejecucion '!F70</f>
        <v>0</v>
      </c>
      <c r="I71" s="11">
        <f>'Ejecucion '!G70</f>
        <v>0</v>
      </c>
    </row>
    <row r="72" spans="1:9" x14ac:dyDescent="0.25">
      <c r="A72" s="38" t="s">
        <v>60</v>
      </c>
      <c r="B72" s="5">
        <f>SUM(B73:B75)</f>
        <v>2400000</v>
      </c>
      <c r="C72" s="5">
        <f t="shared" ref="C72:E72" si="12">SUM(C73:C75)</f>
        <v>2400000</v>
      </c>
      <c r="D72" s="5">
        <f>'Ejecucion '!B71</f>
        <v>0</v>
      </c>
      <c r="E72" s="5">
        <f t="shared" si="12"/>
        <v>0</v>
      </c>
      <c r="F72" s="5">
        <f t="shared" ref="F72" si="13">SUM(F73:F75)</f>
        <v>0</v>
      </c>
      <c r="G72" s="5">
        <f t="shared" ref="G72" si="14">SUM(G73:G75)</f>
        <v>0</v>
      </c>
      <c r="H72" s="17">
        <f>+'Ejecucion '!F71</f>
        <v>0</v>
      </c>
      <c r="I72" s="5">
        <f>'Ejecucion '!G71</f>
        <v>0</v>
      </c>
    </row>
    <row r="73" spans="1:9" x14ac:dyDescent="0.25">
      <c r="A73" s="40" t="s">
        <v>61</v>
      </c>
      <c r="B73" s="8">
        <v>2400000</v>
      </c>
      <c r="C73" s="8">
        <v>2400000</v>
      </c>
      <c r="D73" s="8">
        <f>'Ejecucion '!B72</f>
        <v>0</v>
      </c>
      <c r="E73" s="25">
        <v>0</v>
      </c>
      <c r="F73" s="25">
        <v>0</v>
      </c>
      <c r="G73" s="25">
        <v>0</v>
      </c>
      <c r="H73" s="17">
        <f>+'Ejecucion '!F72</f>
        <v>0</v>
      </c>
      <c r="I73" s="11">
        <f>'Ejecucion '!G72</f>
        <v>0</v>
      </c>
    </row>
    <row r="74" spans="1:9" x14ac:dyDescent="0.25">
      <c r="A74" s="40" t="s">
        <v>62</v>
      </c>
      <c r="B74" s="25">
        <v>0</v>
      </c>
      <c r="C74" s="25">
        <v>0</v>
      </c>
      <c r="D74" s="25">
        <f>'Ejecucion '!B73</f>
        <v>0</v>
      </c>
      <c r="E74" s="25">
        <v>0</v>
      </c>
      <c r="F74" s="25">
        <v>0</v>
      </c>
      <c r="G74" s="25">
        <v>0</v>
      </c>
      <c r="H74" s="17">
        <f>+'Ejecucion '!F73</f>
        <v>0</v>
      </c>
      <c r="I74" s="11">
        <f>'Ejecucion '!G73</f>
        <v>0</v>
      </c>
    </row>
    <row r="75" spans="1:9" x14ac:dyDescent="0.25">
      <c r="A75" s="40" t="s">
        <v>63</v>
      </c>
      <c r="B75" s="25">
        <v>0</v>
      </c>
      <c r="C75" s="25">
        <v>0</v>
      </c>
      <c r="D75" s="25">
        <f>'Ejecucion '!B74</f>
        <v>0</v>
      </c>
      <c r="E75" s="25">
        <v>0</v>
      </c>
      <c r="F75" s="25">
        <v>0</v>
      </c>
      <c r="G75" s="25">
        <v>0</v>
      </c>
      <c r="H75" s="17">
        <f>+'Ejecucion '!F74</f>
        <v>0</v>
      </c>
      <c r="I75" s="11">
        <f>'Ejecucion '!G74</f>
        <v>0</v>
      </c>
    </row>
    <row r="76" spans="1:9" x14ac:dyDescent="0.25">
      <c r="A76" s="38" t="s">
        <v>66</v>
      </c>
      <c r="B76" s="27">
        <f>B77</f>
        <v>0</v>
      </c>
      <c r="C76" s="27">
        <f t="shared" ref="C76:G76" si="15">C77</f>
        <v>0</v>
      </c>
      <c r="D76" s="27">
        <f>'Ejecucion '!B75</f>
        <v>377400130.27999997</v>
      </c>
      <c r="E76" s="27">
        <f t="shared" si="15"/>
        <v>0</v>
      </c>
      <c r="F76" s="27">
        <f t="shared" si="15"/>
        <v>0</v>
      </c>
      <c r="G76" s="27">
        <f t="shared" si="15"/>
        <v>18115779.019999996</v>
      </c>
      <c r="H76" s="17">
        <f>+'Ejecucion '!F75</f>
        <v>69123926</v>
      </c>
      <c r="I76" s="5">
        <v>0</v>
      </c>
    </row>
    <row r="77" spans="1:9" x14ac:dyDescent="0.25">
      <c r="A77" s="38" t="s">
        <v>67</v>
      </c>
      <c r="B77" s="5">
        <f>SUM(B78:B79)</f>
        <v>0</v>
      </c>
      <c r="C77" s="5">
        <f t="shared" ref="C77:E77" si="16">SUM(C78:C79)</f>
        <v>0</v>
      </c>
      <c r="D77" s="5">
        <f>'Ejecucion '!B76</f>
        <v>377400130.27999997</v>
      </c>
      <c r="E77" s="5">
        <f t="shared" si="16"/>
        <v>0</v>
      </c>
      <c r="F77" s="5">
        <f t="shared" ref="F77" si="17">F78+F79</f>
        <v>0</v>
      </c>
      <c r="G77" s="5">
        <f t="shared" ref="G77" si="18">G78+G79</f>
        <v>18115779.019999996</v>
      </c>
      <c r="H77" s="17">
        <f>+'Ejecucion '!F76</f>
        <v>69123926</v>
      </c>
      <c r="I77" s="5">
        <v>0</v>
      </c>
    </row>
    <row r="78" spans="1:9" x14ac:dyDescent="0.25">
      <c r="A78" s="40" t="s">
        <v>68</v>
      </c>
      <c r="B78" s="11">
        <v>0</v>
      </c>
      <c r="C78" s="11">
        <v>0</v>
      </c>
      <c r="D78" s="11">
        <f>'Ejecucion '!B77</f>
        <v>377400130.27999997</v>
      </c>
      <c r="E78" s="11">
        <v>0</v>
      </c>
      <c r="F78" s="11">
        <v>0</v>
      </c>
      <c r="G78" s="43">
        <v>18115779.019999996</v>
      </c>
      <c r="H78" s="41">
        <f>+'Ejecucion '!F77</f>
        <v>69123926</v>
      </c>
      <c r="I78" s="11">
        <v>0</v>
      </c>
    </row>
    <row r="79" spans="1:9" x14ac:dyDescent="0.25">
      <c r="A79" s="40" t="s">
        <v>69</v>
      </c>
      <c r="B79" s="11">
        <v>0</v>
      </c>
      <c r="C79" s="11">
        <v>0</v>
      </c>
      <c r="D79" s="11">
        <f>'Ejecucion '!B78</f>
        <v>0</v>
      </c>
      <c r="E79" s="11">
        <v>0</v>
      </c>
      <c r="F79" s="11">
        <v>0</v>
      </c>
      <c r="G79" s="11">
        <v>0</v>
      </c>
      <c r="H79" s="17">
        <f>+'Ejecucion '!F78</f>
        <v>0</v>
      </c>
      <c r="I79" s="11">
        <f>'Ejecucion '!G78</f>
        <v>0</v>
      </c>
    </row>
    <row r="80" spans="1:9" x14ac:dyDescent="0.25">
      <c r="A80" s="38" t="s">
        <v>70</v>
      </c>
      <c r="B80" s="5">
        <f>SUM(B81:B82)</f>
        <v>60000000</v>
      </c>
      <c r="C80" s="5">
        <f t="shared" ref="C80:E80" si="19">SUM(C81:C82)</f>
        <v>60000000</v>
      </c>
      <c r="D80" s="5">
        <f>'Ejecucion '!B79</f>
        <v>0</v>
      </c>
      <c r="E80" s="5">
        <f t="shared" si="19"/>
        <v>0</v>
      </c>
      <c r="F80" s="5">
        <f t="shared" ref="F80" si="20">SUM(F81:F84)</f>
        <v>0</v>
      </c>
      <c r="G80" s="5">
        <f t="shared" ref="G80" si="21">SUM(G81:G84)</f>
        <v>0</v>
      </c>
      <c r="H80" s="17">
        <f>+'Ejecucion '!F79</f>
        <v>0</v>
      </c>
      <c r="I80" s="5">
        <f>'Ejecucion '!G79</f>
        <v>0</v>
      </c>
    </row>
    <row r="81" spans="1:12" x14ac:dyDescent="0.25">
      <c r="A81" s="40" t="s">
        <v>71</v>
      </c>
      <c r="B81" s="8">
        <v>60000000</v>
      </c>
      <c r="C81" s="8">
        <v>60000000</v>
      </c>
      <c r="D81" s="8">
        <f>'Ejecucion '!B80</f>
        <v>0</v>
      </c>
      <c r="E81" s="11">
        <v>0</v>
      </c>
      <c r="F81" s="11">
        <v>0</v>
      </c>
      <c r="G81" s="11">
        <v>0</v>
      </c>
      <c r="H81" s="17">
        <f>+'Ejecucion '!F80</f>
        <v>0</v>
      </c>
      <c r="I81" s="11">
        <f>'Ejecucion '!G80</f>
        <v>0</v>
      </c>
    </row>
    <row r="82" spans="1:12" x14ac:dyDescent="0.25">
      <c r="A82" s="40" t="s">
        <v>72</v>
      </c>
      <c r="B82" s="11">
        <v>0</v>
      </c>
      <c r="C82" s="11">
        <v>0</v>
      </c>
      <c r="D82" s="11">
        <f>'Ejecucion '!B81</f>
        <v>0</v>
      </c>
      <c r="E82" s="11">
        <v>0</v>
      </c>
      <c r="F82" s="11">
        <v>0</v>
      </c>
      <c r="G82" s="11">
        <v>0</v>
      </c>
      <c r="H82" s="17">
        <f>+'Ejecucion '!F81</f>
        <v>0</v>
      </c>
      <c r="I82" s="11">
        <f>'Ejecucion '!G81</f>
        <v>0</v>
      </c>
    </row>
    <row r="83" spans="1:12" x14ac:dyDescent="0.25">
      <c r="A83" s="38" t="s">
        <v>73</v>
      </c>
      <c r="B83" s="5">
        <f>B84</f>
        <v>0</v>
      </c>
      <c r="C83" s="5">
        <f t="shared" ref="C83:G83" si="22">C84</f>
        <v>0</v>
      </c>
      <c r="D83" s="5">
        <f>'Ejecucion '!B82</f>
        <v>0</v>
      </c>
      <c r="E83" s="5">
        <f t="shared" si="22"/>
        <v>0</v>
      </c>
      <c r="F83" s="5">
        <f t="shared" si="22"/>
        <v>0</v>
      </c>
      <c r="G83" s="5">
        <f t="shared" si="22"/>
        <v>0</v>
      </c>
      <c r="H83" s="17">
        <f>+'Ejecucion '!F82</f>
        <v>0</v>
      </c>
      <c r="I83" s="5">
        <f>'Ejecucion '!G82</f>
        <v>0</v>
      </c>
    </row>
    <row r="84" spans="1:12" x14ac:dyDescent="0.25">
      <c r="A84" s="40" t="s">
        <v>74</v>
      </c>
      <c r="B84" s="11">
        <v>0</v>
      </c>
      <c r="C84" s="11">
        <v>0</v>
      </c>
      <c r="D84" s="11">
        <f>'Ejecucion '!B83</f>
        <v>0</v>
      </c>
      <c r="E84" s="11">
        <v>0</v>
      </c>
      <c r="F84" s="11">
        <v>0</v>
      </c>
      <c r="G84" s="11">
        <v>0</v>
      </c>
      <c r="H84" s="17">
        <f>+'Ejecucion '!F83</f>
        <v>0</v>
      </c>
      <c r="I84" s="11">
        <f>'Ejecucion '!G83</f>
        <v>0</v>
      </c>
    </row>
    <row r="85" spans="1:12" x14ac:dyDescent="0.25">
      <c r="A85" s="44" t="s">
        <v>64</v>
      </c>
      <c r="B85" s="30">
        <f>B12+B18+B28+B38+B54+B72+B80+B76+B69+B64+B47</f>
        <v>1350000000</v>
      </c>
      <c r="C85" s="30">
        <f t="shared" ref="C85" si="23">C12+C18+C28+C38+C54+C72+C80+C76+C69+C64+C47</f>
        <v>1684500000</v>
      </c>
      <c r="D85" s="30">
        <f>'Ejecucion '!B84</f>
        <v>480574212.75</v>
      </c>
      <c r="E85" s="45">
        <f>E12+E18+E28+E38+E54+E72+E80+E76+E69+E64+E47</f>
        <v>316101411.47000003</v>
      </c>
      <c r="F85" s="45">
        <f>F12+F18+F28+F38+F54+F72+F80+F76+F69+F64+F47-1</f>
        <v>182189415.97000003</v>
      </c>
      <c r="G85" s="45">
        <f>G12+G18+G28+G38+G54+G72+G80+G76+G69+G64+G47</f>
        <v>88681322.310000002</v>
      </c>
      <c r="H85" s="45">
        <f>+H54+H38+H28+H18+H12+H76</f>
        <v>145723898.47</v>
      </c>
      <c r="I85" s="30">
        <f>'Ejecucion '!G84</f>
        <v>748630425.67000008</v>
      </c>
    </row>
    <row r="86" spans="1:12" x14ac:dyDescent="0.25">
      <c r="A86" s="46" t="s">
        <v>85</v>
      </c>
    </row>
    <row r="87" spans="1:12" x14ac:dyDescent="0.25">
      <c r="C87" s="47"/>
      <c r="I87" s="47"/>
    </row>
    <row r="88" spans="1:12" x14ac:dyDescent="0.25">
      <c r="C88" s="47"/>
    </row>
    <row r="89" spans="1:12" x14ac:dyDescent="0.25">
      <c r="D89" s="48"/>
      <c r="I89" s="47"/>
    </row>
    <row r="91" spans="1:12" x14ac:dyDescent="0.25">
      <c r="A91" s="49"/>
    </row>
    <row r="92" spans="1:12" x14ac:dyDescent="0.25">
      <c r="A92" s="50"/>
      <c r="B92" s="51"/>
      <c r="C92" s="51"/>
      <c r="D92" s="51"/>
      <c r="E92" s="51"/>
      <c r="F92" s="50"/>
      <c r="G92" s="34"/>
      <c r="H92" s="34"/>
      <c r="I92" s="51"/>
      <c r="J92" s="51"/>
      <c r="K92" s="51"/>
      <c r="L92" s="51"/>
    </row>
    <row r="93" spans="1:12" x14ac:dyDescent="0.25">
      <c r="A93" s="50"/>
      <c r="B93" s="50"/>
      <c r="C93" s="50"/>
      <c r="D93" s="50"/>
      <c r="E93" s="50"/>
      <c r="F93" s="50"/>
      <c r="G93" s="34"/>
      <c r="H93" s="34"/>
      <c r="I93" s="50"/>
      <c r="J93" s="50"/>
      <c r="K93" s="50"/>
      <c r="L93" s="50"/>
    </row>
    <row r="94" spans="1:12" x14ac:dyDescent="0.25">
      <c r="A94" s="50"/>
      <c r="B94" s="50"/>
      <c r="C94" s="50"/>
      <c r="D94" s="50"/>
      <c r="E94" s="50"/>
      <c r="F94" s="50"/>
      <c r="G94" s="34"/>
      <c r="H94" s="34"/>
      <c r="I94" s="50"/>
      <c r="J94" s="50"/>
      <c r="K94" s="50"/>
      <c r="L94" s="50"/>
    </row>
    <row r="95" spans="1:12" x14ac:dyDescent="0.25">
      <c r="A95" s="50"/>
      <c r="B95" s="50"/>
      <c r="C95" s="50"/>
      <c r="D95" s="50"/>
      <c r="E95" s="50"/>
      <c r="F95" s="50"/>
      <c r="G95" s="34"/>
      <c r="H95" s="34"/>
      <c r="I95" s="50"/>
      <c r="J95" s="50"/>
      <c r="K95" s="50"/>
      <c r="L95" s="50"/>
    </row>
    <row r="96" spans="1:12" x14ac:dyDescent="0.25">
      <c r="A96" s="50"/>
      <c r="B96" s="50"/>
      <c r="C96" s="50"/>
      <c r="D96" s="50"/>
      <c r="E96" s="50"/>
      <c r="F96" s="50"/>
      <c r="G96" s="34"/>
      <c r="H96" s="34"/>
      <c r="I96" s="50"/>
      <c r="J96" s="50"/>
      <c r="K96" s="50"/>
      <c r="L96" s="50"/>
    </row>
    <row r="97" spans="1:12" x14ac:dyDescent="0.25">
      <c r="A97" s="50"/>
      <c r="B97" s="50"/>
      <c r="C97" s="50"/>
      <c r="D97" s="50"/>
      <c r="E97" s="50"/>
      <c r="F97" s="50"/>
      <c r="G97" s="34"/>
      <c r="H97" s="34"/>
      <c r="I97" s="50"/>
      <c r="J97" s="50"/>
      <c r="K97" s="50"/>
      <c r="L97" s="50"/>
    </row>
    <row r="98" spans="1:12" x14ac:dyDescent="0.25">
      <c r="A98" s="50"/>
      <c r="B98" s="52"/>
      <c r="C98" s="52"/>
      <c r="D98" s="52"/>
      <c r="E98" s="52"/>
      <c r="F98" s="50"/>
      <c r="G98" s="34"/>
      <c r="H98" s="34"/>
      <c r="I98" s="52"/>
      <c r="J98" s="52"/>
      <c r="K98" s="52"/>
      <c r="L98" s="52"/>
    </row>
    <row r="99" spans="1:12" x14ac:dyDescent="0.25">
      <c r="A99" s="50"/>
      <c r="B99" s="53"/>
      <c r="C99" s="53"/>
      <c r="D99" s="53"/>
      <c r="E99" s="53"/>
      <c r="F99" s="50"/>
      <c r="G99" s="34"/>
      <c r="H99" s="34"/>
      <c r="I99" s="53"/>
      <c r="J99" s="53"/>
      <c r="K99" s="53"/>
      <c r="L99" s="53"/>
    </row>
  </sheetData>
  <mergeCells count="15">
    <mergeCell ref="A9:A10"/>
    <mergeCell ref="B9:B10"/>
    <mergeCell ref="C9:C10"/>
    <mergeCell ref="D9:I9"/>
    <mergeCell ref="A3:I3"/>
    <mergeCell ref="A4:I4"/>
    <mergeCell ref="A5:I5"/>
    <mergeCell ref="A6:I6"/>
    <mergeCell ref="A7:I7"/>
    <mergeCell ref="B92:E92"/>
    <mergeCell ref="I92:L92"/>
    <mergeCell ref="B98:E98"/>
    <mergeCell ref="I98:L98"/>
    <mergeCell ref="B99:E99"/>
    <mergeCell ref="I99:L99"/>
  </mergeCells>
  <printOptions horizontalCentered="1" verticalCentered="1"/>
  <pageMargins left="0.31496062992125984" right="0.31496062992125984" top="0.35433070866141736" bottom="0.74803149606299213" header="0.31496062992125984" footer="0.11811023622047245"/>
  <pageSetup paperSize="120" scale="55" fitToHeight="0" orientation="landscape" r:id="rId1"/>
  <rowBreaks count="1" manualBreakCount="1">
    <brk id="53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88"/>
  <sheetViews>
    <sheetView showGridLines="0" view="pageBreakPreview" topLeftCell="A55" zoomScale="55" zoomScaleNormal="85" zoomScaleSheetLayoutView="55" zoomScalePageLayoutView="90" workbookViewId="0">
      <selection activeCell="F84" sqref="F84"/>
    </sheetView>
  </sheetViews>
  <sheetFormatPr baseColWidth="10" defaultColWidth="11.5703125" defaultRowHeight="15.75" x14ac:dyDescent="0.25"/>
  <cols>
    <col min="1" max="1" width="125.5703125" style="1" bestFit="1" customWidth="1"/>
    <col min="2" max="2" width="19.42578125" style="1" bestFit="1" customWidth="1"/>
    <col min="3" max="3" width="19.85546875" style="1" bestFit="1" customWidth="1"/>
    <col min="4" max="4" width="18.28515625" style="1" bestFit="1" customWidth="1"/>
    <col min="5" max="5" width="17.85546875" style="1" bestFit="1" customWidth="1"/>
    <col min="6" max="6" width="18.85546875" style="1" bestFit="1" customWidth="1"/>
    <col min="7" max="7" width="19.85546875" style="1" bestFit="1" customWidth="1"/>
    <col min="8" max="8" width="25.28515625" style="1" customWidth="1"/>
    <col min="9" max="9" width="27.5703125" style="1" bestFit="1" customWidth="1"/>
    <col min="10" max="10" width="2.42578125" style="1" bestFit="1" customWidth="1"/>
    <col min="11" max="16384" width="11.5703125" style="1"/>
  </cols>
  <sheetData>
    <row r="2" spans="1:8" ht="18.75" x14ac:dyDescent="0.25">
      <c r="A2" s="70" t="s">
        <v>79</v>
      </c>
      <c r="B2" s="70"/>
      <c r="C2" s="70"/>
      <c r="D2" s="70"/>
      <c r="E2" s="70"/>
      <c r="F2" s="70"/>
      <c r="G2" s="70"/>
    </row>
    <row r="3" spans="1:8" ht="18.75" x14ac:dyDescent="0.25">
      <c r="A3" s="71" t="s">
        <v>78</v>
      </c>
      <c r="B3" s="71"/>
      <c r="C3" s="71"/>
      <c r="D3" s="71"/>
      <c r="E3" s="71"/>
      <c r="F3" s="71"/>
      <c r="G3" s="71"/>
    </row>
    <row r="4" spans="1:8" ht="18.75" x14ac:dyDescent="0.25">
      <c r="A4" s="72" t="s">
        <v>86</v>
      </c>
      <c r="B4" s="72"/>
      <c r="C4" s="72"/>
      <c r="D4" s="72"/>
      <c r="E4" s="72"/>
      <c r="F4" s="72"/>
      <c r="G4" s="72"/>
    </row>
    <row r="5" spans="1:8" ht="18.75" x14ac:dyDescent="0.25">
      <c r="A5" s="71" t="s">
        <v>84</v>
      </c>
      <c r="B5" s="71"/>
      <c r="C5" s="71"/>
      <c r="D5" s="71"/>
      <c r="E5" s="71"/>
      <c r="F5" s="71"/>
      <c r="G5" s="71"/>
    </row>
    <row r="6" spans="1:8" ht="18.75" x14ac:dyDescent="0.25">
      <c r="A6" s="71" t="s">
        <v>75</v>
      </c>
      <c r="B6" s="71"/>
      <c r="C6" s="71"/>
      <c r="D6" s="71"/>
      <c r="E6" s="71"/>
      <c r="F6" s="71"/>
      <c r="G6" s="71"/>
    </row>
    <row r="8" spans="1:8" x14ac:dyDescent="0.25">
      <c r="A8" s="66" t="s">
        <v>65</v>
      </c>
      <c r="B8" s="67"/>
      <c r="C8" s="68"/>
      <c r="D8" s="68"/>
      <c r="E8" s="68"/>
      <c r="F8" s="68"/>
      <c r="G8" s="69"/>
    </row>
    <row r="9" spans="1:8" x14ac:dyDescent="0.25">
      <c r="A9" s="66"/>
      <c r="B9" s="2" t="s">
        <v>81</v>
      </c>
      <c r="C9" s="2" t="s">
        <v>82</v>
      </c>
      <c r="D9" s="2" t="s">
        <v>88</v>
      </c>
      <c r="E9" s="2" t="s">
        <v>89</v>
      </c>
      <c r="F9" s="2" t="s">
        <v>90</v>
      </c>
      <c r="G9" s="2" t="s">
        <v>83</v>
      </c>
    </row>
    <row r="10" spans="1:8" x14ac:dyDescent="0.25">
      <c r="A10" s="3" t="s">
        <v>0</v>
      </c>
      <c r="B10" s="3"/>
      <c r="C10" s="3"/>
      <c r="D10" s="3"/>
      <c r="E10" s="3"/>
      <c r="F10" s="3"/>
      <c r="G10" s="3"/>
    </row>
    <row r="11" spans="1:8" x14ac:dyDescent="0.25">
      <c r="A11" s="4" t="s">
        <v>1</v>
      </c>
      <c r="B11" s="5">
        <f t="shared" ref="B11:G11" si="0">SUM(B12:B16)</f>
        <v>89337361.680000007</v>
      </c>
      <c r="C11" s="5">
        <f t="shared" si="0"/>
        <v>46998841.920000002</v>
      </c>
      <c r="D11" s="5">
        <f t="shared" si="0"/>
        <v>99494710.110000014</v>
      </c>
      <c r="E11" s="5">
        <f t="shared" si="0"/>
        <v>56814754.520000003</v>
      </c>
      <c r="F11" s="5">
        <f t="shared" si="0"/>
        <v>54156925.230000004</v>
      </c>
      <c r="G11" s="5">
        <f t="shared" si="0"/>
        <v>346802593.45999992</v>
      </c>
    </row>
    <row r="12" spans="1:8" x14ac:dyDescent="0.25">
      <c r="A12" s="6" t="s">
        <v>2</v>
      </c>
      <c r="B12" s="7">
        <v>63141536.509999998</v>
      </c>
      <c r="C12" s="8">
        <v>40770766.630000003</v>
      </c>
      <c r="D12" s="9">
        <v>83496185.540000007</v>
      </c>
      <c r="E12" s="9">
        <v>42384456.200000003</v>
      </c>
      <c r="F12" s="10">
        <v>42680581.200000003</v>
      </c>
      <c r="G12" s="11">
        <f>SUM(B12:F12)</f>
        <v>272473526.07999998</v>
      </c>
      <c r="H12" s="12"/>
    </row>
    <row r="13" spans="1:8" x14ac:dyDescent="0.25">
      <c r="A13" s="6" t="s">
        <v>3</v>
      </c>
      <c r="B13" s="13">
        <v>13478417.220000001</v>
      </c>
      <c r="C13" s="11">
        <v>0</v>
      </c>
      <c r="D13" s="9">
        <v>2937000</v>
      </c>
      <c r="E13" s="9">
        <v>7947250</v>
      </c>
      <c r="F13" s="14">
        <v>4709400</v>
      </c>
      <c r="G13" s="11">
        <f t="shared" ref="G13:G26" si="1">SUM(B13:F13)</f>
        <v>29072067.219999999</v>
      </c>
    </row>
    <row r="14" spans="1:8" x14ac:dyDescent="0.25">
      <c r="A14" s="6" t="s">
        <v>4</v>
      </c>
      <c r="B14" s="13">
        <v>0</v>
      </c>
      <c r="C14" s="11">
        <v>0</v>
      </c>
      <c r="D14" s="11">
        <v>0</v>
      </c>
      <c r="E14" s="11">
        <v>0</v>
      </c>
      <c r="F14" s="11"/>
      <c r="G14" s="11">
        <f t="shared" si="1"/>
        <v>0</v>
      </c>
    </row>
    <row r="15" spans="1:8" x14ac:dyDescent="0.25">
      <c r="A15" s="6" t="s">
        <v>5</v>
      </c>
      <c r="B15" s="13">
        <v>0</v>
      </c>
      <c r="C15" s="11">
        <v>0</v>
      </c>
      <c r="D15" s="11">
        <v>0</v>
      </c>
      <c r="E15" s="11">
        <v>0</v>
      </c>
      <c r="F15" s="11"/>
      <c r="G15" s="11">
        <f t="shared" si="1"/>
        <v>0</v>
      </c>
      <c r="H15" s="15"/>
    </row>
    <row r="16" spans="1:8" x14ac:dyDescent="0.25">
      <c r="A16" s="6" t="s">
        <v>6</v>
      </c>
      <c r="B16" s="7">
        <v>12717407.949999999</v>
      </c>
      <c r="C16" s="8">
        <v>6228075.29</v>
      </c>
      <c r="D16" s="9">
        <v>13061524.57</v>
      </c>
      <c r="E16" s="9">
        <v>6483048.3200000003</v>
      </c>
      <c r="F16" s="14">
        <v>6766944.0300000003</v>
      </c>
      <c r="G16" s="11">
        <f t="shared" si="1"/>
        <v>45257000.159999996</v>
      </c>
    </row>
    <row r="17" spans="1:8" x14ac:dyDescent="0.25">
      <c r="A17" s="4" t="s">
        <v>7</v>
      </c>
      <c r="B17" s="16">
        <f t="shared" ref="B17:C17" si="2">SUM(B18:B26)</f>
        <v>6629113.1699999999</v>
      </c>
      <c r="C17" s="17">
        <f t="shared" si="2"/>
        <v>22024724.550000001</v>
      </c>
      <c r="D17" s="17">
        <f t="shared" ref="D17:F17" si="3">SUM(D18:D26)</f>
        <v>17188706.23</v>
      </c>
      <c r="E17" s="17">
        <f t="shared" si="3"/>
        <v>11398533.550000001</v>
      </c>
      <c r="F17" s="17">
        <f t="shared" si="3"/>
        <v>5702775.4699999997</v>
      </c>
      <c r="G17" s="17">
        <f>SUM(G18:G26)</f>
        <v>62943852.969999999</v>
      </c>
    </row>
    <row r="18" spans="1:8" x14ac:dyDescent="0.25">
      <c r="A18" s="6" t="s">
        <v>8</v>
      </c>
      <c r="B18" s="13">
        <v>2314951</v>
      </c>
      <c r="C18" s="11">
        <v>0</v>
      </c>
      <c r="D18" s="9">
        <v>3725128.13</v>
      </c>
      <c r="E18" s="9">
        <v>2383954.11</v>
      </c>
      <c r="F18" s="14">
        <v>1469831.34</v>
      </c>
      <c r="G18" s="11">
        <f t="shared" si="1"/>
        <v>9893864.5800000001</v>
      </c>
    </row>
    <row r="19" spans="1:8" x14ac:dyDescent="0.25">
      <c r="A19" s="6" t="s">
        <v>9</v>
      </c>
      <c r="B19" s="13">
        <v>5664</v>
      </c>
      <c r="C19" s="11">
        <v>0</v>
      </c>
      <c r="D19" s="11">
        <v>0</v>
      </c>
      <c r="E19" s="9">
        <v>130000</v>
      </c>
      <c r="F19" s="9"/>
      <c r="G19" s="11">
        <f t="shared" si="1"/>
        <v>135664</v>
      </c>
    </row>
    <row r="20" spans="1:8" x14ac:dyDescent="0.25">
      <c r="A20" s="6" t="s">
        <v>10</v>
      </c>
      <c r="B20" s="13">
        <v>2286400</v>
      </c>
      <c r="C20" s="11">
        <v>0</v>
      </c>
      <c r="D20" s="11">
        <v>0</v>
      </c>
      <c r="E20" s="11">
        <v>0</v>
      </c>
      <c r="F20" s="14">
        <v>943082.5</v>
      </c>
      <c r="G20" s="11">
        <f t="shared" si="1"/>
        <v>3229482.5</v>
      </c>
    </row>
    <row r="21" spans="1:8" x14ac:dyDescent="0.25">
      <c r="A21" s="6" t="s">
        <v>11</v>
      </c>
      <c r="B21" s="7">
        <v>1516092.8</v>
      </c>
      <c r="C21" s="18">
        <v>21951357.84</v>
      </c>
      <c r="D21" s="9">
        <v>1000</v>
      </c>
      <c r="E21" s="9">
        <v>1298860.02</v>
      </c>
      <c r="F21" s="14">
        <v>1257369.67</v>
      </c>
      <c r="G21" s="11">
        <f t="shared" si="1"/>
        <v>26024680.329999998</v>
      </c>
    </row>
    <row r="22" spans="1:8" x14ac:dyDescent="0.25">
      <c r="A22" s="6" t="s">
        <v>12</v>
      </c>
      <c r="B22" s="13">
        <v>0</v>
      </c>
      <c r="C22" s="11">
        <v>0</v>
      </c>
      <c r="D22" s="11">
        <v>0</v>
      </c>
      <c r="E22" s="9">
        <v>3417380.18</v>
      </c>
      <c r="F22" s="14">
        <v>97375.96</v>
      </c>
      <c r="G22" s="11">
        <f t="shared" si="1"/>
        <v>3514756.14</v>
      </c>
    </row>
    <row r="23" spans="1:8" x14ac:dyDescent="0.25">
      <c r="A23" s="6" t="s">
        <v>13</v>
      </c>
      <c r="B23" s="13">
        <v>0</v>
      </c>
      <c r="C23" s="11">
        <v>0</v>
      </c>
      <c r="D23" s="9">
        <v>10072629.15</v>
      </c>
      <c r="E23" s="9">
        <v>1232797.42</v>
      </c>
      <c r="F23" s="9"/>
      <c r="G23" s="11">
        <f t="shared" si="1"/>
        <v>11305426.57</v>
      </c>
    </row>
    <row r="24" spans="1:8" x14ac:dyDescent="0.25">
      <c r="A24" s="6" t="s">
        <v>14</v>
      </c>
      <c r="B24" s="13">
        <v>263855.17</v>
      </c>
      <c r="C24" s="11">
        <v>0</v>
      </c>
      <c r="D24" s="9">
        <v>20334.75</v>
      </c>
      <c r="E24" s="11"/>
      <c r="F24" s="11"/>
      <c r="G24" s="11">
        <f t="shared" si="1"/>
        <v>284189.92</v>
      </c>
    </row>
    <row r="25" spans="1:8" x14ac:dyDescent="0.25">
      <c r="A25" s="6" t="s">
        <v>15</v>
      </c>
      <c r="B25" s="13">
        <v>242150.2</v>
      </c>
      <c r="C25" s="18">
        <v>73366.710000000006</v>
      </c>
      <c r="D25" s="9">
        <v>2108365.2999999998</v>
      </c>
      <c r="E25" s="9">
        <v>478492.04</v>
      </c>
      <c r="F25" s="14">
        <v>1718224</v>
      </c>
      <c r="G25" s="11">
        <f t="shared" si="1"/>
        <v>4620598.25</v>
      </c>
    </row>
    <row r="26" spans="1:8" x14ac:dyDescent="0.25">
      <c r="A26" s="6" t="s">
        <v>16</v>
      </c>
      <c r="B26" s="13">
        <v>0</v>
      </c>
      <c r="C26" s="11">
        <v>0</v>
      </c>
      <c r="D26" s="9">
        <v>1261248.8999999999</v>
      </c>
      <c r="E26" s="19">
        <v>2457049.7800000003</v>
      </c>
      <c r="F26" s="14">
        <v>216892</v>
      </c>
      <c r="G26" s="11">
        <f t="shared" si="1"/>
        <v>3935190.68</v>
      </c>
    </row>
    <row r="27" spans="1:8" x14ac:dyDescent="0.25">
      <c r="A27" s="4" t="s">
        <v>17</v>
      </c>
      <c r="B27" s="16">
        <f t="shared" ref="B27:F27" si="4">SUM(B28:B36)</f>
        <v>7207607.6199999992</v>
      </c>
      <c r="C27" s="17">
        <f t="shared" si="4"/>
        <v>247077845</v>
      </c>
      <c r="D27" s="17">
        <f t="shared" si="4"/>
        <v>65506000.630000003</v>
      </c>
      <c r="E27" s="17">
        <f t="shared" si="4"/>
        <v>2352255.2199999997</v>
      </c>
      <c r="F27" s="17">
        <f t="shared" si="4"/>
        <v>16567548.77</v>
      </c>
      <c r="G27" s="17">
        <f>SUM(G28:G36)</f>
        <v>338711257.24000007</v>
      </c>
    </row>
    <row r="28" spans="1:8" x14ac:dyDescent="0.25">
      <c r="A28" s="6" t="s">
        <v>18</v>
      </c>
      <c r="B28" s="7">
        <v>7138387.2999999998</v>
      </c>
      <c r="C28" s="20">
        <v>247077845</v>
      </c>
      <c r="D28" s="9">
        <v>65495639.539999999</v>
      </c>
      <c r="E28" s="21"/>
      <c r="F28" s="14">
        <v>11871903.49</v>
      </c>
      <c r="G28" s="11">
        <f>SUM(B28:F28)</f>
        <v>331583775.33000004</v>
      </c>
    </row>
    <row r="29" spans="1:8" x14ac:dyDescent="0.25">
      <c r="A29" s="6" t="s">
        <v>19</v>
      </c>
      <c r="B29" s="13">
        <v>0</v>
      </c>
      <c r="C29" s="11">
        <v>0</v>
      </c>
      <c r="D29" s="11">
        <v>0</v>
      </c>
      <c r="E29" s="11">
        <v>0</v>
      </c>
      <c r="F29" s="11"/>
      <c r="G29" s="11">
        <f t="shared" ref="G29:G35" si="5">SUM(B29:F29)</f>
        <v>0</v>
      </c>
      <c r="H29" s="22"/>
    </row>
    <row r="30" spans="1:8" x14ac:dyDescent="0.25">
      <c r="A30" s="6" t="s">
        <v>20</v>
      </c>
      <c r="B30" s="13">
        <v>13216</v>
      </c>
      <c r="C30" s="11">
        <v>0</v>
      </c>
      <c r="D30" s="11">
        <v>0</v>
      </c>
      <c r="E30" s="9">
        <v>915448.72</v>
      </c>
      <c r="F30" s="14">
        <v>482325</v>
      </c>
      <c r="G30" s="11">
        <f t="shared" si="5"/>
        <v>1410989.72</v>
      </c>
      <c r="H30" s="22"/>
    </row>
    <row r="31" spans="1:8" x14ac:dyDescent="0.25">
      <c r="A31" s="6" t="s">
        <v>21</v>
      </c>
      <c r="B31" s="13">
        <v>0</v>
      </c>
      <c r="C31" s="11">
        <v>0</v>
      </c>
      <c r="D31" s="11">
        <v>0</v>
      </c>
      <c r="E31" s="11">
        <v>0</v>
      </c>
      <c r="F31" s="14">
        <v>80695</v>
      </c>
      <c r="G31" s="11">
        <f t="shared" si="5"/>
        <v>80695</v>
      </c>
      <c r="H31" s="22"/>
    </row>
    <row r="32" spans="1:8" x14ac:dyDescent="0.25">
      <c r="A32" s="6" t="s">
        <v>22</v>
      </c>
      <c r="B32" s="13">
        <v>0</v>
      </c>
      <c r="C32" s="11">
        <v>0</v>
      </c>
      <c r="D32" s="11">
        <v>0</v>
      </c>
      <c r="E32" s="9">
        <v>404356.5</v>
      </c>
      <c r="F32" s="9"/>
      <c r="G32" s="11">
        <f t="shared" si="5"/>
        <v>404356.5</v>
      </c>
      <c r="H32" s="22"/>
    </row>
    <row r="33" spans="1:8" x14ac:dyDescent="0.25">
      <c r="A33" s="6" t="s">
        <v>23</v>
      </c>
      <c r="B33" s="13">
        <v>0</v>
      </c>
      <c r="C33" s="11">
        <v>0</v>
      </c>
      <c r="D33" s="11">
        <v>0</v>
      </c>
      <c r="E33" s="11">
        <v>0</v>
      </c>
      <c r="F33" s="11"/>
      <c r="G33" s="11">
        <f t="shared" si="5"/>
        <v>0</v>
      </c>
      <c r="H33" s="22"/>
    </row>
    <row r="34" spans="1:8" x14ac:dyDescent="0.25">
      <c r="A34" s="6" t="s">
        <v>24</v>
      </c>
      <c r="B34" s="13">
        <v>3000.64</v>
      </c>
      <c r="C34" s="11">
        <v>0</v>
      </c>
      <c r="D34" s="11">
        <v>0</v>
      </c>
      <c r="E34" s="9">
        <v>1000000</v>
      </c>
      <c r="F34" s="14">
        <v>3479600</v>
      </c>
      <c r="G34" s="11">
        <f t="shared" si="5"/>
        <v>4482600.6399999997</v>
      </c>
      <c r="H34" s="22"/>
    </row>
    <row r="35" spans="1:8" x14ac:dyDescent="0.25">
      <c r="A35" s="6" t="s">
        <v>25</v>
      </c>
      <c r="B35" s="13">
        <v>0</v>
      </c>
      <c r="C35" s="11">
        <v>0</v>
      </c>
      <c r="D35" s="11">
        <v>0</v>
      </c>
      <c r="E35" s="11">
        <v>0</v>
      </c>
      <c r="G35" s="11">
        <f t="shared" si="5"/>
        <v>0</v>
      </c>
    </row>
    <row r="36" spans="1:8" x14ac:dyDescent="0.25">
      <c r="A36" s="6" t="s">
        <v>26</v>
      </c>
      <c r="B36" s="13">
        <v>53003.68</v>
      </c>
      <c r="C36" s="11">
        <v>0</v>
      </c>
      <c r="D36" s="9">
        <v>10361.09</v>
      </c>
      <c r="E36" s="9">
        <v>32450</v>
      </c>
      <c r="F36" s="14">
        <v>653025.28000000003</v>
      </c>
      <c r="G36" s="11">
        <f>SUM(B36:F36)</f>
        <v>748840.05</v>
      </c>
    </row>
    <row r="37" spans="1:8" x14ac:dyDescent="0.25">
      <c r="A37" s="4" t="s">
        <v>27</v>
      </c>
      <c r="B37" s="16">
        <f>SUM(B38:B45)</f>
        <v>0</v>
      </c>
      <c r="C37" s="16">
        <f t="shared" ref="C37:F37" si="6">SUM(C38:C45)</f>
        <v>0</v>
      </c>
      <c r="D37" s="16">
        <f t="shared" si="6"/>
        <v>0</v>
      </c>
      <c r="E37" s="16">
        <f t="shared" si="6"/>
        <v>0</v>
      </c>
      <c r="F37" s="16">
        <f t="shared" si="6"/>
        <v>19500</v>
      </c>
      <c r="G37" s="5">
        <f>SUM(B37:F37)</f>
        <v>19500</v>
      </c>
    </row>
    <row r="38" spans="1:8" x14ac:dyDescent="0.25">
      <c r="A38" s="6" t="s">
        <v>28</v>
      </c>
      <c r="B38" s="13">
        <v>0</v>
      </c>
      <c r="C38" s="11">
        <v>0</v>
      </c>
      <c r="D38" s="11">
        <v>0</v>
      </c>
      <c r="E38" s="11">
        <v>0</v>
      </c>
      <c r="F38" s="14">
        <v>19500</v>
      </c>
      <c r="G38" s="11">
        <f>SUM(B38:F38)</f>
        <v>19500</v>
      </c>
    </row>
    <row r="39" spans="1:8" x14ac:dyDescent="0.25">
      <c r="A39" s="6" t="s">
        <v>29</v>
      </c>
      <c r="B39" s="13">
        <v>0</v>
      </c>
      <c r="C39" s="11">
        <v>0</v>
      </c>
      <c r="D39" s="11">
        <v>0</v>
      </c>
      <c r="E39" s="11">
        <v>0</v>
      </c>
      <c r="F39" s="11"/>
      <c r="G39" s="11">
        <f t="shared" ref="G39:G83" si="7">SUM(B39:D39)</f>
        <v>0</v>
      </c>
    </row>
    <row r="40" spans="1:8" x14ac:dyDescent="0.25">
      <c r="A40" s="6" t="s">
        <v>30</v>
      </c>
      <c r="B40" s="13">
        <v>0</v>
      </c>
      <c r="C40" s="11">
        <v>0</v>
      </c>
      <c r="D40" s="11">
        <v>0</v>
      </c>
      <c r="E40" s="11">
        <v>0</v>
      </c>
      <c r="F40" s="11"/>
      <c r="G40" s="11">
        <f t="shared" si="7"/>
        <v>0</v>
      </c>
    </row>
    <row r="41" spans="1:8" x14ac:dyDescent="0.25">
      <c r="A41" s="6" t="s">
        <v>31</v>
      </c>
      <c r="B41" s="13">
        <v>0</v>
      </c>
      <c r="C41" s="11">
        <v>0</v>
      </c>
      <c r="D41" s="11">
        <v>0</v>
      </c>
      <c r="E41" s="11">
        <v>0</v>
      </c>
      <c r="F41" s="11"/>
      <c r="G41" s="11">
        <f t="shared" si="7"/>
        <v>0</v>
      </c>
    </row>
    <row r="42" spans="1:8" x14ac:dyDescent="0.25">
      <c r="A42" s="6" t="s">
        <v>32</v>
      </c>
      <c r="B42" s="13">
        <v>0</v>
      </c>
      <c r="C42" s="11">
        <v>0</v>
      </c>
      <c r="D42" s="11">
        <v>0</v>
      </c>
      <c r="E42" s="11">
        <v>0</v>
      </c>
      <c r="F42" s="11"/>
      <c r="G42" s="11">
        <f t="shared" si="7"/>
        <v>0</v>
      </c>
    </row>
    <row r="43" spans="1:8" x14ac:dyDescent="0.25">
      <c r="A43" s="6" t="s">
        <v>33</v>
      </c>
      <c r="B43" s="13">
        <v>0</v>
      </c>
      <c r="C43" s="11">
        <v>0</v>
      </c>
      <c r="D43" s="11">
        <v>0</v>
      </c>
      <c r="E43" s="11">
        <v>0</v>
      </c>
      <c r="F43" s="11"/>
      <c r="G43" s="11">
        <f t="shared" si="7"/>
        <v>0</v>
      </c>
    </row>
    <row r="44" spans="1:8" x14ac:dyDescent="0.25">
      <c r="A44" s="6" t="s">
        <v>34</v>
      </c>
      <c r="B44" s="13">
        <v>0</v>
      </c>
      <c r="C44" s="11">
        <v>0</v>
      </c>
      <c r="D44" s="11">
        <v>0</v>
      </c>
      <c r="E44" s="11">
        <v>0</v>
      </c>
      <c r="F44" s="11"/>
      <c r="G44" s="11">
        <f t="shared" si="7"/>
        <v>0</v>
      </c>
    </row>
    <row r="45" spans="1:8" x14ac:dyDescent="0.25">
      <c r="A45" s="6" t="s">
        <v>35</v>
      </c>
      <c r="B45" s="13">
        <v>0</v>
      </c>
      <c r="C45" s="11">
        <v>0</v>
      </c>
      <c r="D45" s="11">
        <v>0</v>
      </c>
      <c r="E45" s="11">
        <v>0</v>
      </c>
      <c r="F45" s="11"/>
      <c r="G45" s="11">
        <f t="shared" si="7"/>
        <v>0</v>
      </c>
    </row>
    <row r="46" spans="1:8" x14ac:dyDescent="0.25">
      <c r="A46" s="4" t="s">
        <v>36</v>
      </c>
      <c r="B46" s="23">
        <f>SUM(B47:B52)</f>
        <v>0</v>
      </c>
      <c r="C46" s="5">
        <f t="shared" ref="C46:D46" si="8">SUM(C47:C52)</f>
        <v>0</v>
      </c>
      <c r="D46" s="5">
        <f t="shared" si="8"/>
        <v>0</v>
      </c>
      <c r="E46" s="5">
        <f t="shared" ref="E46" si="9">SUM(E47:E52)</f>
        <v>0</v>
      </c>
      <c r="F46" s="5"/>
      <c r="G46" s="11">
        <f t="shared" si="7"/>
        <v>0</v>
      </c>
    </row>
    <row r="47" spans="1:8" x14ac:dyDescent="0.25">
      <c r="A47" s="6" t="s">
        <v>37</v>
      </c>
      <c r="B47" s="13">
        <v>0</v>
      </c>
      <c r="C47" s="11">
        <v>0</v>
      </c>
      <c r="D47" s="11">
        <v>0</v>
      </c>
      <c r="E47" s="11">
        <v>0</v>
      </c>
      <c r="F47" s="11"/>
      <c r="G47" s="11">
        <f t="shared" si="7"/>
        <v>0</v>
      </c>
    </row>
    <row r="48" spans="1:8" x14ac:dyDescent="0.25">
      <c r="A48" s="6" t="s">
        <v>38</v>
      </c>
      <c r="B48" s="13">
        <v>0</v>
      </c>
      <c r="C48" s="11">
        <v>0</v>
      </c>
      <c r="D48" s="11">
        <v>0</v>
      </c>
      <c r="E48" s="11">
        <v>0</v>
      </c>
      <c r="F48" s="11"/>
      <c r="G48" s="11">
        <f t="shared" si="7"/>
        <v>0</v>
      </c>
    </row>
    <row r="49" spans="1:7" x14ac:dyDescent="0.25">
      <c r="A49" s="6" t="s">
        <v>39</v>
      </c>
      <c r="B49" s="13">
        <v>0</v>
      </c>
      <c r="C49" s="11">
        <v>0</v>
      </c>
      <c r="D49" s="11">
        <v>0</v>
      </c>
      <c r="E49" s="11">
        <v>0</v>
      </c>
      <c r="F49" s="11"/>
      <c r="G49" s="11">
        <f t="shared" si="7"/>
        <v>0</v>
      </c>
    </row>
    <row r="50" spans="1:7" x14ac:dyDescent="0.25">
      <c r="A50" s="6" t="s">
        <v>40</v>
      </c>
      <c r="B50" s="13">
        <v>0</v>
      </c>
      <c r="C50" s="11">
        <v>0</v>
      </c>
      <c r="D50" s="11">
        <v>0</v>
      </c>
      <c r="E50" s="11">
        <v>0</v>
      </c>
      <c r="F50" s="11"/>
      <c r="G50" s="11">
        <f t="shared" si="7"/>
        <v>0</v>
      </c>
    </row>
    <row r="51" spans="1:7" x14ac:dyDescent="0.25">
      <c r="A51" s="6" t="s">
        <v>41</v>
      </c>
      <c r="B51" s="13">
        <v>0</v>
      </c>
      <c r="C51" s="11">
        <v>0</v>
      </c>
      <c r="D51" s="11">
        <v>0</v>
      </c>
      <c r="E51" s="11">
        <v>0</v>
      </c>
      <c r="F51" s="11"/>
      <c r="G51" s="11">
        <f t="shared" si="7"/>
        <v>0</v>
      </c>
    </row>
    <row r="52" spans="1:7" x14ac:dyDescent="0.25">
      <c r="A52" s="6" t="s">
        <v>42</v>
      </c>
      <c r="B52" s="13">
        <v>0</v>
      </c>
      <c r="C52" s="11">
        <v>0</v>
      </c>
      <c r="D52" s="11">
        <v>0</v>
      </c>
      <c r="E52" s="11">
        <v>0</v>
      </c>
      <c r="F52" s="11"/>
      <c r="G52" s="11">
        <f t="shared" si="7"/>
        <v>0</v>
      </c>
    </row>
    <row r="53" spans="1:7" x14ac:dyDescent="0.25">
      <c r="A53" s="4" t="s">
        <v>43</v>
      </c>
      <c r="B53" s="23">
        <f>SUM(B54:B62)</f>
        <v>0</v>
      </c>
      <c r="C53" s="5">
        <f>SUM(C54:C62)</f>
        <v>0</v>
      </c>
      <c r="D53" s="5">
        <f>SUM(D54:D62)</f>
        <v>0</v>
      </c>
      <c r="E53" s="5">
        <f>SUM(E54:E62)</f>
        <v>0</v>
      </c>
      <c r="F53" s="5">
        <f>SUM(F54:F62)</f>
        <v>153223</v>
      </c>
      <c r="G53" s="5">
        <f>SUM(B53:F53)</f>
        <v>153223</v>
      </c>
    </row>
    <row r="54" spans="1:7" x14ac:dyDescent="0.25">
      <c r="A54" s="6" t="s">
        <v>44</v>
      </c>
      <c r="B54" s="13">
        <v>0</v>
      </c>
      <c r="C54" s="11">
        <v>0</v>
      </c>
      <c r="D54" s="11">
        <v>0</v>
      </c>
      <c r="E54" s="11">
        <v>0</v>
      </c>
      <c r="F54" s="11"/>
      <c r="G54" s="11">
        <f t="shared" si="7"/>
        <v>0</v>
      </c>
    </row>
    <row r="55" spans="1:7" x14ac:dyDescent="0.25">
      <c r="A55" s="6" t="s">
        <v>45</v>
      </c>
      <c r="B55" s="13">
        <v>0</v>
      </c>
      <c r="C55" s="11">
        <v>0</v>
      </c>
      <c r="D55" s="11">
        <v>0</v>
      </c>
      <c r="E55" s="11">
        <v>0</v>
      </c>
      <c r="F55" s="11"/>
      <c r="G55" s="11">
        <f t="shared" si="7"/>
        <v>0</v>
      </c>
    </row>
    <row r="56" spans="1:7" x14ac:dyDescent="0.25">
      <c r="A56" s="6" t="s">
        <v>46</v>
      </c>
      <c r="B56" s="13">
        <v>0</v>
      </c>
      <c r="C56" s="11">
        <v>0</v>
      </c>
      <c r="D56" s="11">
        <v>0</v>
      </c>
      <c r="E56" s="11">
        <v>0</v>
      </c>
      <c r="F56" s="11"/>
      <c r="G56" s="11">
        <f t="shared" si="7"/>
        <v>0</v>
      </c>
    </row>
    <row r="57" spans="1:7" x14ac:dyDescent="0.25">
      <c r="A57" s="6" t="s">
        <v>47</v>
      </c>
      <c r="B57" s="13">
        <v>0</v>
      </c>
      <c r="C57" s="11">
        <v>0</v>
      </c>
      <c r="D57" s="11">
        <v>0</v>
      </c>
      <c r="E57" s="11">
        <v>0</v>
      </c>
      <c r="F57" s="11"/>
      <c r="G57" s="11">
        <f t="shared" si="7"/>
        <v>0</v>
      </c>
    </row>
    <row r="58" spans="1:7" x14ac:dyDescent="0.25">
      <c r="A58" s="6" t="s">
        <v>48</v>
      </c>
      <c r="B58" s="13">
        <v>0</v>
      </c>
      <c r="C58" s="11">
        <v>0</v>
      </c>
      <c r="D58" s="11">
        <v>0</v>
      </c>
      <c r="E58" s="11">
        <v>0</v>
      </c>
      <c r="F58" s="14">
        <v>153223</v>
      </c>
      <c r="G58" s="11">
        <f>SUM(B58:F58)</f>
        <v>153223</v>
      </c>
    </row>
    <row r="59" spans="1:7" x14ac:dyDescent="0.25">
      <c r="A59" s="6" t="s">
        <v>49</v>
      </c>
      <c r="B59" s="13">
        <v>0</v>
      </c>
      <c r="C59" s="11">
        <v>0</v>
      </c>
      <c r="D59" s="11">
        <v>0</v>
      </c>
      <c r="E59" s="11">
        <v>0</v>
      </c>
      <c r="F59" s="11"/>
      <c r="G59" s="11">
        <f t="shared" si="7"/>
        <v>0</v>
      </c>
    </row>
    <row r="60" spans="1:7" x14ac:dyDescent="0.25">
      <c r="A60" s="6" t="s">
        <v>50</v>
      </c>
      <c r="B60" s="13">
        <v>0</v>
      </c>
      <c r="C60" s="11">
        <v>0</v>
      </c>
      <c r="D60" s="11">
        <v>0</v>
      </c>
      <c r="E60" s="11">
        <v>0</v>
      </c>
      <c r="F60" s="11"/>
      <c r="G60" s="11">
        <f t="shared" si="7"/>
        <v>0</v>
      </c>
    </row>
    <row r="61" spans="1:7" x14ac:dyDescent="0.25">
      <c r="A61" s="6" t="s">
        <v>51</v>
      </c>
      <c r="B61" s="13">
        <v>0</v>
      </c>
      <c r="C61" s="11">
        <v>0</v>
      </c>
      <c r="D61" s="11">
        <v>0</v>
      </c>
      <c r="E61" s="11">
        <v>0</v>
      </c>
      <c r="F61" s="11"/>
      <c r="G61" s="11">
        <f t="shared" si="7"/>
        <v>0</v>
      </c>
    </row>
    <row r="62" spans="1:7" x14ac:dyDescent="0.25">
      <c r="A62" s="6" t="s">
        <v>52</v>
      </c>
      <c r="B62" s="13">
        <v>0</v>
      </c>
      <c r="C62" s="11">
        <v>0</v>
      </c>
      <c r="D62" s="11">
        <v>0</v>
      </c>
      <c r="E62" s="11">
        <v>0</v>
      </c>
      <c r="F62" s="11"/>
      <c r="G62" s="11">
        <f t="shared" si="7"/>
        <v>0</v>
      </c>
    </row>
    <row r="63" spans="1:7" x14ac:dyDescent="0.25">
      <c r="A63" s="4" t="s">
        <v>53</v>
      </c>
      <c r="B63" s="23">
        <f>SUM(B64:B67)</f>
        <v>0</v>
      </c>
      <c r="C63" s="5">
        <f>SUM(C64:C70)</f>
        <v>0</v>
      </c>
      <c r="D63" s="5">
        <f>SUM(D64:D70)</f>
        <v>0</v>
      </c>
      <c r="E63" s="5">
        <f>SUM(E64:E70)</f>
        <v>0</v>
      </c>
      <c r="F63" s="5"/>
      <c r="G63" s="11">
        <f t="shared" si="7"/>
        <v>0</v>
      </c>
    </row>
    <row r="64" spans="1:7" x14ac:dyDescent="0.25">
      <c r="A64" s="6" t="s">
        <v>54</v>
      </c>
      <c r="B64" s="13">
        <v>0</v>
      </c>
      <c r="C64" s="11">
        <v>0</v>
      </c>
      <c r="D64" s="11">
        <v>0</v>
      </c>
      <c r="E64" s="11">
        <v>0</v>
      </c>
      <c r="F64" s="11"/>
      <c r="G64" s="11">
        <f t="shared" si="7"/>
        <v>0</v>
      </c>
    </row>
    <row r="65" spans="1:10" x14ac:dyDescent="0.25">
      <c r="A65" s="6" t="s">
        <v>55</v>
      </c>
      <c r="B65" s="13">
        <v>0</v>
      </c>
      <c r="C65" s="11">
        <v>0</v>
      </c>
      <c r="D65" s="11">
        <v>0</v>
      </c>
      <c r="E65" s="11">
        <v>0</v>
      </c>
      <c r="F65" s="11"/>
      <c r="G65" s="11">
        <f t="shared" si="7"/>
        <v>0</v>
      </c>
    </row>
    <row r="66" spans="1:10" x14ac:dyDescent="0.25">
      <c r="A66" s="6" t="s">
        <v>56</v>
      </c>
      <c r="B66" s="13">
        <v>0</v>
      </c>
      <c r="C66" s="11">
        <v>0</v>
      </c>
      <c r="D66" s="11">
        <v>0</v>
      </c>
      <c r="E66" s="11">
        <v>0</v>
      </c>
      <c r="F66" s="11"/>
      <c r="G66" s="11">
        <f t="shared" si="7"/>
        <v>0</v>
      </c>
    </row>
    <row r="67" spans="1:10" x14ac:dyDescent="0.25">
      <c r="A67" s="6" t="s">
        <v>80</v>
      </c>
      <c r="B67" s="13">
        <v>0</v>
      </c>
      <c r="C67" s="11">
        <v>0</v>
      </c>
      <c r="D67" s="11">
        <v>0</v>
      </c>
      <c r="E67" s="11">
        <v>0</v>
      </c>
      <c r="F67" s="11"/>
      <c r="G67" s="11">
        <f t="shared" si="7"/>
        <v>0</v>
      </c>
    </row>
    <row r="68" spans="1:10" x14ac:dyDescent="0.25">
      <c r="A68" s="4" t="s">
        <v>57</v>
      </c>
      <c r="B68" s="23">
        <f>SUM(B69:B70)</f>
        <v>0</v>
      </c>
      <c r="C68" s="5">
        <f>SUM(C69:C70)</f>
        <v>0</v>
      </c>
      <c r="D68" s="5">
        <f>SUM(D69:D70)</f>
        <v>0</v>
      </c>
      <c r="E68" s="5">
        <f>SUM(E69:E70)</f>
        <v>0</v>
      </c>
      <c r="F68" s="5"/>
      <c r="G68" s="11">
        <f t="shared" si="7"/>
        <v>0</v>
      </c>
    </row>
    <row r="69" spans="1:10" x14ac:dyDescent="0.25">
      <c r="A69" s="6" t="s">
        <v>58</v>
      </c>
      <c r="B69" s="13">
        <v>0</v>
      </c>
      <c r="C69" s="11">
        <v>0</v>
      </c>
      <c r="D69" s="11">
        <v>0</v>
      </c>
      <c r="E69" s="11">
        <v>0</v>
      </c>
      <c r="F69" s="11"/>
      <c r="G69" s="11">
        <f t="shared" si="7"/>
        <v>0</v>
      </c>
    </row>
    <row r="70" spans="1:10" x14ac:dyDescent="0.25">
      <c r="A70" s="6" t="s">
        <v>59</v>
      </c>
      <c r="B70" s="13">
        <v>0</v>
      </c>
      <c r="C70" s="11">
        <v>0</v>
      </c>
      <c r="D70" s="11">
        <v>0</v>
      </c>
      <c r="E70" s="11">
        <v>0</v>
      </c>
      <c r="F70" s="11"/>
      <c r="G70" s="11">
        <f t="shared" si="7"/>
        <v>0</v>
      </c>
    </row>
    <row r="71" spans="1:10" x14ac:dyDescent="0.25">
      <c r="A71" s="4" t="s">
        <v>60</v>
      </c>
      <c r="B71" s="23">
        <f>SUM(B72:B74)</f>
        <v>0</v>
      </c>
      <c r="C71" s="5">
        <f t="shared" ref="C71:D71" si="10">SUM(C72:C74)</f>
        <v>0</v>
      </c>
      <c r="D71" s="5">
        <f t="shared" si="10"/>
        <v>0</v>
      </c>
      <c r="E71" s="5">
        <f t="shared" ref="E71" si="11">SUM(E72:E74)</f>
        <v>0</v>
      </c>
      <c r="F71" s="5"/>
      <c r="G71" s="11">
        <f t="shared" si="7"/>
        <v>0</v>
      </c>
    </row>
    <row r="72" spans="1:10" x14ac:dyDescent="0.25">
      <c r="A72" s="6" t="s">
        <v>61</v>
      </c>
      <c r="B72" s="24">
        <v>0</v>
      </c>
      <c r="C72" s="25">
        <v>0</v>
      </c>
      <c r="D72" s="25">
        <v>0</v>
      </c>
      <c r="E72" s="25">
        <v>0</v>
      </c>
      <c r="F72" s="25"/>
      <c r="G72" s="11">
        <f t="shared" si="7"/>
        <v>0</v>
      </c>
    </row>
    <row r="73" spans="1:10" x14ac:dyDescent="0.25">
      <c r="A73" s="6" t="s">
        <v>62</v>
      </c>
      <c r="B73" s="24">
        <v>0</v>
      </c>
      <c r="C73" s="25">
        <v>0</v>
      </c>
      <c r="D73" s="25">
        <v>0</v>
      </c>
      <c r="E73" s="25">
        <v>0</v>
      </c>
      <c r="F73" s="25"/>
      <c r="G73" s="11">
        <f t="shared" si="7"/>
        <v>0</v>
      </c>
    </row>
    <row r="74" spans="1:10" x14ac:dyDescent="0.25">
      <c r="A74" s="6" t="s">
        <v>63</v>
      </c>
      <c r="B74" s="24">
        <v>0</v>
      </c>
      <c r="C74" s="25">
        <v>0</v>
      </c>
      <c r="D74" s="25">
        <v>0</v>
      </c>
      <c r="E74" s="25">
        <v>0</v>
      </c>
      <c r="F74" s="25"/>
      <c r="G74" s="11">
        <f t="shared" si="7"/>
        <v>0</v>
      </c>
    </row>
    <row r="75" spans="1:10" x14ac:dyDescent="0.25">
      <c r="A75" s="4" t="s">
        <v>66</v>
      </c>
      <c r="B75" s="26">
        <f>B76</f>
        <v>377400130.27999997</v>
      </c>
      <c r="C75" s="27">
        <f t="shared" ref="C75:D75" si="12">C76</f>
        <v>0</v>
      </c>
      <c r="D75" s="27">
        <f t="shared" si="12"/>
        <v>0</v>
      </c>
      <c r="E75" s="27">
        <f>E76</f>
        <v>18115779.019999996</v>
      </c>
      <c r="F75" s="27">
        <f>F76</f>
        <v>69123926</v>
      </c>
      <c r="G75" s="11"/>
    </row>
    <row r="76" spans="1:10" x14ac:dyDescent="0.25">
      <c r="A76" s="4" t="s">
        <v>67</v>
      </c>
      <c r="B76" s="23">
        <f>B77+B78</f>
        <v>377400130.27999997</v>
      </c>
      <c r="C76" s="5">
        <f t="shared" ref="C76:D76" si="13">C77+C78</f>
        <v>0</v>
      </c>
      <c r="D76" s="5">
        <f t="shared" si="13"/>
        <v>0</v>
      </c>
      <c r="E76" s="5">
        <f>E77+E78</f>
        <v>18115779.019999996</v>
      </c>
      <c r="F76" s="5">
        <f>F77+F78</f>
        <v>69123926</v>
      </c>
      <c r="G76" s="11"/>
    </row>
    <row r="77" spans="1:10" x14ac:dyDescent="0.25">
      <c r="A77" s="6" t="s">
        <v>68</v>
      </c>
      <c r="B77" s="13">
        <v>377400130.27999997</v>
      </c>
      <c r="C77" s="11">
        <v>0</v>
      </c>
      <c r="D77" s="11">
        <v>0</v>
      </c>
      <c r="E77" s="9">
        <v>18115779.019999996</v>
      </c>
      <c r="F77" s="73">
        <v>69123926</v>
      </c>
      <c r="G77" s="11"/>
    </row>
    <row r="78" spans="1:10" x14ac:dyDescent="0.25">
      <c r="A78" s="6" t="s">
        <v>69</v>
      </c>
      <c r="B78" s="13">
        <v>0</v>
      </c>
      <c r="C78" s="11">
        <v>0</v>
      </c>
      <c r="D78" s="11">
        <v>0</v>
      </c>
      <c r="E78" s="11">
        <v>0</v>
      </c>
      <c r="F78" s="11"/>
      <c r="G78" s="11">
        <f t="shared" si="7"/>
        <v>0</v>
      </c>
      <c r="H78" s="22"/>
      <c r="J78" s="1" t="s">
        <v>87</v>
      </c>
    </row>
    <row r="79" spans="1:10" x14ac:dyDescent="0.25">
      <c r="A79" s="4" t="s">
        <v>70</v>
      </c>
      <c r="B79" s="23">
        <f>SUM(B80:B83)</f>
        <v>0</v>
      </c>
      <c r="C79" s="5">
        <f t="shared" ref="C79:D79" si="14">SUM(C80:C83)</f>
        <v>0</v>
      </c>
      <c r="D79" s="5">
        <f t="shared" si="14"/>
        <v>0</v>
      </c>
      <c r="E79" s="5">
        <f t="shared" ref="E79" si="15">SUM(E80:E83)</f>
        <v>0</v>
      </c>
      <c r="F79" s="5"/>
      <c r="G79" s="11">
        <f t="shared" si="7"/>
        <v>0</v>
      </c>
      <c r="H79" s="22"/>
    </row>
    <row r="80" spans="1:10" x14ac:dyDescent="0.25">
      <c r="A80" s="6" t="s">
        <v>71</v>
      </c>
      <c r="B80" s="13">
        <v>0</v>
      </c>
      <c r="C80" s="11">
        <v>0</v>
      </c>
      <c r="D80" s="11">
        <v>0</v>
      </c>
      <c r="E80" s="11">
        <v>0</v>
      </c>
      <c r="F80" s="11"/>
      <c r="G80" s="11">
        <f t="shared" si="7"/>
        <v>0</v>
      </c>
    </row>
    <row r="81" spans="1:8" x14ac:dyDescent="0.25">
      <c r="A81" s="6" t="s">
        <v>72</v>
      </c>
      <c r="B81" s="13">
        <v>0</v>
      </c>
      <c r="C81" s="11">
        <v>0</v>
      </c>
      <c r="D81" s="11">
        <v>0</v>
      </c>
      <c r="E81" s="11">
        <v>0</v>
      </c>
      <c r="F81" s="11"/>
      <c r="G81" s="11">
        <f t="shared" si="7"/>
        <v>0</v>
      </c>
      <c r="H81" s="28"/>
    </row>
    <row r="82" spans="1:8" x14ac:dyDescent="0.25">
      <c r="A82" s="4" t="s">
        <v>73</v>
      </c>
      <c r="B82" s="23">
        <f>B83</f>
        <v>0</v>
      </c>
      <c r="C82" s="5">
        <f t="shared" ref="C82:E82" si="16">C83</f>
        <v>0</v>
      </c>
      <c r="D82" s="5">
        <f t="shared" si="16"/>
        <v>0</v>
      </c>
      <c r="E82" s="5">
        <f t="shared" si="16"/>
        <v>0</v>
      </c>
      <c r="F82" s="5"/>
      <c r="G82" s="11">
        <f t="shared" si="7"/>
        <v>0</v>
      </c>
      <c r="H82" s="15"/>
    </row>
    <row r="83" spans="1:8" x14ac:dyDescent="0.25">
      <c r="A83" s="6" t="s">
        <v>74</v>
      </c>
      <c r="B83" s="11">
        <v>0</v>
      </c>
      <c r="C83" s="11">
        <v>0</v>
      </c>
      <c r="D83" s="11">
        <v>0</v>
      </c>
      <c r="E83" s="11">
        <v>0</v>
      </c>
      <c r="F83" s="11"/>
      <c r="G83" s="11">
        <f t="shared" si="7"/>
        <v>0</v>
      </c>
    </row>
    <row r="84" spans="1:8" x14ac:dyDescent="0.25">
      <c r="A84" s="29" t="s">
        <v>64</v>
      </c>
      <c r="B84" s="30">
        <f>B11+B17+B27+B37+B46+B53+B68+B71+B75+B79+B82</f>
        <v>480574212.75</v>
      </c>
      <c r="C84" s="30">
        <f>C11+C17+C27+C37+C46+C53+C68+C71+C75+C79+C82</f>
        <v>316101411.47000003</v>
      </c>
      <c r="D84" s="30">
        <f>D11+D17+D27+D37+D46+D53+D68+D71+D75+D79+D82-1</f>
        <v>182189415.97000003</v>
      </c>
      <c r="E84" s="30">
        <f>E11+E17+E27+E37+E46+E53+E68+E71+E75+E79+E82</f>
        <v>88681322.310000002</v>
      </c>
      <c r="F84" s="30">
        <f>F11+F17+F27+F37+F46+F53+F68+F71+F75+F79+F82</f>
        <v>145723898.47</v>
      </c>
      <c r="G84" s="30">
        <f>G11+G17+G27+G37+G46+G53+G68+G71+G75+G79+G82-1</f>
        <v>748630425.67000008</v>
      </c>
      <c r="H84" s="15"/>
    </row>
    <row r="85" spans="1:8" x14ac:dyDescent="0.25">
      <c r="A85" s="31" t="s">
        <v>85</v>
      </c>
      <c r="B85" s="12"/>
    </row>
    <row r="86" spans="1:8" x14ac:dyDescent="0.25">
      <c r="B86" s="12"/>
    </row>
    <row r="87" spans="1:8" x14ac:dyDescent="0.25">
      <c r="A87" s="32"/>
      <c r="B87" s="12"/>
      <c r="G87" s="12"/>
    </row>
    <row r="88" spans="1:8" x14ac:dyDescent="0.25">
      <c r="A88" s="33"/>
      <c r="C88" s="32"/>
      <c r="D88" s="32"/>
      <c r="E88" s="32"/>
      <c r="F88" s="32"/>
    </row>
  </sheetData>
  <mergeCells count="7">
    <mergeCell ref="A8:A9"/>
    <mergeCell ref="B8:G8"/>
    <mergeCell ref="A2:G2"/>
    <mergeCell ref="A3:G3"/>
    <mergeCell ref="A4:G4"/>
    <mergeCell ref="A5:G5"/>
    <mergeCell ref="A6:G6"/>
  </mergeCells>
  <printOptions horizontalCentered="1" verticalCentered="1"/>
  <pageMargins left="0.70866141732283472" right="0.70866141732283472" top="0.35433070866141736" bottom="0.74803149606299213" header="0.31496062992125984" footer="0.31496062992125984"/>
  <pageSetup paperSize="120" scale="67" fitToHeight="0" orientation="landscape" r:id="rId1"/>
  <rowBreaks count="1" manualBreakCount="1">
    <brk id="5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P1 Presupuesto Aprobado-Ejec</vt:lpstr>
      <vt:lpstr>Ejecucion </vt:lpstr>
      <vt:lpstr>'Ejecucion '!Área_de_impresión</vt:lpstr>
      <vt:lpstr>'P1 Presupuesto Aprobado-Ejec'!Área_de_impresión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LUCIANNY MARIA SANTOS LUGO</cp:lastModifiedBy>
  <cp:lastPrinted>2025-06-17T17:14:16Z</cp:lastPrinted>
  <dcterms:created xsi:type="dcterms:W3CDTF">2021-07-29T18:58:50Z</dcterms:created>
  <dcterms:modified xsi:type="dcterms:W3CDTF">2025-06-17T19:01:56Z</dcterms:modified>
</cp:coreProperties>
</file>