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presupuesto\Ejecución Mensual\Reportes de transparencia 2026\"/>
    </mc:Choice>
  </mc:AlternateContent>
  <xr:revisionPtr revIDLastSave="0" documentId="13_ncr:1_{76AECD9C-F8B0-4F25-BDEC-39D3594CB736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P1 Presupuesto Aprobado-Ejec" sheetId="6" r:id="rId1"/>
    <sheet name="Ejecucion " sheetId="5" r:id="rId2"/>
  </sheets>
  <definedNames>
    <definedName name="_xlnm._FilterDatabase" localSheetId="1" hidden="1">'Ejecucion '!$B$8:$N$85</definedName>
    <definedName name="_xlnm.Print_Area" localSheetId="1">'Ejecucion '!$B$1:$O$98</definedName>
    <definedName name="_xlnm.Print_Area" localSheetId="0">'P1 Presupuesto Aprobado-Ejec'!$A$1:$P$103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5" l="1"/>
  <c r="O80" i="5"/>
  <c r="O79" i="5"/>
  <c r="G79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11" i="5"/>
  <c r="O55" i="5" l="1"/>
  <c r="C54" i="6" l="1"/>
  <c r="D37" i="5" l="1"/>
  <c r="D53" i="5"/>
  <c r="D27" i="5"/>
  <c r="O21" i="5"/>
  <c r="O16" i="5"/>
  <c r="E11" i="5"/>
  <c r="F11" i="5"/>
  <c r="G11" i="5"/>
  <c r="H11" i="5"/>
  <c r="I11" i="5"/>
  <c r="J11" i="5"/>
  <c r="K11" i="5"/>
  <c r="L11" i="5"/>
  <c r="M11" i="5"/>
  <c r="N11" i="5"/>
  <c r="E17" i="5"/>
  <c r="F17" i="5"/>
  <c r="G17" i="5"/>
  <c r="H17" i="5"/>
  <c r="I17" i="5"/>
  <c r="J17" i="5"/>
  <c r="K17" i="5"/>
  <c r="L17" i="5"/>
  <c r="M17" i="5"/>
  <c r="N17" i="5"/>
  <c r="E27" i="5"/>
  <c r="F27" i="5"/>
  <c r="G27" i="5"/>
  <c r="H27" i="5"/>
  <c r="I27" i="5"/>
  <c r="J27" i="5"/>
  <c r="K27" i="5"/>
  <c r="L27" i="5"/>
  <c r="M27" i="5"/>
  <c r="N27" i="5"/>
  <c r="E37" i="5"/>
  <c r="F37" i="5"/>
  <c r="G37" i="5"/>
  <c r="H37" i="5"/>
  <c r="I37" i="5"/>
  <c r="J37" i="5"/>
  <c r="K37" i="5"/>
  <c r="L37" i="5"/>
  <c r="M37" i="5"/>
  <c r="N37" i="5"/>
  <c r="D46" i="5"/>
  <c r="E46" i="5"/>
  <c r="F46" i="5"/>
  <c r="G46" i="5"/>
  <c r="H46" i="5"/>
  <c r="I46" i="5"/>
  <c r="J46" i="5"/>
  <c r="K46" i="5"/>
  <c r="L46" i="5"/>
  <c r="M46" i="5"/>
  <c r="N46" i="5"/>
  <c r="E53" i="5"/>
  <c r="F53" i="5"/>
  <c r="G53" i="5"/>
  <c r="H53" i="5"/>
  <c r="I53" i="5"/>
  <c r="J53" i="5"/>
  <c r="K53" i="5"/>
  <c r="L53" i="5"/>
  <c r="M53" i="5"/>
  <c r="N53" i="5"/>
  <c r="D63" i="5"/>
  <c r="E63" i="5"/>
  <c r="F63" i="5"/>
  <c r="G63" i="5"/>
  <c r="H63" i="5"/>
  <c r="I63" i="5"/>
  <c r="J63" i="5"/>
  <c r="K63" i="5"/>
  <c r="L63" i="5"/>
  <c r="M63" i="5"/>
  <c r="N63" i="5"/>
  <c r="D68" i="5"/>
  <c r="E68" i="5"/>
  <c r="F68" i="5"/>
  <c r="G68" i="5"/>
  <c r="H68" i="5"/>
  <c r="I68" i="5"/>
  <c r="J68" i="5"/>
  <c r="K68" i="5"/>
  <c r="L68" i="5"/>
  <c r="M68" i="5"/>
  <c r="N68" i="5"/>
  <c r="D71" i="5"/>
  <c r="E71" i="5"/>
  <c r="F71" i="5"/>
  <c r="G71" i="5"/>
  <c r="H71" i="5"/>
  <c r="I71" i="5"/>
  <c r="J71" i="5"/>
  <c r="K71" i="5"/>
  <c r="L71" i="5"/>
  <c r="M71" i="5"/>
  <c r="N71" i="5"/>
  <c r="D76" i="5"/>
  <c r="D75" i="5" s="1"/>
  <c r="E76" i="5"/>
  <c r="E75" i="5" s="1"/>
  <c r="F76" i="5"/>
  <c r="F75" i="5" s="1"/>
  <c r="G76" i="5"/>
  <c r="G75" i="5" s="1"/>
  <c r="H76" i="5"/>
  <c r="H75" i="5" s="1"/>
  <c r="I76" i="5"/>
  <c r="I75" i="5" s="1"/>
  <c r="J76" i="5"/>
  <c r="J75" i="5" s="1"/>
  <c r="K76" i="5"/>
  <c r="K75" i="5" s="1"/>
  <c r="L76" i="5"/>
  <c r="L75" i="5" s="1"/>
  <c r="M76" i="5"/>
  <c r="M75" i="5" s="1"/>
  <c r="N76" i="5"/>
  <c r="N75" i="5" s="1"/>
  <c r="C11" i="5"/>
  <c r="C17" i="5"/>
  <c r="D17" i="5" l="1"/>
  <c r="D11" i="5"/>
  <c r="G84" i="5"/>
  <c r="I84" i="5"/>
  <c r="M84" i="5"/>
  <c r="L84" i="5"/>
  <c r="N84" i="5"/>
  <c r="K84" i="5"/>
  <c r="J84" i="5"/>
  <c r="H84" i="5"/>
  <c r="O83" i="5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D21" i="6"/>
  <c r="E21" i="6"/>
  <c r="F21" i="6"/>
  <c r="G21" i="6"/>
  <c r="H21" i="6"/>
  <c r="I21" i="6"/>
  <c r="J21" i="6"/>
  <c r="K21" i="6"/>
  <c r="L21" i="6"/>
  <c r="M21" i="6"/>
  <c r="N21" i="6"/>
  <c r="D22" i="6"/>
  <c r="E22" i="6"/>
  <c r="F22" i="6"/>
  <c r="G22" i="6"/>
  <c r="H22" i="6"/>
  <c r="I22" i="6"/>
  <c r="J22" i="6"/>
  <c r="K22" i="6"/>
  <c r="L22" i="6"/>
  <c r="M22" i="6"/>
  <c r="N22" i="6"/>
  <c r="D23" i="6"/>
  <c r="E23" i="6"/>
  <c r="F23" i="6"/>
  <c r="G23" i="6"/>
  <c r="H23" i="6"/>
  <c r="I23" i="6"/>
  <c r="J23" i="6"/>
  <c r="K23" i="6"/>
  <c r="L23" i="6"/>
  <c r="M23" i="6"/>
  <c r="N23" i="6"/>
  <c r="D24" i="6"/>
  <c r="E24" i="6"/>
  <c r="F24" i="6"/>
  <c r="G24" i="6"/>
  <c r="H24" i="6"/>
  <c r="I24" i="6"/>
  <c r="J24" i="6"/>
  <c r="K24" i="6"/>
  <c r="L24" i="6"/>
  <c r="M24" i="6"/>
  <c r="N24" i="6"/>
  <c r="D25" i="6"/>
  <c r="E25" i="6"/>
  <c r="F25" i="6"/>
  <c r="G25" i="6"/>
  <c r="H25" i="6"/>
  <c r="I25" i="6"/>
  <c r="J25" i="6"/>
  <c r="K25" i="6"/>
  <c r="L25" i="6"/>
  <c r="M25" i="6"/>
  <c r="N25" i="6"/>
  <c r="D26" i="6"/>
  <c r="E26" i="6"/>
  <c r="F26" i="6"/>
  <c r="G26" i="6"/>
  <c r="H26" i="6"/>
  <c r="I26" i="6"/>
  <c r="J26" i="6"/>
  <c r="K26" i="6"/>
  <c r="L26" i="6"/>
  <c r="M26" i="6"/>
  <c r="N26" i="6"/>
  <c r="D27" i="6"/>
  <c r="E27" i="6"/>
  <c r="F27" i="6"/>
  <c r="G27" i="6"/>
  <c r="H27" i="6"/>
  <c r="I27" i="6"/>
  <c r="J27" i="6"/>
  <c r="K27" i="6"/>
  <c r="L27" i="6"/>
  <c r="M27" i="6"/>
  <c r="N27" i="6"/>
  <c r="D29" i="6"/>
  <c r="E29" i="6"/>
  <c r="F29" i="6"/>
  <c r="G29" i="6"/>
  <c r="H29" i="6"/>
  <c r="I29" i="6"/>
  <c r="J29" i="6"/>
  <c r="K29" i="6"/>
  <c r="L29" i="6"/>
  <c r="M29" i="6"/>
  <c r="N29" i="6"/>
  <c r="D30" i="6"/>
  <c r="E30" i="6"/>
  <c r="F30" i="6"/>
  <c r="G30" i="6"/>
  <c r="H30" i="6"/>
  <c r="I30" i="6"/>
  <c r="J30" i="6"/>
  <c r="K30" i="6"/>
  <c r="L30" i="6"/>
  <c r="M30" i="6"/>
  <c r="N30" i="6"/>
  <c r="D31" i="6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9" i="6"/>
  <c r="E39" i="6"/>
  <c r="F39" i="6"/>
  <c r="G39" i="6"/>
  <c r="H39" i="6"/>
  <c r="I39" i="6"/>
  <c r="J39" i="6"/>
  <c r="K39" i="6"/>
  <c r="L39" i="6"/>
  <c r="M39" i="6"/>
  <c r="N39" i="6"/>
  <c r="D40" i="6"/>
  <c r="E40" i="6"/>
  <c r="F40" i="6"/>
  <c r="G40" i="6"/>
  <c r="H40" i="6"/>
  <c r="I40" i="6"/>
  <c r="J40" i="6"/>
  <c r="K40" i="6"/>
  <c r="L40" i="6"/>
  <c r="M40" i="6"/>
  <c r="N40" i="6"/>
  <c r="D41" i="6"/>
  <c r="E41" i="6"/>
  <c r="F41" i="6"/>
  <c r="G41" i="6"/>
  <c r="H41" i="6"/>
  <c r="I41" i="6"/>
  <c r="J41" i="6"/>
  <c r="K41" i="6"/>
  <c r="L41" i="6"/>
  <c r="M41" i="6"/>
  <c r="N41" i="6"/>
  <c r="D42" i="6"/>
  <c r="E42" i="6"/>
  <c r="F42" i="6"/>
  <c r="G42" i="6"/>
  <c r="H42" i="6"/>
  <c r="I42" i="6"/>
  <c r="J42" i="6"/>
  <c r="K42" i="6"/>
  <c r="L42" i="6"/>
  <c r="M42" i="6"/>
  <c r="N42" i="6"/>
  <c r="D43" i="6"/>
  <c r="E43" i="6"/>
  <c r="F43" i="6"/>
  <c r="G43" i="6"/>
  <c r="H43" i="6"/>
  <c r="I43" i="6"/>
  <c r="J43" i="6"/>
  <c r="K43" i="6"/>
  <c r="L43" i="6"/>
  <c r="M43" i="6"/>
  <c r="N43" i="6"/>
  <c r="D44" i="6"/>
  <c r="E44" i="6"/>
  <c r="F44" i="6"/>
  <c r="G44" i="6"/>
  <c r="H44" i="6"/>
  <c r="I44" i="6"/>
  <c r="J44" i="6"/>
  <c r="K44" i="6"/>
  <c r="L44" i="6"/>
  <c r="M44" i="6"/>
  <c r="N44" i="6"/>
  <c r="D45" i="6"/>
  <c r="E45" i="6"/>
  <c r="F45" i="6"/>
  <c r="G45" i="6"/>
  <c r="H45" i="6"/>
  <c r="I45" i="6"/>
  <c r="J45" i="6"/>
  <c r="K45" i="6"/>
  <c r="L45" i="6"/>
  <c r="M45" i="6"/>
  <c r="N45" i="6"/>
  <c r="D46" i="6"/>
  <c r="E46" i="6"/>
  <c r="F46" i="6"/>
  <c r="G46" i="6"/>
  <c r="H46" i="6"/>
  <c r="I46" i="6"/>
  <c r="J46" i="6"/>
  <c r="K46" i="6"/>
  <c r="L46" i="6"/>
  <c r="M46" i="6"/>
  <c r="N46" i="6"/>
  <c r="H47" i="6"/>
  <c r="I47" i="6"/>
  <c r="J47" i="6"/>
  <c r="K47" i="6"/>
  <c r="L47" i="6"/>
  <c r="M47" i="6"/>
  <c r="N47" i="6"/>
  <c r="D48" i="6"/>
  <c r="E48" i="6"/>
  <c r="F48" i="6"/>
  <c r="G48" i="6"/>
  <c r="H48" i="6"/>
  <c r="I48" i="6"/>
  <c r="J48" i="6"/>
  <c r="K48" i="6"/>
  <c r="L48" i="6"/>
  <c r="M48" i="6"/>
  <c r="N48" i="6"/>
  <c r="D49" i="6"/>
  <c r="E49" i="6"/>
  <c r="F49" i="6"/>
  <c r="G49" i="6"/>
  <c r="H49" i="6"/>
  <c r="I49" i="6"/>
  <c r="J49" i="6"/>
  <c r="K49" i="6"/>
  <c r="L49" i="6"/>
  <c r="M49" i="6"/>
  <c r="N49" i="6"/>
  <c r="D50" i="6"/>
  <c r="E50" i="6"/>
  <c r="F50" i="6"/>
  <c r="G50" i="6"/>
  <c r="H50" i="6"/>
  <c r="I50" i="6"/>
  <c r="J50" i="6"/>
  <c r="K50" i="6"/>
  <c r="L50" i="6"/>
  <c r="M50" i="6"/>
  <c r="N50" i="6"/>
  <c r="D51" i="6"/>
  <c r="E51" i="6"/>
  <c r="F51" i="6"/>
  <c r="G51" i="6"/>
  <c r="H51" i="6"/>
  <c r="I51" i="6"/>
  <c r="J51" i="6"/>
  <c r="K51" i="6"/>
  <c r="L51" i="6"/>
  <c r="M51" i="6"/>
  <c r="N51" i="6"/>
  <c r="D52" i="6"/>
  <c r="E52" i="6"/>
  <c r="F52" i="6"/>
  <c r="G52" i="6"/>
  <c r="H52" i="6"/>
  <c r="I52" i="6"/>
  <c r="J52" i="6"/>
  <c r="K52" i="6"/>
  <c r="L52" i="6"/>
  <c r="M52" i="6"/>
  <c r="N52" i="6"/>
  <c r="D53" i="6"/>
  <c r="E53" i="6"/>
  <c r="F53" i="6"/>
  <c r="G53" i="6"/>
  <c r="H53" i="6"/>
  <c r="I53" i="6"/>
  <c r="J53" i="6"/>
  <c r="K53" i="6"/>
  <c r="L53" i="6"/>
  <c r="M53" i="6"/>
  <c r="N53" i="6"/>
  <c r="D55" i="6"/>
  <c r="E55" i="6"/>
  <c r="F55" i="6"/>
  <c r="G55" i="6"/>
  <c r="H55" i="6"/>
  <c r="I55" i="6"/>
  <c r="J55" i="6"/>
  <c r="K55" i="6"/>
  <c r="L55" i="6"/>
  <c r="M55" i="6"/>
  <c r="N55" i="6"/>
  <c r="D56" i="6"/>
  <c r="E56" i="6"/>
  <c r="F56" i="6"/>
  <c r="G56" i="6"/>
  <c r="H56" i="6"/>
  <c r="I56" i="6"/>
  <c r="J56" i="6"/>
  <c r="K56" i="6"/>
  <c r="L56" i="6"/>
  <c r="M56" i="6"/>
  <c r="N56" i="6"/>
  <c r="D57" i="6"/>
  <c r="E57" i="6"/>
  <c r="F57" i="6"/>
  <c r="G57" i="6"/>
  <c r="H57" i="6"/>
  <c r="I57" i="6"/>
  <c r="J57" i="6"/>
  <c r="K57" i="6"/>
  <c r="L57" i="6"/>
  <c r="M57" i="6"/>
  <c r="N57" i="6"/>
  <c r="D58" i="6"/>
  <c r="E58" i="6"/>
  <c r="F58" i="6"/>
  <c r="G58" i="6"/>
  <c r="H58" i="6"/>
  <c r="I58" i="6"/>
  <c r="J58" i="6"/>
  <c r="K58" i="6"/>
  <c r="L58" i="6"/>
  <c r="M58" i="6"/>
  <c r="N58" i="6"/>
  <c r="D59" i="6"/>
  <c r="E59" i="6"/>
  <c r="F59" i="6"/>
  <c r="G59" i="6"/>
  <c r="H59" i="6"/>
  <c r="I59" i="6"/>
  <c r="J59" i="6"/>
  <c r="K59" i="6"/>
  <c r="L59" i="6"/>
  <c r="M59" i="6"/>
  <c r="N59" i="6"/>
  <c r="D60" i="6"/>
  <c r="E60" i="6"/>
  <c r="F60" i="6"/>
  <c r="G60" i="6"/>
  <c r="H60" i="6"/>
  <c r="I60" i="6"/>
  <c r="J60" i="6"/>
  <c r="K60" i="6"/>
  <c r="L60" i="6"/>
  <c r="M60" i="6"/>
  <c r="N60" i="6"/>
  <c r="D61" i="6"/>
  <c r="E61" i="6"/>
  <c r="F61" i="6"/>
  <c r="G61" i="6"/>
  <c r="H61" i="6"/>
  <c r="I61" i="6"/>
  <c r="J61" i="6"/>
  <c r="K61" i="6"/>
  <c r="L61" i="6"/>
  <c r="M61" i="6"/>
  <c r="N61" i="6"/>
  <c r="D62" i="6"/>
  <c r="E62" i="6"/>
  <c r="F62" i="6"/>
  <c r="G62" i="6"/>
  <c r="H62" i="6"/>
  <c r="I62" i="6"/>
  <c r="J62" i="6"/>
  <c r="K62" i="6"/>
  <c r="L62" i="6"/>
  <c r="M62" i="6"/>
  <c r="N62" i="6"/>
  <c r="D63" i="6"/>
  <c r="E63" i="6"/>
  <c r="F63" i="6"/>
  <c r="G63" i="6"/>
  <c r="H63" i="6"/>
  <c r="I63" i="6"/>
  <c r="J63" i="6"/>
  <c r="K63" i="6"/>
  <c r="L63" i="6"/>
  <c r="M63" i="6"/>
  <c r="N63" i="6"/>
  <c r="H64" i="6"/>
  <c r="I64" i="6"/>
  <c r="J64" i="6"/>
  <c r="K64" i="6"/>
  <c r="L64" i="6"/>
  <c r="M64" i="6"/>
  <c r="N64" i="6"/>
  <c r="D65" i="6"/>
  <c r="E65" i="6"/>
  <c r="F65" i="6"/>
  <c r="G65" i="6"/>
  <c r="H65" i="6"/>
  <c r="I65" i="6"/>
  <c r="J65" i="6"/>
  <c r="K65" i="6"/>
  <c r="L65" i="6"/>
  <c r="M65" i="6"/>
  <c r="N65" i="6"/>
  <c r="D66" i="6"/>
  <c r="E66" i="6"/>
  <c r="F66" i="6"/>
  <c r="G66" i="6"/>
  <c r="H66" i="6"/>
  <c r="I66" i="6"/>
  <c r="J66" i="6"/>
  <c r="K66" i="6"/>
  <c r="L66" i="6"/>
  <c r="M66" i="6"/>
  <c r="N66" i="6"/>
  <c r="D67" i="6"/>
  <c r="E67" i="6"/>
  <c r="F67" i="6"/>
  <c r="G67" i="6"/>
  <c r="H67" i="6"/>
  <c r="I67" i="6"/>
  <c r="J67" i="6"/>
  <c r="K67" i="6"/>
  <c r="L67" i="6"/>
  <c r="M67" i="6"/>
  <c r="N67" i="6"/>
  <c r="D68" i="6"/>
  <c r="E68" i="6"/>
  <c r="F68" i="6"/>
  <c r="G68" i="6"/>
  <c r="H68" i="6"/>
  <c r="I68" i="6"/>
  <c r="J68" i="6"/>
  <c r="K68" i="6"/>
  <c r="L68" i="6"/>
  <c r="M68" i="6"/>
  <c r="N68" i="6"/>
  <c r="H69" i="6"/>
  <c r="I69" i="6"/>
  <c r="J69" i="6"/>
  <c r="K69" i="6"/>
  <c r="L69" i="6"/>
  <c r="M69" i="6"/>
  <c r="N69" i="6"/>
  <c r="D70" i="6"/>
  <c r="E70" i="6"/>
  <c r="F70" i="6"/>
  <c r="G70" i="6"/>
  <c r="H70" i="6"/>
  <c r="I70" i="6"/>
  <c r="J70" i="6"/>
  <c r="K70" i="6"/>
  <c r="L70" i="6"/>
  <c r="M70" i="6"/>
  <c r="N70" i="6"/>
  <c r="D71" i="6"/>
  <c r="E71" i="6"/>
  <c r="F71" i="6"/>
  <c r="G71" i="6"/>
  <c r="H71" i="6"/>
  <c r="I71" i="6"/>
  <c r="J71" i="6"/>
  <c r="K71" i="6"/>
  <c r="L71" i="6"/>
  <c r="M71" i="6"/>
  <c r="N71" i="6"/>
  <c r="H72" i="6"/>
  <c r="I72" i="6"/>
  <c r="J72" i="6"/>
  <c r="K72" i="6"/>
  <c r="L72" i="6"/>
  <c r="M72" i="6"/>
  <c r="N72" i="6"/>
  <c r="D73" i="6"/>
  <c r="E73" i="6"/>
  <c r="F73" i="6"/>
  <c r="G73" i="6"/>
  <c r="H73" i="6"/>
  <c r="I73" i="6"/>
  <c r="J73" i="6"/>
  <c r="K73" i="6"/>
  <c r="L73" i="6"/>
  <c r="M73" i="6"/>
  <c r="N73" i="6"/>
  <c r="D74" i="6"/>
  <c r="E74" i="6"/>
  <c r="F74" i="6"/>
  <c r="G74" i="6"/>
  <c r="H74" i="6"/>
  <c r="I74" i="6"/>
  <c r="J74" i="6"/>
  <c r="K74" i="6"/>
  <c r="L74" i="6"/>
  <c r="M74" i="6"/>
  <c r="N74" i="6"/>
  <c r="D75" i="6"/>
  <c r="E75" i="6"/>
  <c r="F75" i="6"/>
  <c r="G75" i="6"/>
  <c r="H75" i="6"/>
  <c r="I75" i="6"/>
  <c r="J75" i="6"/>
  <c r="K75" i="6"/>
  <c r="L75" i="6"/>
  <c r="M75" i="6"/>
  <c r="N75" i="6"/>
  <c r="D78" i="6"/>
  <c r="E78" i="6"/>
  <c r="F78" i="6"/>
  <c r="G78" i="6"/>
  <c r="H78" i="6"/>
  <c r="I78" i="6"/>
  <c r="J78" i="6"/>
  <c r="K78" i="6"/>
  <c r="L78" i="6"/>
  <c r="M78" i="6"/>
  <c r="N78" i="6"/>
  <c r="D79" i="6"/>
  <c r="E79" i="6"/>
  <c r="F79" i="6"/>
  <c r="G79" i="6"/>
  <c r="H79" i="6"/>
  <c r="I79" i="6"/>
  <c r="J79" i="6"/>
  <c r="K79" i="6"/>
  <c r="L79" i="6"/>
  <c r="M79" i="6"/>
  <c r="N79" i="6"/>
  <c r="H80" i="6"/>
  <c r="I80" i="6"/>
  <c r="J80" i="6"/>
  <c r="K80" i="6"/>
  <c r="L80" i="6"/>
  <c r="M80" i="6"/>
  <c r="N80" i="6"/>
  <c r="D81" i="6"/>
  <c r="E81" i="6"/>
  <c r="F81" i="6"/>
  <c r="G81" i="6"/>
  <c r="H81" i="6"/>
  <c r="I81" i="6"/>
  <c r="J81" i="6"/>
  <c r="K81" i="6"/>
  <c r="L81" i="6"/>
  <c r="M81" i="6"/>
  <c r="N81" i="6"/>
  <c r="D82" i="6"/>
  <c r="E82" i="6"/>
  <c r="F82" i="6"/>
  <c r="G82" i="6"/>
  <c r="H82" i="6"/>
  <c r="I82" i="6"/>
  <c r="J82" i="6"/>
  <c r="K82" i="6"/>
  <c r="L82" i="6"/>
  <c r="M82" i="6"/>
  <c r="N82" i="6"/>
  <c r="H83" i="6"/>
  <c r="I83" i="6"/>
  <c r="J83" i="6"/>
  <c r="K83" i="6"/>
  <c r="L83" i="6"/>
  <c r="M83" i="6"/>
  <c r="N83" i="6"/>
  <c r="E84" i="6"/>
  <c r="F84" i="6"/>
  <c r="G84" i="6"/>
  <c r="O56" i="5"/>
  <c r="O57" i="5"/>
  <c r="O58" i="5"/>
  <c r="O59" i="5"/>
  <c r="O60" i="5"/>
  <c r="O29" i="5"/>
  <c r="O30" i="5"/>
  <c r="O31" i="5"/>
  <c r="O32" i="5"/>
  <c r="O33" i="5"/>
  <c r="O34" i="5"/>
  <c r="O35" i="5"/>
  <c r="O36" i="5"/>
  <c r="O19" i="5"/>
  <c r="O20" i="5"/>
  <c r="O22" i="5"/>
  <c r="O23" i="5"/>
  <c r="O24" i="5"/>
  <c r="O25" i="5"/>
  <c r="O26" i="5"/>
  <c r="O13" i="5"/>
  <c r="O14" i="5"/>
  <c r="O15" i="5"/>
  <c r="O83" i="6"/>
  <c r="O82" i="6"/>
  <c r="O81" i="6"/>
  <c r="O80" i="6"/>
  <c r="O79" i="6"/>
  <c r="O78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7" i="6"/>
  <c r="O16" i="6"/>
  <c r="O15" i="6"/>
  <c r="O14" i="6"/>
  <c r="O13" i="6"/>
  <c r="O54" i="5"/>
  <c r="O38" i="5"/>
  <c r="O28" i="5"/>
  <c r="O18" i="5"/>
  <c r="O12" i="5"/>
  <c r="O11" i="5" l="1"/>
  <c r="O54" i="6"/>
  <c r="O38" i="6"/>
  <c r="O28" i="6"/>
  <c r="O18" i="6"/>
  <c r="O12" i="6"/>
  <c r="N76" i="6" l="1"/>
  <c r="N77" i="6"/>
  <c r="O76" i="6"/>
  <c r="O85" i="6" s="1"/>
  <c r="O77" i="6"/>
  <c r="O39" i="5"/>
  <c r="O40" i="5"/>
  <c r="O41" i="5"/>
  <c r="O42" i="5"/>
  <c r="O43" i="5"/>
  <c r="O44" i="5"/>
  <c r="O47" i="5"/>
  <c r="O48" i="5"/>
  <c r="O49" i="5"/>
  <c r="O50" i="5"/>
  <c r="O51" i="5"/>
  <c r="O37" i="5" l="1"/>
  <c r="N54" i="6"/>
  <c r="N38" i="6"/>
  <c r="N28" i="6"/>
  <c r="N18" i="6"/>
  <c r="N12" i="6"/>
  <c r="P59" i="6"/>
  <c r="M54" i="6"/>
  <c r="M38" i="6"/>
  <c r="M28" i="6"/>
  <c r="M18" i="6"/>
  <c r="M12" i="6"/>
  <c r="M84" i="6"/>
  <c r="L38" i="6"/>
  <c r="L84" i="6"/>
  <c r="L28" i="6"/>
  <c r="L18" i="6"/>
  <c r="L12" i="6"/>
  <c r="L54" i="6"/>
  <c r="K84" i="6"/>
  <c r="J84" i="6"/>
  <c r="K54" i="6"/>
  <c r="K38" i="6"/>
  <c r="K28" i="6"/>
  <c r="K18" i="6"/>
  <c r="K12" i="6"/>
  <c r="O62" i="5"/>
  <c r="O53" i="5" s="1"/>
  <c r="J54" i="6"/>
  <c r="I38" i="6"/>
  <c r="J38" i="6"/>
  <c r="J28" i="6"/>
  <c r="J18" i="6"/>
  <c r="J12" i="6"/>
  <c r="N85" i="6" l="1"/>
  <c r="J76" i="6"/>
  <c r="J85" i="6" s="1"/>
  <c r="J77" i="6"/>
  <c r="L76" i="6"/>
  <c r="L85" i="6" s="1"/>
  <c r="L77" i="6"/>
  <c r="M76" i="6"/>
  <c r="M85" i="6" s="1"/>
  <c r="M77" i="6"/>
  <c r="K76" i="6"/>
  <c r="K85" i="6" s="1"/>
  <c r="K77" i="6"/>
  <c r="I77" i="6" l="1"/>
  <c r="I84" i="6"/>
  <c r="I76" i="6" l="1"/>
  <c r="I54" i="6"/>
  <c r="I28" i="6"/>
  <c r="I18" i="6"/>
  <c r="I12" i="6"/>
  <c r="I85" i="6" l="1"/>
  <c r="O27" i="5"/>
  <c r="O17" i="5"/>
  <c r="H77" i="6"/>
  <c r="H84" i="6"/>
  <c r="P13" i="6"/>
  <c r="H54" i="6"/>
  <c r="E38" i="6"/>
  <c r="F38" i="6"/>
  <c r="G38" i="6"/>
  <c r="H38" i="6"/>
  <c r="H28" i="6"/>
  <c r="H18" i="6"/>
  <c r="H12" i="6"/>
  <c r="P16" i="6"/>
  <c r="G76" i="6" l="1"/>
  <c r="G77" i="6"/>
  <c r="H76" i="6"/>
  <c r="H85" i="6" s="1"/>
  <c r="G54" i="6"/>
  <c r="G47" i="6"/>
  <c r="F82" i="5"/>
  <c r="G72" i="6"/>
  <c r="G28" i="6"/>
  <c r="G18" i="6"/>
  <c r="G12" i="6"/>
  <c r="G64" i="6" l="1"/>
  <c r="G69" i="6"/>
  <c r="F79" i="5"/>
  <c r="F84" i="5" s="1"/>
  <c r="G83" i="6"/>
  <c r="O52" i="5"/>
  <c r="O64" i="5"/>
  <c r="O65" i="5"/>
  <c r="O66" i="5"/>
  <c r="O67" i="5"/>
  <c r="O69" i="5"/>
  <c r="O70" i="5"/>
  <c r="O72" i="5"/>
  <c r="O73" i="5"/>
  <c r="O74" i="5"/>
  <c r="O78" i="5"/>
  <c r="O81" i="5"/>
  <c r="E82" i="5"/>
  <c r="F72" i="6"/>
  <c r="F54" i="6"/>
  <c r="F47" i="6"/>
  <c r="F28" i="6"/>
  <c r="G80" i="6" l="1"/>
  <c r="G85" i="6" s="1"/>
  <c r="F64" i="6"/>
  <c r="F69" i="6"/>
  <c r="F76" i="6"/>
  <c r="F77" i="6"/>
  <c r="E79" i="5"/>
  <c r="F83" i="6"/>
  <c r="F12" i="6"/>
  <c r="C18" i="6"/>
  <c r="F80" i="6" l="1"/>
  <c r="E84" i="5"/>
  <c r="E12" i="6"/>
  <c r="D84" i="6"/>
  <c r="P14" i="6" l="1"/>
  <c r="P84" i="6"/>
  <c r="C37" i="5"/>
  <c r="D38" i="6" s="1"/>
  <c r="C27" i="5"/>
  <c r="D28" i="6" s="1"/>
  <c r="E28" i="6"/>
  <c r="D12" i="6"/>
  <c r="D18" i="6"/>
  <c r="E18" i="6"/>
  <c r="C46" i="5"/>
  <c r="D47" i="6" s="1"/>
  <c r="E47" i="6"/>
  <c r="C53" i="5"/>
  <c r="D54" i="6" s="1"/>
  <c r="E54" i="6"/>
  <c r="C63" i="5"/>
  <c r="D64" i="6" s="1"/>
  <c r="C68" i="5"/>
  <c r="D69" i="6" s="1"/>
  <c r="C71" i="5"/>
  <c r="D72" i="6" s="1"/>
  <c r="E72" i="6"/>
  <c r="C76" i="5"/>
  <c r="D77" i="6" s="1"/>
  <c r="C82" i="5"/>
  <c r="D83" i="6" s="1"/>
  <c r="D82" i="5"/>
  <c r="P82" i="6"/>
  <c r="P81" i="6"/>
  <c r="P79" i="6"/>
  <c r="P75" i="6"/>
  <c r="P74" i="6"/>
  <c r="P73" i="6"/>
  <c r="P71" i="6"/>
  <c r="P68" i="6"/>
  <c r="P67" i="6"/>
  <c r="P66" i="6"/>
  <c r="P65" i="6"/>
  <c r="P63" i="6"/>
  <c r="P62" i="6"/>
  <c r="P61" i="6"/>
  <c r="P60" i="6"/>
  <c r="P58" i="6"/>
  <c r="P57" i="6"/>
  <c r="P56" i="6"/>
  <c r="P55" i="6"/>
  <c r="P53" i="6"/>
  <c r="P52" i="6"/>
  <c r="P51" i="6"/>
  <c r="P50" i="6"/>
  <c r="P49" i="6"/>
  <c r="P48" i="6"/>
  <c r="P46" i="6"/>
  <c r="P45" i="6"/>
  <c r="P44" i="6"/>
  <c r="P43" i="6"/>
  <c r="P42" i="6"/>
  <c r="P41" i="6"/>
  <c r="P40" i="6"/>
  <c r="P39" i="6"/>
  <c r="P37" i="6"/>
  <c r="P36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7" i="6"/>
  <c r="D79" i="5" l="1"/>
  <c r="E83" i="6"/>
  <c r="E76" i="6"/>
  <c r="E77" i="6"/>
  <c r="E64" i="6"/>
  <c r="E69" i="6"/>
  <c r="O46" i="5"/>
  <c r="O63" i="5"/>
  <c r="P64" i="6" s="1"/>
  <c r="O82" i="5"/>
  <c r="P83" i="6" s="1"/>
  <c r="P38" i="6"/>
  <c r="O71" i="5"/>
  <c r="P72" i="6" s="1"/>
  <c r="O68" i="5"/>
  <c r="P69" i="6" s="1"/>
  <c r="P54" i="6"/>
  <c r="P12" i="6"/>
  <c r="P70" i="6"/>
  <c r="C75" i="5"/>
  <c r="C79" i="5"/>
  <c r="D80" i="6" s="1"/>
  <c r="P35" i="6"/>
  <c r="P15" i="6"/>
  <c r="P28" i="6"/>
  <c r="O84" i="5" l="1"/>
  <c r="E80" i="6"/>
  <c r="E85" i="6" s="1"/>
  <c r="D84" i="5"/>
  <c r="P47" i="6"/>
  <c r="C84" i="5"/>
  <c r="D76" i="6"/>
  <c r="D85" i="6" s="1"/>
  <c r="C72" i="6"/>
  <c r="B72" i="6"/>
  <c r="C77" i="6"/>
  <c r="C76" i="6" s="1"/>
  <c r="B77" i="6"/>
  <c r="B76" i="6" s="1"/>
  <c r="C83" i="6"/>
  <c r="C80" i="6"/>
  <c r="B80" i="6"/>
  <c r="B83" i="6"/>
  <c r="C69" i="6"/>
  <c r="B69" i="6"/>
  <c r="C64" i="6"/>
  <c r="B64" i="6"/>
  <c r="C38" i="6"/>
  <c r="B54" i="6"/>
  <c r="B47" i="6"/>
  <c r="B38" i="6"/>
  <c r="B28" i="6"/>
  <c r="C28" i="6"/>
  <c r="B18" i="6"/>
  <c r="C12" i="6"/>
  <c r="B12" i="6"/>
  <c r="P80" i="6" l="1"/>
  <c r="C85" i="6"/>
  <c r="B85" i="6"/>
  <c r="F18" i="6" l="1"/>
  <c r="F85" i="6" s="1"/>
  <c r="P18" i="6"/>
  <c r="P85" i="6" s="1"/>
  <c r="P19" i="6"/>
</calcChain>
</file>

<file path=xl/sharedStrings.xml><?xml version="1.0" encoding="utf-8"?>
<sst xmlns="http://schemas.openxmlformats.org/spreadsheetml/2006/main" count="210" uniqueCount="103">
  <si>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</si>
  <si>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</si>
  <si>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</si>
  <si>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</si>
  <si>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</si>
  <si>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</si>
  <si>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</si>
  <si>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</si>
  <si>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</si>
  <si>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</si>
  <si>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</si>
  <si>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</si>
  <si>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</si>
  <si>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</si>
  <si>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</si>
  <si>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</si>
  <si>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</si>
  <si>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</si>
  <si>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</si>
  <si>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</si>
  <si>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</si>
  <si>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</si>
  <si>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</si>
  <si>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</si>
  <si>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</si>
  <si>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</si>
  <si>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</si>
  <si>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</si>
  <si>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</si>
  <si>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</si>
  <si>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</si>
  <si>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</si>
  <si>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</si>
  <si>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</si>
  <si>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</si>
  <si>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</si>
  <si>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</si>
  <si>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</si>
  <si>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</si>
  <si>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</si>
  <si>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</si>
  <si>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</si>
  <si>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</si>
  <si>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</si>
  <si>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</si>
  <si>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</si>
  <si>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</si>
  <si>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</si>
  <si>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</si>
  <si>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</si>
  <si>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</si>
  <si>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</si>
  <si>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</si>
  <si>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</si>
  <si>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</si>
  <si>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</si>
  <si>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</si>
  <si>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</si>
  <si>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</si>
  <si>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</si>
  <si>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</si>
  <si>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</si>
  <si>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</si>
  <si>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</si>
  <si>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</si>
  <si>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</si>
  <si>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</si>
  <si>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</si>
  <si>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</si>
  <si>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</si>
  <si>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</si>
  <si>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</si>
  <si>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</si>
  <si>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</si>
  <si>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</si>
  <si>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</si>
  <si>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</si>
  <si>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</si>
  <si>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</si>
  <si>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</si>
  <si>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</si>
  <si>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</si>
  <si>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</si>
  <si>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</si>
  <si>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</si>
  <si>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</si>
  <si>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</si>
  <si>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</si>
  <si>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</si>
  <si>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</si>
  <si>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</si>
  <si>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</si>
  <si>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</si>
  <si>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</si>
  <si>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</si>
  <si>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</si>
  <si>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</si>
  <si>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</si>
  <si>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</si>
  <si>
    <t/>
  </si>
  <si>
    <r>
      <t>Presupuesto aprobado:</t>
    </r>
    <r>
      <rPr>
        <sz val="12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</si>
  <si>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</t>
    </r>
    <r>
      <rPr>
        <sz val="12"/>
        <color theme="1"/>
        <rFont val="Times New Roman"/>
        <family val="1"/>
      </rPr>
      <t>Se refiere al presupuesto aprobado en caso de que el Congreso Nacional apruebe un presupuesto complementario.</t>
    </r>
  </si>
  <si>
    <r>
      <t xml:space="preserve">Total devengado: </t>
    </r>
    <r>
      <rPr>
        <sz val="12"/>
        <color theme="1"/>
        <rFont val="Times New Roman"/>
        <family val="1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</si>
</sst>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/>
  </cellStyleXfs>
  <cellXfs count="69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 wrapText="1"/>
    </xf>
    <xf numFmtId="3" fontId="8" fillId="0" borderId="9" xfId="0" applyNumberFormat="1" applyFont="1" applyBorder="1" applyAlignment="1">
      <alignment horizontal="left" wrapText="1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258980</xdr:colOff>
      <xdr:row>0</xdr:row>
      <xdr:rowOff>139450</xdr:rowOff>
    </xdr:from>
    <xdr:to>
      <xdr:col>0</xdr:col>
      <xdr:colOff>2724816</xdr:colOff>
      <xdr:row>6</xdr:row>
      <xdr:rowOff>201083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80" y="139450"/>
          <a:ext cx="2465836" cy="1352800"/>
        </a:xfrm>
        <a:prstGeom prst="rect">
          <a:avLst/>
        </a:prstGeom>
      </xdr:spPr>
    </xdr:pic>
    <xdr:clientData/>
  </xdr:twoCellAnchor>
  <xdr:twoCellAnchor editAs="oneCell">
    <xdr:from>
      <xdr:col>6</xdr:col>
      <xdr:colOff>319011</xdr:colOff>
      <xdr:row>1</xdr:row>
      <xdr:rowOff>84667</xdr:rowOff>
    </xdr:from>
    <xdr:to>
      <xdr:col>15</xdr:col>
      <xdr:colOff>1138383</xdr:colOff>
      <xdr:row>8</xdr:row>
      <xdr:rowOff>66218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6594" y="285750"/>
          <a:ext cx="3359371" cy="1494968"/>
        </a:xfrm>
        <a:prstGeom prst="rect">
          <a:avLst/>
        </a:prstGeom>
      </xdr:spPr>
    </xdr:pic>
    <xdr:clientData/>
  </xdr:twoCellAnchor>
  <xdr:oneCellAnchor>
    <xdr:from>
      <xdr:col>0</xdr:col>
      <xdr:colOff>1478803</xdr:colOff>
      <xdr:row>96</xdr:row>
      <xdr:rowOff>133600</xdr:rowOff>
    </xdr:from>
    <xdr:ext cx="13695732" cy="985642"/>
    <xdr:pic>
      <xdr:nvPicPr>
        <xdr:cNvPr id="4" name="Imagen 3">
          <a:extLst>
            <a:ext uri="{FF2B5EF4-FFF2-40B4-BE49-F238E27FC236}">
              <a16:creationId xmlns:a16="http://schemas.microsoft.com/office/drawing/2014/main" id="{777AC024-EF95-40A0-B294-858D9761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803" y="19945600"/>
          <a:ext cx="13695732" cy="98564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246532</xdr:colOff>
      <xdr:row>93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1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2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1</xdr:col>
      <xdr:colOff>1</xdr:colOff>
      <xdr:row>0</xdr:row>
      <xdr:rowOff>0</xdr:rowOff>
    </xdr:from>
    <xdr:to>
      <xdr:col>1</xdr:col>
      <xdr:colOff>2510119</xdr:colOff>
      <xdr:row>6</xdr:row>
      <xdr:rowOff>44822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31F01A2-7444-4ED8-9091-CDAFE086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1154" y="0"/>
          <a:ext cx="2510118" cy="1362634"/>
        </a:xfrm>
        <a:prstGeom prst="rect">
          <a:avLst/>
        </a:prstGeom>
      </xdr:spPr>
    </xdr:pic>
    <xdr:clientData/>
  </xdr:twoCellAnchor>
  <xdr:twoCellAnchor editAs="oneCell">
    <xdr:from>
      <xdr:col>5</xdr:col>
      <xdr:colOff>403411</xdr:colOff>
      <xdr:row>0</xdr:row>
      <xdr:rowOff>53788</xdr:rowOff>
    </xdr:from>
    <xdr:to>
      <xdr:col>14</xdr:col>
      <xdr:colOff>1228164</xdr:colOff>
      <xdr:row>7</xdr:row>
      <xdr:rowOff>62753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E9DF497-2FEC-435D-9DDF-83BC8C46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7670" y="53788"/>
          <a:ext cx="3352800" cy="1524000"/>
        </a:xfrm>
        <a:prstGeom prst="rect">
          <a:avLst/>
        </a:prstGeom>
      </xdr:spPr>
    </xdr:pic>
    <xdr:clientData/>
  </xdr:twoCellAnchor>
  <xdr:oneCellAnchor>
    <xdr:from>
      <xdr:col>1</xdr:col>
      <xdr:colOff>1981199</xdr:colOff>
      <xdr:row>93</xdr:row>
      <xdr:rowOff>143436</xdr:rowOff>
    </xdr:from>
    <xdr:ext cx="10149519" cy="726141"/>
    <xdr:pic>
      <xdr:nvPicPr>
        <xdr:cNvPr id="6" name="Imagen 5">
          <a:extLst>
            <a:ext uri="{FF2B5EF4-FFF2-40B4-BE49-F238E27FC236}">
              <a16:creationId xmlns:a16="http://schemas.microsoft.com/office/drawing/2014/main" id="{2A9F5FDF-27B2-48AC-8154-E54D3CB12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1199" y="19032071"/>
          <a:ext cx="10149519" cy="7261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105"/>
  <sheetViews>
    <sheetView showGridLines="0" tabSelected="1" zoomScale="85" zoomScaleNormal="85" zoomScaleSheetLayoutView="72" workbookViewId="0">
      <selection activeCell="E85" sqref="E85"/>
    </sheetView>
  </sheetViews>
  <sheetFormatPr baseColWidth="10" defaultColWidth="22.5546875" defaultRowHeight="15.6" x14ac:dyDescent="0.3"/>
  <cols>
    <col min="1" max="1" width="77.44140625" style="27" customWidth="1"/>
    <col min="2" max="2" width="33" style="27" customWidth="1"/>
    <col min="3" max="3" width="34.6640625" style="27" customWidth="1"/>
    <col min="4" max="4" width="20.6640625" style="27" customWidth="1"/>
    <col min="5" max="5" width="21.109375" style="27" customWidth="1"/>
    <col min="6" max="6" width="18.6640625" style="27" customWidth="1"/>
    <col min="7" max="7" width="18.33203125" style="27" customWidth="1"/>
    <col min="8" max="8" width="18.6640625" style="27" customWidth="1"/>
    <col min="9" max="14" width="21.33203125" style="27" hidden="1" customWidth="1"/>
    <col min="15" max="15" width="11.109375" style="27" hidden="1" customWidth="1"/>
    <col min="16" max="16" width="21.109375" style="27" bestFit="1" customWidth="1"/>
    <col min="17" max="16384" width="22.5546875" style="27"/>
  </cols>
  <sheetData>
    <row r="3" spans="1:16" ht="17.399999999999999" x14ac:dyDescent="0.3">
      <c r="A3" s="60" t="s">
        <v>79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7.399999999999999" x14ac:dyDescent="0.3">
      <c r="A4" s="62" t="s">
        <v>78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7.399999999999999" x14ac:dyDescent="0.3">
      <c r="A5" s="64" t="s">
        <v>98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ht="17.399999999999999" x14ac:dyDescent="0.3">
      <c r="A6" s="62" t="s">
        <v>84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7.399999999999999" x14ac:dyDescent="0.3">
      <c r="A7" s="62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9" spans="1:16" x14ac:dyDescent="0.3">
      <c r="A9" s="54" t="s">
        <v>65</v>
      </c>
      <c r="B9" s="55" t="s">
        <v>77</v>
      </c>
      <c r="C9" s="55" t="s">
        <v>76</v>
      </c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16" x14ac:dyDescent="0.3">
      <c r="A10" s="54"/>
      <c r="B10" s="56"/>
      <c r="C10" s="56"/>
      <c r="D10" s="38" t="s">
        <v>81</v>
      </c>
      <c r="E10" s="38" t="s">
        <v>82</v>
      </c>
      <c r="F10" s="38" t="s">
        <v>87</v>
      </c>
      <c r="G10" s="38" t="s">
        <v>88</v>
      </c>
      <c r="H10" s="38" t="s">
        <v>89</v>
      </c>
      <c r="I10" s="38" t="s">
        <v>90</v>
      </c>
      <c r="J10" s="38" t="s">
        <v>92</v>
      </c>
      <c r="K10" s="38" t="s">
        <v>93</v>
      </c>
      <c r="L10" s="38" t="s">
        <v>94</v>
      </c>
      <c r="M10" s="38" t="s">
        <v>95</v>
      </c>
      <c r="N10" s="38" t="s">
        <v>96</v>
      </c>
      <c r="O10" s="38" t="s">
        <v>97</v>
      </c>
      <c r="P10" s="38" t="s">
        <v>83</v>
      </c>
    </row>
    <row r="11" spans="1:16" x14ac:dyDescent="0.3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3">
      <c r="A12" s="29" t="s">
        <v>1</v>
      </c>
      <c r="B12" s="4">
        <f>SUM(B13:B17)</f>
        <v>889889024</v>
      </c>
      <c r="C12" s="4">
        <f t="shared" ref="C12" si="0">SUM(C13:C17)</f>
        <v>585856793.14999998</v>
      </c>
      <c r="D12" s="15">
        <f>+'Ejecucion '!C11</f>
        <v>54108996.079999998</v>
      </c>
      <c r="E12" s="15">
        <f>+'Ejecucion '!D11</f>
        <v>54583896.740000002</v>
      </c>
      <c r="F12" s="15">
        <f>+'Ejecucion '!E11</f>
        <v>54667823.719999999</v>
      </c>
      <c r="G12" s="15">
        <f>+'Ejecucion '!F11</f>
        <v>64177717.909999996</v>
      </c>
      <c r="H12" s="15">
        <f>+'Ejecucion '!G11</f>
        <v>92758566.169999987</v>
      </c>
      <c r="I12" s="15">
        <f>+'Ejecucion '!H11</f>
        <v>0</v>
      </c>
      <c r="J12" s="15">
        <f>+'Ejecucion '!I11</f>
        <v>0</v>
      </c>
      <c r="K12" s="15">
        <f>+'Ejecucion '!J11</f>
        <v>0</v>
      </c>
      <c r="L12" s="15">
        <f>+'Ejecucion '!K11</f>
        <v>0</v>
      </c>
      <c r="M12" s="15">
        <f>+'Ejecucion '!L11</f>
        <v>0</v>
      </c>
      <c r="N12" s="15">
        <f>+'Ejecucion '!M11</f>
        <v>0</v>
      </c>
      <c r="O12" s="15">
        <f>+'Ejecucion '!N11</f>
        <v>0</v>
      </c>
      <c r="P12" s="4">
        <f>'Ejecucion '!O11</f>
        <v>320297000.62</v>
      </c>
    </row>
    <row r="13" spans="1:16" x14ac:dyDescent="0.3">
      <c r="A13" s="30" t="s">
        <v>2</v>
      </c>
      <c r="B13" s="7">
        <v>609389024</v>
      </c>
      <c r="C13" s="7">
        <v>358047793.14999998</v>
      </c>
      <c r="D13" s="31">
        <f>+'Ejecucion '!C12</f>
        <v>42261260.359999999</v>
      </c>
      <c r="E13" s="31">
        <f>+'Ejecucion '!D12</f>
        <v>42477843.700000003</v>
      </c>
      <c r="F13" s="31">
        <f>+'Ejecucion '!E12</f>
        <v>42728093.700000003</v>
      </c>
      <c r="G13" s="31">
        <f>+'Ejecucion '!F12</f>
        <v>52032249.32</v>
      </c>
      <c r="H13" s="31">
        <f>+'Ejecucion '!G12</f>
        <v>44687575.600000001</v>
      </c>
      <c r="I13" s="31">
        <f>+'Ejecucion '!H12</f>
        <v>0</v>
      </c>
      <c r="J13" s="31">
        <f>+'Ejecucion '!I12</f>
        <v>0</v>
      </c>
      <c r="K13" s="31">
        <f>+'Ejecucion '!J12</f>
        <v>0</v>
      </c>
      <c r="L13" s="31">
        <f>+'Ejecucion '!K12</f>
        <v>0</v>
      </c>
      <c r="M13" s="31">
        <f>+'Ejecucion '!L12</f>
        <v>0</v>
      </c>
      <c r="N13" s="31">
        <f>+'Ejecucion '!M12</f>
        <v>0</v>
      </c>
      <c r="O13" s="31">
        <f>+'Ejecucion '!N12</f>
        <v>0</v>
      </c>
      <c r="P13" s="9">
        <f>'Ejecucion '!O12</f>
        <v>224187022.68000001</v>
      </c>
    </row>
    <row r="14" spans="1:16" x14ac:dyDescent="0.3">
      <c r="A14" s="30" t="s">
        <v>3</v>
      </c>
      <c r="B14" s="7">
        <v>195600000</v>
      </c>
      <c r="C14" s="7">
        <v>155939000</v>
      </c>
      <c r="D14" s="31">
        <f>+'Ejecucion '!C13</f>
        <v>5386900</v>
      </c>
      <c r="E14" s="31">
        <f>+'Ejecucion '!D13</f>
        <v>5607693.0999999996</v>
      </c>
      <c r="F14" s="31">
        <f>+'Ejecucion '!E13</f>
        <v>5402900</v>
      </c>
      <c r="G14" s="31">
        <f>+'Ejecucion '!F13</f>
        <v>5402900</v>
      </c>
      <c r="H14" s="31">
        <f>+'Ejecucion '!G13</f>
        <v>41629898.840000004</v>
      </c>
      <c r="I14" s="31">
        <f>+'Ejecucion '!H13</f>
        <v>0</v>
      </c>
      <c r="J14" s="31">
        <f>+'Ejecucion '!I13</f>
        <v>0</v>
      </c>
      <c r="K14" s="31">
        <f>+'Ejecucion '!J13</f>
        <v>0</v>
      </c>
      <c r="L14" s="31">
        <f>+'Ejecucion '!K13</f>
        <v>0</v>
      </c>
      <c r="M14" s="31">
        <f>+'Ejecucion '!L13</f>
        <v>0</v>
      </c>
      <c r="N14" s="31">
        <f>+'Ejecucion '!M13</f>
        <v>0</v>
      </c>
      <c r="O14" s="31">
        <f>+'Ejecucion '!N13</f>
        <v>0</v>
      </c>
      <c r="P14" s="9">
        <f>'Ejecucion '!O13</f>
        <v>63430291.940000005</v>
      </c>
    </row>
    <row r="15" spans="1:16" x14ac:dyDescent="0.3">
      <c r="A15" s="30" t="s">
        <v>4</v>
      </c>
      <c r="B15" s="9">
        <v>0</v>
      </c>
      <c r="C15" s="7">
        <v>10000</v>
      </c>
      <c r="D15" s="15">
        <f>+'Ejecucion '!C14</f>
        <v>0</v>
      </c>
      <c r="E15" s="15">
        <f>+'Ejecucion '!D14</f>
        <v>0</v>
      </c>
      <c r="F15" s="15">
        <f>+'Ejecucion '!E14</f>
        <v>0</v>
      </c>
      <c r="G15" s="15">
        <f>+'Ejecucion '!F14</f>
        <v>0</v>
      </c>
      <c r="H15" s="31">
        <f>+'Ejecucion '!G14</f>
        <v>3033.6</v>
      </c>
      <c r="I15" s="15">
        <f>+'Ejecucion '!H14</f>
        <v>0</v>
      </c>
      <c r="J15" s="15">
        <f>+'Ejecucion '!I14</f>
        <v>0</v>
      </c>
      <c r="K15" s="15">
        <f>+'Ejecucion '!J14</f>
        <v>0</v>
      </c>
      <c r="L15" s="15">
        <f>+'Ejecucion '!K14</f>
        <v>0</v>
      </c>
      <c r="M15" s="15">
        <f>+'Ejecucion '!L14</f>
        <v>0</v>
      </c>
      <c r="N15" s="15">
        <f>+'Ejecucion '!M14</f>
        <v>0</v>
      </c>
      <c r="O15" s="15">
        <f>+'Ejecucion '!N14</f>
        <v>0</v>
      </c>
      <c r="P15" s="9">
        <f>'Ejecucion '!O14</f>
        <v>3033.6</v>
      </c>
    </row>
    <row r="16" spans="1:16" x14ac:dyDescent="0.3">
      <c r="A16" s="30" t="s">
        <v>5</v>
      </c>
      <c r="B16" s="9">
        <v>0</v>
      </c>
      <c r="C16" s="7"/>
      <c r="D16" s="15">
        <f>+'Ejecucion '!C15</f>
        <v>0</v>
      </c>
      <c r="E16" s="15">
        <f>+'Ejecucion '!D15</f>
        <v>0</v>
      </c>
      <c r="F16" s="15">
        <f>+'Ejecucion '!E15</f>
        <v>0</v>
      </c>
      <c r="G16" s="15">
        <f>+'Ejecucion '!F15</f>
        <v>0</v>
      </c>
      <c r="H16" s="15">
        <f>+'Ejecucion '!G15</f>
        <v>0</v>
      </c>
      <c r="I16" s="15">
        <f>+'Ejecucion '!H15</f>
        <v>0</v>
      </c>
      <c r="J16" s="15">
        <f>+'Ejecucion '!I15</f>
        <v>0</v>
      </c>
      <c r="K16" s="15">
        <f>+'Ejecucion '!J15</f>
        <v>0</v>
      </c>
      <c r="L16" s="15">
        <f>+'Ejecucion '!K15</f>
        <v>0</v>
      </c>
      <c r="M16" s="15">
        <f>+'Ejecucion '!L15</f>
        <v>0</v>
      </c>
      <c r="N16" s="15">
        <f>+'Ejecucion '!M15</f>
        <v>0</v>
      </c>
      <c r="O16" s="15">
        <f>+'Ejecucion '!N15</f>
        <v>0</v>
      </c>
      <c r="P16" s="9">
        <f>'Ejecucion '!O15</f>
        <v>0</v>
      </c>
    </row>
    <row r="17" spans="1:16" x14ac:dyDescent="0.3">
      <c r="A17" s="30" t="s">
        <v>6</v>
      </c>
      <c r="B17" s="7">
        <v>84900000</v>
      </c>
      <c r="C17" s="7">
        <v>71860000</v>
      </c>
      <c r="D17" s="31">
        <f>+'Ejecucion '!C16</f>
        <v>6460835.7199999997</v>
      </c>
      <c r="E17" s="31">
        <f>+'Ejecucion '!D16</f>
        <v>6498359.9399999995</v>
      </c>
      <c r="F17" s="31">
        <f>+'Ejecucion '!E16</f>
        <v>6536830.0199999996</v>
      </c>
      <c r="G17" s="31">
        <f>+'Ejecucion '!F16</f>
        <v>6742568.5899999999</v>
      </c>
      <c r="H17" s="31">
        <f>+'Ejecucion '!G16</f>
        <v>6438058.1299999999</v>
      </c>
      <c r="I17" s="31">
        <f>+'Ejecucion '!H16</f>
        <v>0</v>
      </c>
      <c r="J17" s="31">
        <f>+'Ejecucion '!I16</f>
        <v>0</v>
      </c>
      <c r="K17" s="31">
        <f>+'Ejecucion '!J16</f>
        <v>0</v>
      </c>
      <c r="L17" s="31">
        <f>+'Ejecucion '!K16</f>
        <v>0</v>
      </c>
      <c r="M17" s="31">
        <f>+'Ejecucion '!L16</f>
        <v>0</v>
      </c>
      <c r="N17" s="31">
        <f>+'Ejecucion '!M16</f>
        <v>0</v>
      </c>
      <c r="O17" s="31">
        <f>+'Ejecucion '!N16</f>
        <v>0</v>
      </c>
      <c r="P17" s="9">
        <f>'Ejecucion '!O16</f>
        <v>32676652.399999999</v>
      </c>
    </row>
    <row r="18" spans="1:16" x14ac:dyDescent="0.3">
      <c r="A18" s="29" t="s">
        <v>7</v>
      </c>
      <c r="B18" s="15">
        <f>SUM(B19:B27)</f>
        <v>184080787</v>
      </c>
      <c r="C18" s="15">
        <f>+C19+C20+C21+C22+C23+C24+C25+C26+C27</f>
        <v>222940395.56999999</v>
      </c>
      <c r="D18" s="15">
        <f>+'Ejecucion '!C17</f>
        <v>19339934.27</v>
      </c>
      <c r="E18" s="15">
        <f>+'Ejecucion '!D17</f>
        <v>11146763.99</v>
      </c>
      <c r="F18" s="15">
        <f>+'Ejecucion '!E17</f>
        <v>28513057.359999999</v>
      </c>
      <c r="G18" s="15">
        <f>+'Ejecucion '!F17</f>
        <v>7362874.9000000004</v>
      </c>
      <c r="H18" s="15">
        <f>+'Ejecucion '!G17</f>
        <v>30036215.910000004</v>
      </c>
      <c r="I18" s="15">
        <f>+'Ejecucion '!H17</f>
        <v>0</v>
      </c>
      <c r="J18" s="15">
        <f>+'Ejecucion '!I17</f>
        <v>0</v>
      </c>
      <c r="K18" s="15">
        <f>+'Ejecucion '!J17</f>
        <v>0</v>
      </c>
      <c r="L18" s="15">
        <f>+'Ejecucion '!K17</f>
        <v>0</v>
      </c>
      <c r="M18" s="15">
        <f>+'Ejecucion '!L17</f>
        <v>0</v>
      </c>
      <c r="N18" s="15">
        <f>+'Ejecucion '!M17</f>
        <v>0</v>
      </c>
      <c r="O18" s="15">
        <f>+'Ejecucion '!N17</f>
        <v>0</v>
      </c>
      <c r="P18" s="4">
        <f>'Ejecucion '!O17</f>
        <v>96398846.429999992</v>
      </c>
    </row>
    <row r="19" spans="1:16" x14ac:dyDescent="0.3">
      <c r="A19" s="30" t="s">
        <v>8</v>
      </c>
      <c r="B19" s="7">
        <v>22520000</v>
      </c>
      <c r="C19" s="7">
        <v>23820000</v>
      </c>
      <c r="D19" s="31">
        <f>+'Ejecucion '!C18</f>
        <v>1403054.1099999999</v>
      </c>
      <c r="E19" s="31">
        <f>+'Ejecucion '!D18</f>
        <v>1609774.3699999999</v>
      </c>
      <c r="F19" s="31">
        <f>+'Ejecucion '!E18</f>
        <v>1544888.0899999999</v>
      </c>
      <c r="G19" s="31">
        <f>+'Ejecucion '!F18</f>
        <v>1409468.88</v>
      </c>
      <c r="H19" s="31">
        <f>+'Ejecucion '!G18</f>
        <v>1564229.6400000001</v>
      </c>
      <c r="I19" s="31">
        <f>+'Ejecucion '!H18</f>
        <v>0</v>
      </c>
      <c r="J19" s="31">
        <f>+'Ejecucion '!I18</f>
        <v>0</v>
      </c>
      <c r="K19" s="31">
        <f>+'Ejecucion '!J18</f>
        <v>0</v>
      </c>
      <c r="L19" s="31">
        <f>+'Ejecucion '!K18</f>
        <v>0</v>
      </c>
      <c r="M19" s="31">
        <f>+'Ejecucion '!L18</f>
        <v>0</v>
      </c>
      <c r="N19" s="31">
        <f>+'Ejecucion '!M18</f>
        <v>0</v>
      </c>
      <c r="O19" s="31">
        <f>+'Ejecucion '!N18</f>
        <v>0</v>
      </c>
      <c r="P19" s="9">
        <f>'Ejecucion '!O18</f>
        <v>7531415.0899999999</v>
      </c>
    </row>
    <row r="20" spans="1:16" x14ac:dyDescent="0.3">
      <c r="A20" s="30" t="s">
        <v>9</v>
      </c>
      <c r="B20" s="7">
        <v>21200787</v>
      </c>
      <c r="C20" s="7">
        <v>15996903.960000001</v>
      </c>
      <c r="D20" s="31">
        <f>+'Ejecucion '!C19</f>
        <v>3873704</v>
      </c>
      <c r="E20" s="31">
        <f>+'Ejecucion '!D19</f>
        <v>0</v>
      </c>
      <c r="F20" s="31">
        <f>+'Ejecucion '!E19</f>
        <v>1233059.0499999998</v>
      </c>
      <c r="G20" s="31">
        <f>+'Ejecucion '!F19</f>
        <v>863800</v>
      </c>
      <c r="H20" s="31">
        <f>+'Ejecucion '!G19</f>
        <v>295000</v>
      </c>
      <c r="I20" s="31">
        <f>+'Ejecucion '!H19</f>
        <v>0</v>
      </c>
      <c r="J20" s="31">
        <f>+'Ejecucion '!I19</f>
        <v>0</v>
      </c>
      <c r="K20" s="31">
        <f>+'Ejecucion '!J19</f>
        <v>0</v>
      </c>
      <c r="L20" s="31">
        <f>+'Ejecucion '!K19</f>
        <v>0</v>
      </c>
      <c r="M20" s="31">
        <f>+'Ejecucion '!L19</f>
        <v>0</v>
      </c>
      <c r="N20" s="31">
        <f>+'Ejecucion '!M19</f>
        <v>0</v>
      </c>
      <c r="O20" s="31">
        <f>+'Ejecucion '!N19</f>
        <v>0</v>
      </c>
      <c r="P20" s="9">
        <f>'Ejecucion '!O19</f>
        <v>6265563.0499999998</v>
      </c>
    </row>
    <row r="21" spans="1:16" x14ac:dyDescent="0.3">
      <c r="A21" s="30" t="s">
        <v>10</v>
      </c>
      <c r="B21" s="7">
        <v>26300000</v>
      </c>
      <c r="C21" s="7">
        <v>21911324.25</v>
      </c>
      <c r="D21" s="31">
        <f>+'Ejecucion '!C20</f>
        <v>2908817.4000000004</v>
      </c>
      <c r="E21" s="31">
        <f>+'Ejecucion '!D20</f>
        <v>2487615.63</v>
      </c>
      <c r="F21" s="31">
        <f>+'Ejecucion '!E20</f>
        <v>4765343.25</v>
      </c>
      <c r="G21" s="31">
        <f>+'Ejecucion '!F20</f>
        <v>1757040.88</v>
      </c>
      <c r="H21" s="31">
        <f>+'Ejecucion '!G20</f>
        <v>2565570.75</v>
      </c>
      <c r="I21" s="31">
        <f>+'Ejecucion '!H20</f>
        <v>0</v>
      </c>
      <c r="J21" s="31">
        <f>+'Ejecucion '!I20</f>
        <v>0</v>
      </c>
      <c r="K21" s="31">
        <f>+'Ejecucion '!J20</f>
        <v>0</v>
      </c>
      <c r="L21" s="31">
        <f>+'Ejecucion '!K20</f>
        <v>0</v>
      </c>
      <c r="M21" s="31">
        <f>+'Ejecucion '!L20</f>
        <v>0</v>
      </c>
      <c r="N21" s="31">
        <f>+'Ejecucion '!M20</f>
        <v>0</v>
      </c>
      <c r="O21" s="31">
        <f>+'Ejecucion '!N20</f>
        <v>0</v>
      </c>
      <c r="P21" s="9">
        <f>'Ejecucion '!O20</f>
        <v>14484387.91</v>
      </c>
    </row>
    <row r="22" spans="1:16" x14ac:dyDescent="0.3">
      <c r="A22" s="30" t="s">
        <v>11</v>
      </c>
      <c r="B22" s="7">
        <v>64900000</v>
      </c>
      <c r="C22" s="7">
        <v>16989163.25</v>
      </c>
      <c r="D22" s="31">
        <f>+'Ejecucion '!C21</f>
        <v>355200</v>
      </c>
      <c r="E22" s="31">
        <f>+'Ejecucion '!D21</f>
        <v>108000</v>
      </c>
      <c r="F22" s="31">
        <f>+'Ejecucion '!E21</f>
        <v>369000</v>
      </c>
      <c r="G22" s="31">
        <f>+'Ejecucion '!F21</f>
        <v>555163.42999999993</v>
      </c>
      <c r="H22" s="31">
        <f>+'Ejecucion '!G21</f>
        <v>10736238.369999999</v>
      </c>
      <c r="I22" s="31">
        <f>+'Ejecucion '!H21</f>
        <v>0</v>
      </c>
      <c r="J22" s="31">
        <f>+'Ejecucion '!I21</f>
        <v>0</v>
      </c>
      <c r="K22" s="31">
        <f>+'Ejecucion '!J21</f>
        <v>0</v>
      </c>
      <c r="L22" s="31">
        <f>+'Ejecucion '!K21</f>
        <v>0</v>
      </c>
      <c r="M22" s="31">
        <f>+'Ejecucion '!L21</f>
        <v>0</v>
      </c>
      <c r="N22" s="31">
        <f>+'Ejecucion '!M21</f>
        <v>0</v>
      </c>
      <c r="O22" s="31">
        <f>+'Ejecucion '!N21</f>
        <v>0</v>
      </c>
      <c r="P22" s="9">
        <f>'Ejecucion '!O21</f>
        <v>12123601.799999999</v>
      </c>
    </row>
    <row r="23" spans="1:16" x14ac:dyDescent="0.3">
      <c r="A23" s="30" t="s">
        <v>12</v>
      </c>
      <c r="B23" s="7">
        <v>9900000</v>
      </c>
      <c r="C23" s="7">
        <v>50476806.75</v>
      </c>
      <c r="D23" s="31">
        <f>+'Ejecucion '!C22</f>
        <v>2819332.44</v>
      </c>
      <c r="E23" s="31">
        <f>+'Ejecucion '!D22</f>
        <v>3638633.56</v>
      </c>
      <c r="F23" s="31">
        <f>+'Ejecucion '!E22</f>
        <v>5717355.2300000004</v>
      </c>
      <c r="G23" s="31">
        <f>+'Ejecucion '!F22</f>
        <v>633393.32000000007</v>
      </c>
      <c r="H23" s="31">
        <f>+'Ejecucion '!G22</f>
        <v>6102049.9800000004</v>
      </c>
      <c r="I23" s="31">
        <f>+'Ejecucion '!H22</f>
        <v>0</v>
      </c>
      <c r="J23" s="31">
        <f>+'Ejecucion '!I22</f>
        <v>0</v>
      </c>
      <c r="K23" s="31">
        <f>+'Ejecucion '!J22</f>
        <v>0</v>
      </c>
      <c r="L23" s="31">
        <f>+'Ejecucion '!K22</f>
        <v>0</v>
      </c>
      <c r="M23" s="31">
        <f>+'Ejecucion '!L22</f>
        <v>0</v>
      </c>
      <c r="N23" s="31">
        <f>+'Ejecucion '!M22</f>
        <v>0</v>
      </c>
      <c r="O23" s="31">
        <f>+'Ejecucion '!N22</f>
        <v>0</v>
      </c>
      <c r="P23" s="9">
        <f>'Ejecucion '!O22</f>
        <v>18910764.530000001</v>
      </c>
    </row>
    <row r="24" spans="1:16" x14ac:dyDescent="0.3">
      <c r="A24" s="30" t="s">
        <v>13</v>
      </c>
      <c r="B24" s="7">
        <v>12000000</v>
      </c>
      <c r="C24" s="7">
        <v>12376533.6</v>
      </c>
      <c r="D24" s="31">
        <f>+'Ejecucion '!C23</f>
        <v>1899456.4100000001</v>
      </c>
      <c r="E24" s="31">
        <f>+'Ejecucion '!D23</f>
        <v>1465654.15</v>
      </c>
      <c r="F24" s="31">
        <f>+'Ejecucion '!E23</f>
        <v>1949029.6300000001</v>
      </c>
      <c r="G24" s="31">
        <f>+'Ejecucion '!F23</f>
        <v>876183.61</v>
      </c>
      <c r="H24" s="31">
        <f>+'Ejecucion '!G23</f>
        <v>1444255.57</v>
      </c>
      <c r="I24" s="31">
        <f>+'Ejecucion '!H23</f>
        <v>0</v>
      </c>
      <c r="J24" s="31">
        <f>+'Ejecucion '!I23</f>
        <v>0</v>
      </c>
      <c r="K24" s="31">
        <f>+'Ejecucion '!J23</f>
        <v>0</v>
      </c>
      <c r="L24" s="31">
        <f>+'Ejecucion '!K23</f>
        <v>0</v>
      </c>
      <c r="M24" s="31">
        <f>+'Ejecucion '!L23</f>
        <v>0</v>
      </c>
      <c r="N24" s="31">
        <f>+'Ejecucion '!M23</f>
        <v>0</v>
      </c>
      <c r="O24" s="31">
        <f>+'Ejecucion '!N23</f>
        <v>0</v>
      </c>
      <c r="P24" s="9">
        <f>'Ejecucion '!O23</f>
        <v>7634579.370000001</v>
      </c>
    </row>
    <row r="25" spans="1:16" x14ac:dyDescent="0.3">
      <c r="A25" s="30" t="s">
        <v>14</v>
      </c>
      <c r="B25" s="7">
        <v>12880000</v>
      </c>
      <c r="C25" s="7">
        <v>12410500</v>
      </c>
      <c r="D25" s="31">
        <f>+'Ejecucion '!C24</f>
        <v>3181073.5</v>
      </c>
      <c r="E25" s="31">
        <f>+'Ejecucion '!D24</f>
        <v>0</v>
      </c>
      <c r="F25" s="31">
        <f>+'Ejecucion '!E24</f>
        <v>0</v>
      </c>
      <c r="G25" s="31">
        <f>+'Ejecucion '!F24</f>
        <v>0</v>
      </c>
      <c r="H25" s="31">
        <f>+'Ejecucion '!G24</f>
        <v>785408</v>
      </c>
      <c r="I25" s="31">
        <f>+'Ejecucion '!H24</f>
        <v>0</v>
      </c>
      <c r="J25" s="31">
        <f>+'Ejecucion '!I24</f>
        <v>0</v>
      </c>
      <c r="K25" s="31">
        <f>+'Ejecucion '!J24</f>
        <v>0</v>
      </c>
      <c r="L25" s="31">
        <f>+'Ejecucion '!K24</f>
        <v>0</v>
      </c>
      <c r="M25" s="31">
        <f>+'Ejecucion '!L24</f>
        <v>0</v>
      </c>
      <c r="N25" s="31">
        <f>+'Ejecucion '!M24</f>
        <v>0</v>
      </c>
      <c r="O25" s="31">
        <f>+'Ejecucion '!N24</f>
        <v>0</v>
      </c>
      <c r="P25" s="9">
        <f>'Ejecucion '!O24</f>
        <v>3966481.5</v>
      </c>
    </row>
    <row r="26" spans="1:16" x14ac:dyDescent="0.3">
      <c r="A26" s="30" t="s">
        <v>15</v>
      </c>
      <c r="B26" s="7">
        <v>12880000</v>
      </c>
      <c r="C26" s="7">
        <v>46173291.259999998</v>
      </c>
      <c r="D26" s="31">
        <f>+'Ejecucion '!C25</f>
        <v>1871091.61</v>
      </c>
      <c r="E26" s="31">
        <f>+'Ejecucion '!D25</f>
        <v>1837086.28</v>
      </c>
      <c r="F26" s="31">
        <f>+'Ejecucion '!E25</f>
        <v>9965295.6099999994</v>
      </c>
      <c r="G26" s="31">
        <f>+'Ejecucion '!F25</f>
        <v>1066782.28</v>
      </c>
      <c r="H26" s="31">
        <f>+'Ejecucion '!G25</f>
        <v>6250115.5999999996</v>
      </c>
      <c r="I26" s="31">
        <f>+'Ejecucion '!H25</f>
        <v>0</v>
      </c>
      <c r="J26" s="31">
        <f>+'Ejecucion '!I25</f>
        <v>0</v>
      </c>
      <c r="K26" s="31">
        <f>+'Ejecucion '!J25</f>
        <v>0</v>
      </c>
      <c r="L26" s="31">
        <f>+'Ejecucion '!K25</f>
        <v>0</v>
      </c>
      <c r="M26" s="31">
        <f>+'Ejecucion '!L25</f>
        <v>0</v>
      </c>
      <c r="N26" s="31">
        <f>+'Ejecucion '!M25</f>
        <v>0</v>
      </c>
      <c r="O26" s="31">
        <f>+'Ejecucion '!N25</f>
        <v>0</v>
      </c>
      <c r="P26" s="9">
        <f>'Ejecucion '!O25</f>
        <v>20990371.379999999</v>
      </c>
    </row>
    <row r="27" spans="1:16" x14ac:dyDescent="0.3">
      <c r="A27" s="30" t="s">
        <v>16</v>
      </c>
      <c r="B27" s="7">
        <v>1500000</v>
      </c>
      <c r="C27" s="7">
        <v>22785872.5</v>
      </c>
      <c r="D27" s="31">
        <f>+'Ejecucion '!C26</f>
        <v>1028204.8</v>
      </c>
      <c r="E27" s="31">
        <f>+'Ejecucion '!D26</f>
        <v>0</v>
      </c>
      <c r="F27" s="31">
        <f>+'Ejecucion '!E26</f>
        <v>2969086.5</v>
      </c>
      <c r="G27" s="31">
        <f>+'Ejecucion '!F26</f>
        <v>201042.5</v>
      </c>
      <c r="H27" s="31">
        <f>+'Ejecucion '!G26</f>
        <v>293348</v>
      </c>
      <c r="I27" s="31">
        <f>+'Ejecucion '!H26</f>
        <v>0</v>
      </c>
      <c r="J27" s="31">
        <f>+'Ejecucion '!I26</f>
        <v>0</v>
      </c>
      <c r="K27" s="31">
        <f>+'Ejecucion '!J26</f>
        <v>0</v>
      </c>
      <c r="L27" s="31">
        <f>+'Ejecucion '!K26</f>
        <v>0</v>
      </c>
      <c r="M27" s="31">
        <f>+'Ejecucion '!L26</f>
        <v>0</v>
      </c>
      <c r="N27" s="31">
        <f>+'Ejecucion '!M26</f>
        <v>0</v>
      </c>
      <c r="O27" s="31">
        <f>+'Ejecucion '!N26</f>
        <v>0</v>
      </c>
      <c r="P27" s="9">
        <f>'Ejecucion '!O26</f>
        <v>4491681.8</v>
      </c>
    </row>
    <row r="28" spans="1:16" x14ac:dyDescent="0.3">
      <c r="A28" s="29" t="s">
        <v>17</v>
      </c>
      <c r="B28" s="15">
        <f>SUM(B29:B37)</f>
        <v>197190189</v>
      </c>
      <c r="C28" s="15">
        <f>SUM(C29:C37)</f>
        <v>1051805624.8299999</v>
      </c>
      <c r="D28" s="15">
        <f>+'Ejecucion '!C27</f>
        <v>120286413.66999999</v>
      </c>
      <c r="E28" s="15">
        <f>+'Ejecucion '!D27</f>
        <v>31723737.969999991</v>
      </c>
      <c r="F28" s="15">
        <f>+'Ejecucion '!E27</f>
        <v>51364487.43</v>
      </c>
      <c r="G28" s="15">
        <f>+'Ejecucion '!F27</f>
        <v>79120389.200000003</v>
      </c>
      <c r="H28" s="15">
        <f>+'Ejecucion '!G27</f>
        <v>58149076.980000004</v>
      </c>
      <c r="I28" s="15">
        <f>+'Ejecucion '!H27</f>
        <v>0</v>
      </c>
      <c r="J28" s="15">
        <f>+'Ejecucion '!I27</f>
        <v>0</v>
      </c>
      <c r="K28" s="15">
        <f>+'Ejecucion '!J27</f>
        <v>0</v>
      </c>
      <c r="L28" s="15">
        <f>+'Ejecucion '!K27</f>
        <v>0</v>
      </c>
      <c r="M28" s="15">
        <f>+'Ejecucion '!L27</f>
        <v>0</v>
      </c>
      <c r="N28" s="15">
        <f>+'Ejecucion '!M27</f>
        <v>0</v>
      </c>
      <c r="O28" s="15">
        <f>+'Ejecucion '!N27</f>
        <v>0</v>
      </c>
      <c r="P28" s="4">
        <f>'Ejecucion '!O27</f>
        <v>340644105.24999994</v>
      </c>
    </row>
    <row r="29" spans="1:16" x14ac:dyDescent="0.3">
      <c r="A29" s="30" t="s">
        <v>18</v>
      </c>
      <c r="B29" s="7">
        <v>107580000</v>
      </c>
      <c r="C29" s="7">
        <v>956422005.06999993</v>
      </c>
      <c r="D29" s="31">
        <f>+'Ejecucion '!C28</f>
        <v>117919411.53999999</v>
      </c>
      <c r="E29" s="31">
        <f>+'Ejecucion '!D28</f>
        <v>22685804.299999993</v>
      </c>
      <c r="F29" s="31">
        <f>+'Ejecucion '!E28</f>
        <v>45016950.840000004</v>
      </c>
      <c r="G29" s="31">
        <f>+'Ejecucion '!F28</f>
        <v>78897605.200000003</v>
      </c>
      <c r="H29" s="31">
        <f>+'Ejecucion '!G28</f>
        <v>55687204.200000003</v>
      </c>
      <c r="I29" s="31">
        <f>+'Ejecucion '!H28</f>
        <v>0</v>
      </c>
      <c r="J29" s="31">
        <f>+'Ejecucion '!I28</f>
        <v>0</v>
      </c>
      <c r="K29" s="31">
        <f>+'Ejecucion '!J28</f>
        <v>0</v>
      </c>
      <c r="L29" s="31">
        <f>+'Ejecucion '!K28</f>
        <v>0</v>
      </c>
      <c r="M29" s="31">
        <f>+'Ejecucion '!L28</f>
        <v>0</v>
      </c>
      <c r="N29" s="31">
        <f>+'Ejecucion '!M28</f>
        <v>0</v>
      </c>
      <c r="O29" s="31">
        <f>+'Ejecucion '!N28</f>
        <v>0</v>
      </c>
      <c r="P29" s="9">
        <f>'Ejecucion '!O28</f>
        <v>320206976.07999998</v>
      </c>
    </row>
    <row r="30" spans="1:16" x14ac:dyDescent="0.3">
      <c r="A30" s="30" t="s">
        <v>19</v>
      </c>
      <c r="B30" s="7">
        <v>13200000</v>
      </c>
      <c r="C30" s="7">
        <v>9811603.5600000005</v>
      </c>
      <c r="D30" s="31">
        <f>+'Ejecucion '!C29</f>
        <v>0</v>
      </c>
      <c r="E30" s="31">
        <f>+'Ejecucion '!D29</f>
        <v>0</v>
      </c>
      <c r="F30" s="31">
        <f>+'Ejecucion '!E29</f>
        <v>1571602.59</v>
      </c>
      <c r="G30" s="31">
        <f>+'Ejecucion '!F29</f>
        <v>0</v>
      </c>
      <c r="H30" s="31">
        <f>+'Ejecucion '!G29</f>
        <v>115168</v>
      </c>
      <c r="I30" s="31">
        <f>+'Ejecucion '!H29</f>
        <v>0</v>
      </c>
      <c r="J30" s="31">
        <f>+'Ejecucion '!I29</f>
        <v>0</v>
      </c>
      <c r="K30" s="31">
        <f>+'Ejecucion '!J29</f>
        <v>0</v>
      </c>
      <c r="L30" s="31">
        <f>+'Ejecucion '!K29</f>
        <v>0</v>
      </c>
      <c r="M30" s="31">
        <f>+'Ejecucion '!L29</f>
        <v>0</v>
      </c>
      <c r="N30" s="31">
        <f>+'Ejecucion '!M29</f>
        <v>0</v>
      </c>
      <c r="O30" s="31">
        <f>+'Ejecucion '!N29</f>
        <v>0</v>
      </c>
      <c r="P30" s="9">
        <f>'Ejecucion '!O29</f>
        <v>1686770.59</v>
      </c>
    </row>
    <row r="31" spans="1:16" x14ac:dyDescent="0.3">
      <c r="A31" s="30" t="s">
        <v>20</v>
      </c>
      <c r="B31" s="7">
        <v>3700000</v>
      </c>
      <c r="C31" s="7">
        <v>3234394.4</v>
      </c>
      <c r="D31" s="31">
        <f>+'Ejecucion '!C30</f>
        <v>48144</v>
      </c>
      <c r="E31" s="31">
        <f>+'Ejecucion '!D30</f>
        <v>0</v>
      </c>
      <c r="F31" s="31">
        <f>+'Ejecucion '!E30</f>
        <v>336394.4</v>
      </c>
      <c r="G31" s="31">
        <f>+'Ejecucion '!F30</f>
        <v>0</v>
      </c>
      <c r="H31" s="31">
        <f>+'Ejecucion '!G30</f>
        <v>323526.5</v>
      </c>
      <c r="I31" s="31">
        <f>+'Ejecucion '!H30</f>
        <v>0</v>
      </c>
      <c r="J31" s="31">
        <f>+'Ejecucion '!I30</f>
        <v>0</v>
      </c>
      <c r="K31" s="31">
        <f>+'Ejecucion '!J30</f>
        <v>0</v>
      </c>
      <c r="L31" s="31">
        <f>+'Ejecucion '!K30</f>
        <v>0</v>
      </c>
      <c r="M31" s="31">
        <f>+'Ejecucion '!L30</f>
        <v>0</v>
      </c>
      <c r="N31" s="31">
        <f>+'Ejecucion '!M30</f>
        <v>0</v>
      </c>
      <c r="O31" s="31">
        <f>+'Ejecucion '!N30</f>
        <v>0</v>
      </c>
      <c r="P31" s="9">
        <f>'Ejecucion '!O30</f>
        <v>708064.9</v>
      </c>
    </row>
    <row r="32" spans="1:16" x14ac:dyDescent="0.3">
      <c r="A32" s="30" t="s">
        <v>21</v>
      </c>
      <c r="B32" s="7">
        <v>1200000</v>
      </c>
      <c r="C32" s="7">
        <v>1577982</v>
      </c>
      <c r="D32" s="31">
        <f>+'Ejecucion '!C31</f>
        <v>0</v>
      </c>
      <c r="E32" s="31">
        <f>+'Ejecucion '!D31</f>
        <v>0</v>
      </c>
      <c r="F32" s="31">
        <f>+'Ejecucion '!E31</f>
        <v>377982</v>
      </c>
      <c r="G32" s="31">
        <f>+'Ejecucion '!F31</f>
        <v>0</v>
      </c>
      <c r="H32" s="31">
        <f>+'Ejecucion '!G31</f>
        <v>238275.54</v>
      </c>
      <c r="I32" s="31">
        <f>+'Ejecucion '!H31</f>
        <v>0</v>
      </c>
      <c r="J32" s="31">
        <f>+'Ejecucion '!I31</f>
        <v>0</v>
      </c>
      <c r="K32" s="31">
        <f>+'Ejecucion '!J31</f>
        <v>0</v>
      </c>
      <c r="L32" s="31">
        <f>+'Ejecucion '!K31</f>
        <v>0</v>
      </c>
      <c r="M32" s="31">
        <f>+'Ejecucion '!L31</f>
        <v>0</v>
      </c>
      <c r="N32" s="31">
        <f>+'Ejecucion '!M31</f>
        <v>0</v>
      </c>
      <c r="O32" s="31">
        <f>+'Ejecucion '!N31</f>
        <v>0</v>
      </c>
      <c r="P32" s="9">
        <f>'Ejecucion '!O31</f>
        <v>616257.54</v>
      </c>
    </row>
    <row r="33" spans="1:16" x14ac:dyDescent="0.3">
      <c r="A33" s="30" t="s">
        <v>22</v>
      </c>
      <c r="B33" s="7">
        <v>9600000</v>
      </c>
      <c r="C33" s="7">
        <v>2366780</v>
      </c>
      <c r="D33" s="31">
        <f>+'Ejecucion '!C32</f>
        <v>0</v>
      </c>
      <c r="E33" s="31">
        <f>+'Ejecucion '!D32</f>
        <v>0</v>
      </c>
      <c r="F33" s="31">
        <f>+'Ejecucion '!E32</f>
        <v>231280</v>
      </c>
      <c r="G33" s="31">
        <f>+'Ejecucion '!F32</f>
        <v>0</v>
      </c>
      <c r="H33" s="31">
        <f>+'Ejecucion '!G32</f>
        <v>0</v>
      </c>
      <c r="I33" s="31">
        <f>+'Ejecucion '!H32</f>
        <v>0</v>
      </c>
      <c r="J33" s="31">
        <f>+'Ejecucion '!I32</f>
        <v>0</v>
      </c>
      <c r="K33" s="31">
        <f>+'Ejecucion '!J32</f>
        <v>0</v>
      </c>
      <c r="L33" s="31">
        <f>+'Ejecucion '!K32</f>
        <v>0</v>
      </c>
      <c r="M33" s="31">
        <f>+'Ejecucion '!L32</f>
        <v>0</v>
      </c>
      <c r="N33" s="31">
        <f>+'Ejecucion '!M32</f>
        <v>0</v>
      </c>
      <c r="O33" s="31">
        <f>+'Ejecucion '!N32</f>
        <v>0</v>
      </c>
      <c r="P33" s="9">
        <f>'Ejecucion '!O32</f>
        <v>231280</v>
      </c>
    </row>
    <row r="34" spans="1:16" x14ac:dyDescent="0.3">
      <c r="A34" s="30" t="s">
        <v>23</v>
      </c>
      <c r="B34" s="9">
        <v>0</v>
      </c>
      <c r="C34" s="7">
        <v>2518727.5099999998</v>
      </c>
      <c r="D34" s="31">
        <f>+'Ejecucion '!C33</f>
        <v>0</v>
      </c>
      <c r="E34" s="31">
        <f>+'Ejecucion '!D33</f>
        <v>926654.59</v>
      </c>
      <c r="F34" s="31">
        <f>+'Ejecucion '!E33</f>
        <v>3693.12</v>
      </c>
      <c r="G34" s="31">
        <f>+'Ejecucion '!F33</f>
        <v>0</v>
      </c>
      <c r="H34" s="31">
        <f>+'Ejecucion '!G33</f>
        <v>0</v>
      </c>
      <c r="I34" s="31">
        <f>+'Ejecucion '!H33</f>
        <v>0</v>
      </c>
      <c r="J34" s="31">
        <f>+'Ejecucion '!I33</f>
        <v>0</v>
      </c>
      <c r="K34" s="31">
        <f>+'Ejecucion '!J33</f>
        <v>0</v>
      </c>
      <c r="L34" s="31">
        <f>+'Ejecucion '!K33</f>
        <v>0</v>
      </c>
      <c r="M34" s="31">
        <f>+'Ejecucion '!L33</f>
        <v>0</v>
      </c>
      <c r="N34" s="31">
        <f>+'Ejecucion '!M33</f>
        <v>0</v>
      </c>
      <c r="O34" s="31">
        <f>+'Ejecucion '!N33</f>
        <v>0</v>
      </c>
      <c r="P34" s="9">
        <f>'Ejecucion '!O33</f>
        <v>930347.71</v>
      </c>
    </row>
    <row r="35" spans="1:16" x14ac:dyDescent="0.3">
      <c r="A35" s="30" t="s">
        <v>24</v>
      </c>
      <c r="B35" s="7">
        <v>43300000</v>
      </c>
      <c r="C35" s="7">
        <v>54948936.329999998</v>
      </c>
      <c r="D35" s="31">
        <f>+'Ejecucion '!C34</f>
        <v>1729636</v>
      </c>
      <c r="E35" s="31">
        <f>+'Ejecucion '!D34</f>
        <v>3147200</v>
      </c>
      <c r="F35" s="31">
        <f>+'Ejecucion '!E34</f>
        <v>2084968</v>
      </c>
      <c r="G35" s="31">
        <f>+'Ejecucion '!F34</f>
        <v>0</v>
      </c>
      <c r="H35" s="31">
        <f>+'Ejecucion '!G34</f>
        <v>1678600</v>
      </c>
      <c r="I35" s="31">
        <f>+'Ejecucion '!H34</f>
        <v>0</v>
      </c>
      <c r="J35" s="31">
        <f>+'Ejecucion '!I34</f>
        <v>0</v>
      </c>
      <c r="K35" s="31">
        <f>+'Ejecucion '!J34</f>
        <v>0</v>
      </c>
      <c r="L35" s="31">
        <f>+'Ejecucion '!K34</f>
        <v>0</v>
      </c>
      <c r="M35" s="31">
        <f>+'Ejecucion '!L34</f>
        <v>0</v>
      </c>
      <c r="N35" s="31">
        <f>+'Ejecucion '!M34</f>
        <v>0</v>
      </c>
      <c r="O35" s="31">
        <f>+'Ejecucion '!N34</f>
        <v>0</v>
      </c>
      <c r="P35" s="9">
        <f>'Ejecucion '!O34</f>
        <v>8640404</v>
      </c>
    </row>
    <row r="36" spans="1:16" x14ac:dyDescent="0.3">
      <c r="A36" s="30" t="s">
        <v>25</v>
      </c>
      <c r="B36" s="9">
        <v>0</v>
      </c>
      <c r="C36" s="7"/>
      <c r="D36" s="31">
        <f>+'Ejecucion '!C35</f>
        <v>589222.12999999989</v>
      </c>
      <c r="E36" s="31">
        <f>+'Ejecucion '!D35</f>
        <v>0</v>
      </c>
      <c r="F36" s="31">
        <f>+'Ejecucion '!E35</f>
        <v>0</v>
      </c>
      <c r="G36" s="31">
        <f>+'Ejecucion '!F35</f>
        <v>0</v>
      </c>
      <c r="H36" s="31">
        <f>+'Ejecucion '!G35</f>
        <v>0</v>
      </c>
      <c r="I36" s="31">
        <f>+'Ejecucion '!H35</f>
        <v>0</v>
      </c>
      <c r="J36" s="31">
        <f>+'Ejecucion '!I35</f>
        <v>0</v>
      </c>
      <c r="K36" s="31">
        <f>+'Ejecucion '!J35</f>
        <v>0</v>
      </c>
      <c r="L36" s="31">
        <f>+'Ejecucion '!K35</f>
        <v>0</v>
      </c>
      <c r="M36" s="31">
        <f>+'Ejecucion '!L35</f>
        <v>0</v>
      </c>
      <c r="N36" s="31">
        <f>+'Ejecucion '!M35</f>
        <v>0</v>
      </c>
      <c r="O36" s="31">
        <f>+'Ejecucion '!N35</f>
        <v>0</v>
      </c>
      <c r="P36" s="9">
        <f>'Ejecucion '!O35</f>
        <v>589222.12999999989</v>
      </c>
    </row>
    <row r="37" spans="1:16" x14ac:dyDescent="0.3">
      <c r="A37" s="30" t="s">
        <v>26</v>
      </c>
      <c r="B37" s="7">
        <v>18610189</v>
      </c>
      <c r="C37" s="7">
        <v>20925195.960000005</v>
      </c>
      <c r="D37" s="31">
        <f>+'Ejecucion '!C36</f>
        <v>0</v>
      </c>
      <c r="E37" s="31">
        <f>+'Ejecucion '!D36</f>
        <v>4964079.08</v>
      </c>
      <c r="F37" s="31">
        <f>+'Ejecucion '!E36</f>
        <v>1741616.48</v>
      </c>
      <c r="G37" s="31">
        <f>+'Ejecucion '!F36</f>
        <v>222784</v>
      </c>
      <c r="H37" s="31">
        <f>+'Ejecucion '!G36</f>
        <v>106302.74</v>
      </c>
      <c r="I37" s="31">
        <f>+'Ejecucion '!H36</f>
        <v>0</v>
      </c>
      <c r="J37" s="31">
        <f>+'Ejecucion '!I36</f>
        <v>0</v>
      </c>
      <c r="K37" s="31">
        <f>+'Ejecucion '!J36</f>
        <v>0</v>
      </c>
      <c r="L37" s="31">
        <f>+'Ejecucion '!K36</f>
        <v>0</v>
      </c>
      <c r="M37" s="31">
        <f>+'Ejecucion '!L36</f>
        <v>0</v>
      </c>
      <c r="N37" s="31">
        <f>+'Ejecucion '!M36</f>
        <v>0</v>
      </c>
      <c r="O37" s="31">
        <f>+'Ejecucion '!N36</f>
        <v>0</v>
      </c>
      <c r="P37" s="9">
        <f>'Ejecucion '!O36</f>
        <v>7034782.3000000007</v>
      </c>
    </row>
    <row r="38" spans="1:16" x14ac:dyDescent="0.3">
      <c r="A38" s="29" t="s">
        <v>27</v>
      </c>
      <c r="B38" s="15">
        <f>SUM(B39:B46)</f>
        <v>2400000</v>
      </c>
      <c r="C38" s="15">
        <f t="shared" ref="C38" si="1">SUM(C39:C46)</f>
        <v>2400000</v>
      </c>
      <c r="D38" s="15">
        <f>+'Ejecucion '!C37</f>
        <v>0</v>
      </c>
      <c r="E38" s="15">
        <f>+'Ejecucion '!D37</f>
        <v>0</v>
      </c>
      <c r="F38" s="15">
        <f>+'Ejecucion '!E37</f>
        <v>0</v>
      </c>
      <c r="G38" s="15">
        <f>+'Ejecucion '!F37</f>
        <v>0</v>
      </c>
      <c r="H38" s="15">
        <f>+'Ejecucion '!G37</f>
        <v>150000</v>
      </c>
      <c r="I38" s="15">
        <f>+'Ejecucion '!H37</f>
        <v>0</v>
      </c>
      <c r="J38" s="15">
        <f>+'Ejecucion '!I37</f>
        <v>0</v>
      </c>
      <c r="K38" s="15">
        <f>+'Ejecucion '!J37</f>
        <v>0</v>
      </c>
      <c r="L38" s="15">
        <f>+'Ejecucion '!K37</f>
        <v>0</v>
      </c>
      <c r="M38" s="15">
        <f>+'Ejecucion '!L37</f>
        <v>0</v>
      </c>
      <c r="N38" s="15">
        <f>+'Ejecucion '!M37</f>
        <v>0</v>
      </c>
      <c r="O38" s="15">
        <f>+'Ejecucion '!N37</f>
        <v>0</v>
      </c>
      <c r="P38" s="4">
        <f>'Ejecucion '!O37</f>
        <v>150000</v>
      </c>
    </row>
    <row r="39" spans="1:16" x14ac:dyDescent="0.3">
      <c r="A39" s="30" t="s">
        <v>28</v>
      </c>
      <c r="B39" s="7">
        <v>2400000</v>
      </c>
      <c r="C39" s="7">
        <v>2400000</v>
      </c>
      <c r="D39" s="31">
        <f>+'Ejecucion '!C38</f>
        <v>0</v>
      </c>
      <c r="E39" s="31">
        <f>+'Ejecucion '!D38</f>
        <v>0</v>
      </c>
      <c r="F39" s="31">
        <f>+'Ejecucion '!E38</f>
        <v>0</v>
      </c>
      <c r="G39" s="31">
        <f>+'Ejecucion '!F38</f>
        <v>0</v>
      </c>
      <c r="H39" s="31">
        <f>+'Ejecucion '!G38</f>
        <v>150000</v>
      </c>
      <c r="I39" s="31">
        <f>+'Ejecucion '!H38</f>
        <v>0</v>
      </c>
      <c r="J39" s="31">
        <f>+'Ejecucion '!I38</f>
        <v>0</v>
      </c>
      <c r="K39" s="31">
        <f>+'Ejecucion '!J38</f>
        <v>0</v>
      </c>
      <c r="L39" s="31">
        <f>+'Ejecucion '!K38</f>
        <v>0</v>
      </c>
      <c r="M39" s="31">
        <f>+'Ejecucion '!L38</f>
        <v>0</v>
      </c>
      <c r="N39" s="31">
        <f>+'Ejecucion '!M38</f>
        <v>0</v>
      </c>
      <c r="O39" s="31">
        <f>+'Ejecucion '!N38</f>
        <v>0</v>
      </c>
      <c r="P39" s="9">
        <f>'Ejecucion '!O38</f>
        <v>150000</v>
      </c>
    </row>
    <row r="40" spans="1:16" x14ac:dyDescent="0.3">
      <c r="A40" s="30" t="s">
        <v>29</v>
      </c>
      <c r="B40" s="9">
        <v>0</v>
      </c>
      <c r="C40" s="7"/>
      <c r="D40" s="15">
        <f>+'Ejecucion '!C39</f>
        <v>0</v>
      </c>
      <c r="E40" s="15">
        <f>+'Ejecucion '!D39</f>
        <v>0</v>
      </c>
      <c r="F40" s="15">
        <f>+'Ejecucion '!E39</f>
        <v>0</v>
      </c>
      <c r="G40" s="15">
        <f>+'Ejecucion '!F39</f>
        <v>0</v>
      </c>
      <c r="H40" s="15">
        <f>+'Ejecucion '!G39</f>
        <v>0</v>
      </c>
      <c r="I40" s="15">
        <f>+'Ejecucion '!H39</f>
        <v>0</v>
      </c>
      <c r="J40" s="15">
        <f>+'Ejecucion '!I39</f>
        <v>0</v>
      </c>
      <c r="K40" s="15">
        <f>+'Ejecucion '!J39</f>
        <v>0</v>
      </c>
      <c r="L40" s="15">
        <f>+'Ejecucion '!K39</f>
        <v>0</v>
      </c>
      <c r="M40" s="15">
        <f>+'Ejecucion '!L39</f>
        <v>0</v>
      </c>
      <c r="N40" s="15">
        <f>+'Ejecucion '!M39</f>
        <v>0</v>
      </c>
      <c r="O40" s="15">
        <f>+'Ejecucion '!N39</f>
        <v>0</v>
      </c>
      <c r="P40" s="9">
        <f>'Ejecucion '!O39</f>
        <v>0</v>
      </c>
    </row>
    <row r="41" spans="1:16" x14ac:dyDescent="0.3">
      <c r="A41" s="30" t="s">
        <v>30</v>
      </c>
      <c r="B41" s="9">
        <v>0</v>
      </c>
      <c r="C41" s="7"/>
      <c r="D41" s="15">
        <f>+'Ejecucion '!C40</f>
        <v>0</v>
      </c>
      <c r="E41" s="15">
        <f>+'Ejecucion '!D40</f>
        <v>0</v>
      </c>
      <c r="F41" s="15">
        <f>+'Ejecucion '!E40</f>
        <v>0</v>
      </c>
      <c r="G41" s="15">
        <f>+'Ejecucion '!F40</f>
        <v>0</v>
      </c>
      <c r="H41" s="15">
        <f>+'Ejecucion '!G40</f>
        <v>0</v>
      </c>
      <c r="I41" s="15">
        <f>+'Ejecucion '!H40</f>
        <v>0</v>
      </c>
      <c r="J41" s="15">
        <f>+'Ejecucion '!I40</f>
        <v>0</v>
      </c>
      <c r="K41" s="15">
        <f>+'Ejecucion '!J40</f>
        <v>0</v>
      </c>
      <c r="L41" s="15">
        <f>+'Ejecucion '!K40</f>
        <v>0</v>
      </c>
      <c r="M41" s="15">
        <f>+'Ejecucion '!L40</f>
        <v>0</v>
      </c>
      <c r="N41" s="15">
        <f>+'Ejecucion '!M40</f>
        <v>0</v>
      </c>
      <c r="O41" s="15">
        <f>+'Ejecucion '!N40</f>
        <v>0</v>
      </c>
      <c r="P41" s="9">
        <f>'Ejecucion '!O40</f>
        <v>0</v>
      </c>
    </row>
    <row r="42" spans="1:16" x14ac:dyDescent="0.3">
      <c r="A42" s="30" t="s">
        <v>31</v>
      </c>
      <c r="B42" s="9">
        <v>0</v>
      </c>
      <c r="C42" s="7" t="s">
        <v>99</v>
      </c>
      <c r="D42" s="15">
        <f>+'Ejecucion '!C41</f>
        <v>0</v>
      </c>
      <c r="E42" s="15">
        <f>+'Ejecucion '!D41</f>
        <v>0</v>
      </c>
      <c r="F42" s="15">
        <f>+'Ejecucion '!E41</f>
        <v>0</v>
      </c>
      <c r="G42" s="15">
        <f>+'Ejecucion '!F41</f>
        <v>0</v>
      </c>
      <c r="H42" s="15">
        <f>+'Ejecucion '!G41</f>
        <v>0</v>
      </c>
      <c r="I42" s="15">
        <f>+'Ejecucion '!H41</f>
        <v>0</v>
      </c>
      <c r="J42" s="15">
        <f>+'Ejecucion '!I41</f>
        <v>0</v>
      </c>
      <c r="K42" s="15">
        <f>+'Ejecucion '!J41</f>
        <v>0</v>
      </c>
      <c r="L42" s="15">
        <f>+'Ejecucion '!K41</f>
        <v>0</v>
      </c>
      <c r="M42" s="15">
        <f>+'Ejecucion '!L41</f>
        <v>0</v>
      </c>
      <c r="N42" s="15">
        <f>+'Ejecucion '!M41</f>
        <v>0</v>
      </c>
      <c r="O42" s="15">
        <f>+'Ejecucion '!N41</f>
        <v>0</v>
      </c>
      <c r="P42" s="9">
        <f>'Ejecucion '!O41</f>
        <v>0</v>
      </c>
    </row>
    <row r="43" spans="1:16" x14ac:dyDescent="0.3">
      <c r="A43" s="30" t="s">
        <v>32</v>
      </c>
      <c r="B43" s="9">
        <v>0</v>
      </c>
      <c r="C43" s="7" t="s">
        <v>99</v>
      </c>
      <c r="D43" s="15">
        <f>+'Ejecucion '!C42</f>
        <v>0</v>
      </c>
      <c r="E43" s="15">
        <f>+'Ejecucion '!D42</f>
        <v>0</v>
      </c>
      <c r="F43" s="15">
        <f>+'Ejecucion '!E42</f>
        <v>0</v>
      </c>
      <c r="G43" s="15">
        <f>+'Ejecucion '!F42</f>
        <v>0</v>
      </c>
      <c r="H43" s="15">
        <f>+'Ejecucion '!G42</f>
        <v>0</v>
      </c>
      <c r="I43" s="15">
        <f>+'Ejecucion '!H42</f>
        <v>0</v>
      </c>
      <c r="J43" s="15">
        <f>+'Ejecucion '!I42</f>
        <v>0</v>
      </c>
      <c r="K43" s="15">
        <f>+'Ejecucion '!J42</f>
        <v>0</v>
      </c>
      <c r="L43" s="15">
        <f>+'Ejecucion '!K42</f>
        <v>0</v>
      </c>
      <c r="M43" s="15">
        <f>+'Ejecucion '!L42</f>
        <v>0</v>
      </c>
      <c r="N43" s="15">
        <f>+'Ejecucion '!M42</f>
        <v>0</v>
      </c>
      <c r="O43" s="15">
        <f>+'Ejecucion '!N42</f>
        <v>0</v>
      </c>
      <c r="P43" s="9">
        <f>'Ejecucion '!O42</f>
        <v>0</v>
      </c>
    </row>
    <row r="44" spans="1:16" x14ac:dyDescent="0.3">
      <c r="A44" s="30" t="s">
        <v>33</v>
      </c>
      <c r="B44" s="9">
        <v>0</v>
      </c>
      <c r="C44" s="7" t="s">
        <v>99</v>
      </c>
      <c r="D44" s="15">
        <f>+'Ejecucion '!C43</f>
        <v>0</v>
      </c>
      <c r="E44" s="15">
        <f>+'Ejecucion '!D43</f>
        <v>0</v>
      </c>
      <c r="F44" s="15">
        <f>+'Ejecucion '!E43</f>
        <v>0</v>
      </c>
      <c r="G44" s="15">
        <f>+'Ejecucion '!F43</f>
        <v>0</v>
      </c>
      <c r="H44" s="15">
        <f>+'Ejecucion '!G43</f>
        <v>0</v>
      </c>
      <c r="I44" s="15">
        <f>+'Ejecucion '!H43</f>
        <v>0</v>
      </c>
      <c r="J44" s="15">
        <f>+'Ejecucion '!I43</f>
        <v>0</v>
      </c>
      <c r="K44" s="15">
        <f>+'Ejecucion '!J43</f>
        <v>0</v>
      </c>
      <c r="L44" s="15">
        <f>+'Ejecucion '!K43</f>
        <v>0</v>
      </c>
      <c r="M44" s="15">
        <f>+'Ejecucion '!L43</f>
        <v>0</v>
      </c>
      <c r="N44" s="15">
        <f>+'Ejecucion '!M43</f>
        <v>0</v>
      </c>
      <c r="O44" s="15">
        <f>+'Ejecucion '!N43</f>
        <v>0</v>
      </c>
      <c r="P44" s="9">
        <f>'Ejecucion '!O43</f>
        <v>0</v>
      </c>
    </row>
    <row r="45" spans="1:16" x14ac:dyDescent="0.3">
      <c r="A45" s="30" t="s">
        <v>34</v>
      </c>
      <c r="B45" s="9">
        <v>0</v>
      </c>
      <c r="C45" s="7" t="s">
        <v>99</v>
      </c>
      <c r="D45" s="15">
        <f>+'Ejecucion '!C44</f>
        <v>0</v>
      </c>
      <c r="E45" s="15">
        <f>+'Ejecucion '!D44</f>
        <v>0</v>
      </c>
      <c r="F45" s="15">
        <f>+'Ejecucion '!E44</f>
        <v>0</v>
      </c>
      <c r="G45" s="15">
        <f>+'Ejecucion '!F44</f>
        <v>0</v>
      </c>
      <c r="H45" s="15">
        <f>+'Ejecucion '!G44</f>
        <v>0</v>
      </c>
      <c r="I45" s="15">
        <f>+'Ejecucion '!H44</f>
        <v>0</v>
      </c>
      <c r="J45" s="15">
        <f>+'Ejecucion '!I44</f>
        <v>0</v>
      </c>
      <c r="K45" s="15">
        <f>+'Ejecucion '!J44</f>
        <v>0</v>
      </c>
      <c r="L45" s="15">
        <f>+'Ejecucion '!K44</f>
        <v>0</v>
      </c>
      <c r="M45" s="15">
        <f>+'Ejecucion '!L44</f>
        <v>0</v>
      </c>
      <c r="N45" s="15">
        <f>+'Ejecucion '!M44</f>
        <v>0</v>
      </c>
      <c r="O45" s="15">
        <f>+'Ejecucion '!N44</f>
        <v>0</v>
      </c>
      <c r="P45" s="9">
        <f>'Ejecucion '!O44</f>
        <v>0</v>
      </c>
    </row>
    <row r="46" spans="1:16" x14ac:dyDescent="0.3">
      <c r="A46" s="30" t="s">
        <v>35</v>
      </c>
      <c r="B46" s="9">
        <v>0</v>
      </c>
      <c r="C46" s="7" t="s">
        <v>99</v>
      </c>
      <c r="D46" s="15">
        <f>+'Ejecucion '!C45</f>
        <v>0</v>
      </c>
      <c r="E46" s="15">
        <f>+'Ejecucion '!D45</f>
        <v>0</v>
      </c>
      <c r="F46" s="15">
        <f>+'Ejecucion '!E45</f>
        <v>0</v>
      </c>
      <c r="G46" s="15">
        <f>+'Ejecucion '!F45</f>
        <v>0</v>
      </c>
      <c r="H46" s="15">
        <f>+'Ejecucion '!G45</f>
        <v>0</v>
      </c>
      <c r="I46" s="15">
        <f>+'Ejecucion '!H45</f>
        <v>0</v>
      </c>
      <c r="J46" s="15">
        <f>+'Ejecucion '!I45</f>
        <v>0</v>
      </c>
      <c r="K46" s="15">
        <f>+'Ejecucion '!J45</f>
        <v>0</v>
      </c>
      <c r="L46" s="15">
        <f>+'Ejecucion '!K45</f>
        <v>0</v>
      </c>
      <c r="M46" s="15">
        <f>+'Ejecucion '!L45</f>
        <v>0</v>
      </c>
      <c r="N46" s="15">
        <f>+'Ejecucion '!M45</f>
        <v>0</v>
      </c>
      <c r="O46" s="15">
        <f>+'Ejecucion '!N45</f>
        <v>0</v>
      </c>
      <c r="P46" s="9">
        <f>'Ejecucion '!O45</f>
        <v>0</v>
      </c>
    </row>
    <row r="47" spans="1:16" x14ac:dyDescent="0.3">
      <c r="A47" s="29" t="s">
        <v>36</v>
      </c>
      <c r="B47" s="4">
        <f>SUM(B48:B53)</f>
        <v>0</v>
      </c>
      <c r="C47" s="4">
        <v>0</v>
      </c>
      <c r="D47" s="15">
        <f>+'Ejecucion '!C46</f>
        <v>0</v>
      </c>
      <c r="E47" s="15">
        <f>+'Ejecucion '!D46</f>
        <v>0</v>
      </c>
      <c r="F47" s="15">
        <f>+'Ejecucion '!E46</f>
        <v>0</v>
      </c>
      <c r="G47" s="15">
        <f>+'Ejecucion '!F46</f>
        <v>0</v>
      </c>
      <c r="H47" s="15">
        <f>+'Ejecucion '!G46</f>
        <v>0</v>
      </c>
      <c r="I47" s="15">
        <f>+'Ejecucion '!H46</f>
        <v>0</v>
      </c>
      <c r="J47" s="15">
        <f>+'Ejecucion '!I46</f>
        <v>0</v>
      </c>
      <c r="K47" s="15">
        <f>+'Ejecucion '!J46</f>
        <v>0</v>
      </c>
      <c r="L47" s="15">
        <f>+'Ejecucion '!K46</f>
        <v>0</v>
      </c>
      <c r="M47" s="15">
        <f>+'Ejecucion '!L46</f>
        <v>0</v>
      </c>
      <c r="N47" s="15">
        <f>+'Ejecucion '!M46</f>
        <v>0</v>
      </c>
      <c r="O47" s="15">
        <f>+'Ejecucion '!N46</f>
        <v>0</v>
      </c>
      <c r="P47" s="4">
        <f>'Ejecucion '!O46</f>
        <v>0</v>
      </c>
    </row>
    <row r="48" spans="1:16" x14ac:dyDescent="0.3">
      <c r="A48" s="30" t="s">
        <v>37</v>
      </c>
      <c r="B48" s="9">
        <v>0</v>
      </c>
      <c r="C48" s="7" t="s">
        <v>99</v>
      </c>
      <c r="D48" s="15">
        <f>+'Ejecucion '!C47</f>
        <v>0</v>
      </c>
      <c r="E48" s="15">
        <f>+'Ejecucion '!D47</f>
        <v>0</v>
      </c>
      <c r="F48" s="15">
        <f>+'Ejecucion '!E47</f>
        <v>0</v>
      </c>
      <c r="G48" s="15">
        <f>+'Ejecucion '!F47</f>
        <v>0</v>
      </c>
      <c r="H48" s="15">
        <f>+'Ejecucion '!G47</f>
        <v>0</v>
      </c>
      <c r="I48" s="15">
        <f>+'Ejecucion '!H47</f>
        <v>0</v>
      </c>
      <c r="J48" s="15">
        <f>+'Ejecucion '!I47</f>
        <v>0</v>
      </c>
      <c r="K48" s="15">
        <f>+'Ejecucion '!J47</f>
        <v>0</v>
      </c>
      <c r="L48" s="15">
        <f>+'Ejecucion '!K47</f>
        <v>0</v>
      </c>
      <c r="M48" s="15">
        <f>+'Ejecucion '!L47</f>
        <v>0</v>
      </c>
      <c r="N48" s="15">
        <f>+'Ejecucion '!M47</f>
        <v>0</v>
      </c>
      <c r="O48" s="15">
        <f>+'Ejecucion '!N47</f>
        <v>0</v>
      </c>
      <c r="P48" s="9">
        <f>'Ejecucion '!O47</f>
        <v>0</v>
      </c>
    </row>
    <row r="49" spans="1:16" x14ac:dyDescent="0.3">
      <c r="A49" s="30" t="s">
        <v>38</v>
      </c>
      <c r="B49" s="9">
        <v>0</v>
      </c>
      <c r="C49" s="7" t="s">
        <v>99</v>
      </c>
      <c r="D49" s="15">
        <f>+'Ejecucion '!C48</f>
        <v>0</v>
      </c>
      <c r="E49" s="15">
        <f>+'Ejecucion '!D48</f>
        <v>0</v>
      </c>
      <c r="F49" s="15">
        <f>+'Ejecucion '!E48</f>
        <v>0</v>
      </c>
      <c r="G49" s="15">
        <f>+'Ejecucion '!F48</f>
        <v>0</v>
      </c>
      <c r="H49" s="15">
        <f>+'Ejecucion '!G48</f>
        <v>0</v>
      </c>
      <c r="I49" s="15">
        <f>+'Ejecucion '!H48</f>
        <v>0</v>
      </c>
      <c r="J49" s="15">
        <f>+'Ejecucion '!I48</f>
        <v>0</v>
      </c>
      <c r="K49" s="15">
        <f>+'Ejecucion '!J48</f>
        <v>0</v>
      </c>
      <c r="L49" s="15">
        <f>+'Ejecucion '!K48</f>
        <v>0</v>
      </c>
      <c r="M49" s="15">
        <f>+'Ejecucion '!L48</f>
        <v>0</v>
      </c>
      <c r="N49" s="15">
        <f>+'Ejecucion '!M48</f>
        <v>0</v>
      </c>
      <c r="O49" s="15">
        <f>+'Ejecucion '!N48</f>
        <v>0</v>
      </c>
      <c r="P49" s="9">
        <f>'Ejecucion '!O48</f>
        <v>0</v>
      </c>
    </row>
    <row r="50" spans="1:16" x14ac:dyDescent="0.3">
      <c r="A50" s="30" t="s">
        <v>39</v>
      </c>
      <c r="B50" s="9">
        <v>0</v>
      </c>
      <c r="C50" s="7" t="s">
        <v>99</v>
      </c>
      <c r="D50" s="15">
        <f>+'Ejecucion '!C49</f>
        <v>0</v>
      </c>
      <c r="E50" s="15">
        <f>+'Ejecucion '!D49</f>
        <v>0</v>
      </c>
      <c r="F50" s="15">
        <f>+'Ejecucion '!E49</f>
        <v>0</v>
      </c>
      <c r="G50" s="15">
        <f>+'Ejecucion '!F49</f>
        <v>0</v>
      </c>
      <c r="H50" s="15">
        <f>+'Ejecucion '!G49</f>
        <v>0</v>
      </c>
      <c r="I50" s="15">
        <f>+'Ejecucion '!H49</f>
        <v>0</v>
      </c>
      <c r="J50" s="15">
        <f>+'Ejecucion '!I49</f>
        <v>0</v>
      </c>
      <c r="K50" s="15">
        <f>+'Ejecucion '!J49</f>
        <v>0</v>
      </c>
      <c r="L50" s="15">
        <f>+'Ejecucion '!K49</f>
        <v>0</v>
      </c>
      <c r="M50" s="15">
        <f>+'Ejecucion '!L49</f>
        <v>0</v>
      </c>
      <c r="N50" s="15">
        <f>+'Ejecucion '!M49</f>
        <v>0</v>
      </c>
      <c r="O50" s="15">
        <f>+'Ejecucion '!N49</f>
        <v>0</v>
      </c>
      <c r="P50" s="9">
        <f>'Ejecucion '!O49</f>
        <v>0</v>
      </c>
    </row>
    <row r="51" spans="1:16" x14ac:dyDescent="0.3">
      <c r="A51" s="30" t="s">
        <v>40</v>
      </c>
      <c r="B51" s="9">
        <v>0</v>
      </c>
      <c r="C51" s="7" t="s">
        <v>99</v>
      </c>
      <c r="D51" s="15">
        <f>+'Ejecucion '!C50</f>
        <v>0</v>
      </c>
      <c r="E51" s="15">
        <f>+'Ejecucion '!D50</f>
        <v>0</v>
      </c>
      <c r="F51" s="15">
        <f>+'Ejecucion '!E50</f>
        <v>0</v>
      </c>
      <c r="G51" s="15">
        <f>+'Ejecucion '!F50</f>
        <v>0</v>
      </c>
      <c r="H51" s="15">
        <f>+'Ejecucion '!G50</f>
        <v>0</v>
      </c>
      <c r="I51" s="15">
        <f>+'Ejecucion '!H50</f>
        <v>0</v>
      </c>
      <c r="J51" s="15">
        <f>+'Ejecucion '!I50</f>
        <v>0</v>
      </c>
      <c r="K51" s="15">
        <f>+'Ejecucion '!J50</f>
        <v>0</v>
      </c>
      <c r="L51" s="15">
        <f>+'Ejecucion '!K50</f>
        <v>0</v>
      </c>
      <c r="M51" s="15">
        <f>+'Ejecucion '!L50</f>
        <v>0</v>
      </c>
      <c r="N51" s="15">
        <f>+'Ejecucion '!M50</f>
        <v>0</v>
      </c>
      <c r="O51" s="15">
        <f>+'Ejecucion '!N50</f>
        <v>0</v>
      </c>
      <c r="P51" s="9">
        <f>'Ejecucion '!O50</f>
        <v>0</v>
      </c>
    </row>
    <row r="52" spans="1:16" x14ac:dyDescent="0.3">
      <c r="A52" s="30" t="s">
        <v>41</v>
      </c>
      <c r="B52" s="9">
        <v>0</v>
      </c>
      <c r="C52" s="7" t="s">
        <v>99</v>
      </c>
      <c r="D52" s="15">
        <f>+'Ejecucion '!C51</f>
        <v>0</v>
      </c>
      <c r="E52" s="15">
        <f>+'Ejecucion '!D51</f>
        <v>0</v>
      </c>
      <c r="F52" s="15">
        <f>+'Ejecucion '!E51</f>
        <v>0</v>
      </c>
      <c r="G52" s="15">
        <f>+'Ejecucion '!F51</f>
        <v>0</v>
      </c>
      <c r="H52" s="15">
        <f>+'Ejecucion '!G51</f>
        <v>0</v>
      </c>
      <c r="I52" s="15">
        <f>+'Ejecucion '!H51</f>
        <v>0</v>
      </c>
      <c r="J52" s="15">
        <f>+'Ejecucion '!I51</f>
        <v>0</v>
      </c>
      <c r="K52" s="15">
        <f>+'Ejecucion '!J51</f>
        <v>0</v>
      </c>
      <c r="L52" s="15">
        <f>+'Ejecucion '!K51</f>
        <v>0</v>
      </c>
      <c r="M52" s="15">
        <f>+'Ejecucion '!L51</f>
        <v>0</v>
      </c>
      <c r="N52" s="15">
        <f>+'Ejecucion '!M51</f>
        <v>0</v>
      </c>
      <c r="O52" s="15">
        <f>+'Ejecucion '!N51</f>
        <v>0</v>
      </c>
      <c r="P52" s="9">
        <f>'Ejecucion '!O51</f>
        <v>0</v>
      </c>
    </row>
    <row r="53" spans="1:16" x14ac:dyDescent="0.3">
      <c r="A53" s="30" t="s">
        <v>42</v>
      </c>
      <c r="B53" s="9">
        <v>0</v>
      </c>
      <c r="C53" s="7" t="s">
        <v>99</v>
      </c>
      <c r="D53" s="15">
        <f>+'Ejecucion '!C52</f>
        <v>0</v>
      </c>
      <c r="E53" s="15">
        <f>+'Ejecucion '!D52</f>
        <v>0</v>
      </c>
      <c r="F53" s="15">
        <f>+'Ejecucion '!E52</f>
        <v>0</v>
      </c>
      <c r="G53" s="15">
        <f>+'Ejecucion '!F52</f>
        <v>0</v>
      </c>
      <c r="H53" s="15">
        <f>+'Ejecucion '!G52</f>
        <v>0</v>
      </c>
      <c r="I53" s="15">
        <f>+'Ejecucion '!H52</f>
        <v>0</v>
      </c>
      <c r="J53" s="15">
        <f>+'Ejecucion '!I52</f>
        <v>0</v>
      </c>
      <c r="K53" s="15">
        <f>+'Ejecucion '!J52</f>
        <v>0</v>
      </c>
      <c r="L53" s="15">
        <f>+'Ejecucion '!K52</f>
        <v>0</v>
      </c>
      <c r="M53" s="15">
        <f>+'Ejecucion '!L52</f>
        <v>0</v>
      </c>
      <c r="N53" s="15">
        <f>+'Ejecucion '!M52</f>
        <v>0</v>
      </c>
      <c r="O53" s="15">
        <f>+'Ejecucion '!N52</f>
        <v>0</v>
      </c>
      <c r="P53" s="9">
        <f>'Ejecucion '!O52</f>
        <v>0</v>
      </c>
    </row>
    <row r="54" spans="1:16" x14ac:dyDescent="0.3">
      <c r="A54" s="29" t="s">
        <v>43</v>
      </c>
      <c r="B54" s="4">
        <f>SUM(B55:B63)</f>
        <v>16440000</v>
      </c>
      <c r="C54" s="4">
        <f>SUM(C55:C63)</f>
        <v>43019847.670000002</v>
      </c>
      <c r="D54" s="15">
        <f>+'Ejecucion '!C53</f>
        <v>910596.49</v>
      </c>
      <c r="E54" s="15">
        <f>+'Ejecucion '!D53</f>
        <v>3804090.4899999998</v>
      </c>
      <c r="F54" s="15">
        <f>+'Ejecucion '!E53</f>
        <v>3860865.87</v>
      </c>
      <c r="G54" s="15">
        <f>+'Ejecucion '!F53</f>
        <v>0</v>
      </c>
      <c r="H54" s="15">
        <f>+'Ejecucion '!G53</f>
        <v>787508.87</v>
      </c>
      <c r="I54" s="15">
        <f>+'Ejecucion '!H53</f>
        <v>0</v>
      </c>
      <c r="J54" s="15">
        <f>+'Ejecucion '!I53</f>
        <v>0</v>
      </c>
      <c r="K54" s="15">
        <f>+'Ejecucion '!J53</f>
        <v>0</v>
      </c>
      <c r="L54" s="15">
        <f>+'Ejecucion '!K53</f>
        <v>0</v>
      </c>
      <c r="M54" s="15">
        <f>+'Ejecucion '!L53</f>
        <v>0</v>
      </c>
      <c r="N54" s="15">
        <f>+'Ejecucion '!M53</f>
        <v>0</v>
      </c>
      <c r="O54" s="15">
        <f>+'Ejecucion '!N53</f>
        <v>0</v>
      </c>
      <c r="P54" s="4">
        <f>'Ejecucion '!O53</f>
        <v>9363061.7200000007</v>
      </c>
    </row>
    <row r="55" spans="1:16" x14ac:dyDescent="0.3">
      <c r="A55" s="30" t="s">
        <v>44</v>
      </c>
      <c r="B55" s="7">
        <v>11400000</v>
      </c>
      <c r="C55" s="7">
        <v>25017911.550000001</v>
      </c>
      <c r="D55" s="31">
        <f>+'Ejecucion '!C54</f>
        <v>0</v>
      </c>
      <c r="E55" s="31">
        <f>+'Ejecucion '!D54</f>
        <v>3064725.5</v>
      </c>
      <c r="F55" s="31">
        <f>+'Ejecucion '!E54</f>
        <v>3834840.7</v>
      </c>
      <c r="G55" s="31">
        <f>+'Ejecucion '!F54</f>
        <v>0</v>
      </c>
      <c r="H55" s="31">
        <f>+'Ejecucion '!G54</f>
        <v>787508.87</v>
      </c>
      <c r="I55" s="31">
        <f>+'Ejecucion '!H54</f>
        <v>0</v>
      </c>
      <c r="J55" s="31">
        <f>+'Ejecucion '!I54</f>
        <v>0</v>
      </c>
      <c r="K55" s="31">
        <f>+'Ejecucion '!J54</f>
        <v>0</v>
      </c>
      <c r="L55" s="31">
        <f>+'Ejecucion '!K54</f>
        <v>0</v>
      </c>
      <c r="M55" s="31">
        <f>+'Ejecucion '!L54</f>
        <v>0</v>
      </c>
      <c r="N55" s="31">
        <f>+'Ejecucion '!M54</f>
        <v>0</v>
      </c>
      <c r="O55" s="31">
        <f>+'Ejecucion '!N54</f>
        <v>0</v>
      </c>
      <c r="P55" s="9">
        <f>'Ejecucion '!O54</f>
        <v>7687075.0700000003</v>
      </c>
    </row>
    <row r="56" spans="1:16" x14ac:dyDescent="0.3">
      <c r="A56" s="30" t="s">
        <v>45</v>
      </c>
      <c r="B56" s="7">
        <v>960000</v>
      </c>
      <c r="C56" s="7">
        <v>1717254.4</v>
      </c>
      <c r="D56" s="31">
        <f>+'Ejecucion '!C55</f>
        <v>302732.09999999998</v>
      </c>
      <c r="E56" s="31">
        <f>+'Ejecucion '!D55</f>
        <v>0</v>
      </c>
      <c r="F56" s="31">
        <f>+'Ejecucion '!E55</f>
        <v>0</v>
      </c>
      <c r="G56" s="31">
        <f>+'Ejecucion '!F55</f>
        <v>0</v>
      </c>
      <c r="H56" s="31">
        <f>+'Ejecucion '!G55</f>
        <v>0</v>
      </c>
      <c r="I56" s="31">
        <f>+'Ejecucion '!H55</f>
        <v>0</v>
      </c>
      <c r="J56" s="31">
        <f>+'Ejecucion '!I55</f>
        <v>0</v>
      </c>
      <c r="K56" s="31">
        <f>+'Ejecucion '!J55</f>
        <v>0</v>
      </c>
      <c r="L56" s="31">
        <f>+'Ejecucion '!K55</f>
        <v>0</v>
      </c>
      <c r="M56" s="31">
        <f>+'Ejecucion '!L55</f>
        <v>0</v>
      </c>
      <c r="N56" s="31">
        <f>+'Ejecucion '!M55</f>
        <v>0</v>
      </c>
      <c r="O56" s="31">
        <f>+'Ejecucion '!N55</f>
        <v>0</v>
      </c>
      <c r="P56" s="9">
        <f>'Ejecucion '!O55</f>
        <v>302732.09999999998</v>
      </c>
    </row>
    <row r="57" spans="1:16" x14ac:dyDescent="0.3">
      <c r="A57" s="30" t="s">
        <v>46</v>
      </c>
      <c r="B57" s="9">
        <v>0</v>
      </c>
      <c r="C57" s="7">
        <v>1869058.48</v>
      </c>
      <c r="D57" s="31">
        <f>+'Ejecucion '!C56</f>
        <v>0</v>
      </c>
      <c r="E57" s="31">
        <f>+'Ejecucion '!D56</f>
        <v>21712</v>
      </c>
      <c r="F57" s="31">
        <f>+'Ejecucion '!E56</f>
        <v>1086.48</v>
      </c>
      <c r="G57" s="31">
        <f>+'Ejecucion '!F56</f>
        <v>0</v>
      </c>
      <c r="H57" s="31">
        <f>+'Ejecucion '!G56</f>
        <v>0</v>
      </c>
      <c r="I57" s="31">
        <f>+'Ejecucion '!H56</f>
        <v>0</v>
      </c>
      <c r="J57" s="31">
        <f>+'Ejecucion '!I56</f>
        <v>0</v>
      </c>
      <c r="K57" s="31">
        <f>+'Ejecucion '!J56</f>
        <v>0</v>
      </c>
      <c r="L57" s="31">
        <f>+'Ejecucion '!K56</f>
        <v>0</v>
      </c>
      <c r="M57" s="31">
        <f>+'Ejecucion '!L56</f>
        <v>0</v>
      </c>
      <c r="N57" s="31">
        <f>+'Ejecucion '!M56</f>
        <v>0</v>
      </c>
      <c r="O57" s="31">
        <f>+'Ejecucion '!N56</f>
        <v>0</v>
      </c>
      <c r="P57" s="9">
        <f>'Ejecucion '!O56</f>
        <v>22798.48</v>
      </c>
    </row>
    <row r="58" spans="1:16" x14ac:dyDescent="0.3">
      <c r="A58" s="30" t="s">
        <v>47</v>
      </c>
      <c r="B58" s="9">
        <v>0</v>
      </c>
      <c r="C58" s="7">
        <v>387911.51</v>
      </c>
      <c r="D58" s="31">
        <f>+'Ejecucion '!C57</f>
        <v>0</v>
      </c>
      <c r="E58" s="31">
        <f>+'Ejecucion '!D57</f>
        <v>79879.509999999995</v>
      </c>
      <c r="F58" s="31">
        <f>+'Ejecucion '!E57</f>
        <v>0</v>
      </c>
      <c r="G58" s="31">
        <f>+'Ejecucion '!F57</f>
        <v>0</v>
      </c>
      <c r="H58" s="31">
        <f>+'Ejecucion '!G57</f>
        <v>0</v>
      </c>
      <c r="I58" s="31">
        <f>+'Ejecucion '!H57</f>
        <v>0</v>
      </c>
      <c r="J58" s="31">
        <f>+'Ejecucion '!I57</f>
        <v>0</v>
      </c>
      <c r="K58" s="31">
        <f>+'Ejecucion '!J57</f>
        <v>0</v>
      </c>
      <c r="L58" s="31">
        <f>+'Ejecucion '!K57</f>
        <v>0</v>
      </c>
      <c r="M58" s="31">
        <f>+'Ejecucion '!L57</f>
        <v>0</v>
      </c>
      <c r="N58" s="31">
        <f>+'Ejecucion '!M57</f>
        <v>0</v>
      </c>
      <c r="O58" s="31">
        <f>+'Ejecucion '!N57</f>
        <v>0</v>
      </c>
      <c r="P58" s="9">
        <f>'Ejecucion '!O57</f>
        <v>79879.509999999995</v>
      </c>
    </row>
    <row r="59" spans="1:16" x14ac:dyDescent="0.3">
      <c r="A59" s="30" t="s">
        <v>48</v>
      </c>
      <c r="B59" s="7">
        <v>2880000</v>
      </c>
      <c r="C59" s="7">
        <v>12551773.050000001</v>
      </c>
      <c r="D59" s="31">
        <f>+'Ejecucion '!C58</f>
        <v>303704.39</v>
      </c>
      <c r="E59" s="31">
        <f>+'Ejecucion '!D58</f>
        <v>637773.48</v>
      </c>
      <c r="F59" s="31">
        <f>+'Ejecucion '!E58</f>
        <v>14100.01</v>
      </c>
      <c r="G59" s="31">
        <f>+'Ejecucion '!F58</f>
        <v>0</v>
      </c>
      <c r="H59" s="31">
        <f>+'Ejecucion '!G58</f>
        <v>0</v>
      </c>
      <c r="I59" s="31">
        <f>+'Ejecucion '!H58</f>
        <v>0</v>
      </c>
      <c r="J59" s="31">
        <f>+'Ejecucion '!I58</f>
        <v>0</v>
      </c>
      <c r="K59" s="31">
        <f>+'Ejecucion '!J58</f>
        <v>0</v>
      </c>
      <c r="L59" s="31">
        <f>+'Ejecucion '!K58</f>
        <v>0</v>
      </c>
      <c r="M59" s="31">
        <f>+'Ejecucion '!L58</f>
        <v>0</v>
      </c>
      <c r="N59" s="31">
        <f>+'Ejecucion '!M58</f>
        <v>0</v>
      </c>
      <c r="O59" s="31">
        <f>+'Ejecucion '!N58</f>
        <v>0</v>
      </c>
      <c r="P59" s="9">
        <f>'Ejecucion '!O58</f>
        <v>955577.88</v>
      </c>
    </row>
    <row r="60" spans="1:16" x14ac:dyDescent="0.3">
      <c r="A60" s="30" t="s">
        <v>49</v>
      </c>
      <c r="B60" s="9">
        <v>0</v>
      </c>
      <c r="C60" s="7">
        <v>265100</v>
      </c>
      <c r="D60" s="31">
        <f>+'Ejecucion '!C59</f>
        <v>0</v>
      </c>
      <c r="E60" s="31">
        <f>+'Ejecucion '!D59</f>
        <v>0</v>
      </c>
      <c r="F60" s="31">
        <f>+'Ejecucion '!E59</f>
        <v>0</v>
      </c>
      <c r="G60" s="31">
        <f>+'Ejecucion '!F59</f>
        <v>0</v>
      </c>
      <c r="H60" s="31">
        <f>+'Ejecucion '!G59</f>
        <v>0</v>
      </c>
      <c r="I60" s="31">
        <f>+'Ejecucion '!H59</f>
        <v>0</v>
      </c>
      <c r="J60" s="31">
        <f>+'Ejecucion '!I59</f>
        <v>0</v>
      </c>
      <c r="K60" s="31">
        <f>+'Ejecucion '!J59</f>
        <v>0</v>
      </c>
      <c r="L60" s="31">
        <f>+'Ejecucion '!K59</f>
        <v>0</v>
      </c>
      <c r="M60" s="31">
        <f>+'Ejecucion '!L59</f>
        <v>0</v>
      </c>
      <c r="N60" s="31">
        <f>+'Ejecucion '!M59</f>
        <v>0</v>
      </c>
      <c r="O60" s="31">
        <f>+'Ejecucion '!N59</f>
        <v>0</v>
      </c>
      <c r="P60" s="9">
        <f>'Ejecucion '!O59</f>
        <v>0</v>
      </c>
    </row>
    <row r="61" spans="1:16" x14ac:dyDescent="0.3">
      <c r="A61" s="30" t="s">
        <v>50</v>
      </c>
      <c r="B61" s="9">
        <v>0</v>
      </c>
      <c r="C61" s="7"/>
      <c r="D61" s="15">
        <f>+'Ejecucion '!C60</f>
        <v>0</v>
      </c>
      <c r="E61" s="15">
        <f>+'Ejecucion '!D60</f>
        <v>0</v>
      </c>
      <c r="F61" s="15">
        <f>+'Ejecucion '!E60</f>
        <v>0</v>
      </c>
      <c r="G61" s="15">
        <f>+'Ejecucion '!F60</f>
        <v>0</v>
      </c>
      <c r="H61" s="15">
        <f>+'Ejecucion '!G60</f>
        <v>0</v>
      </c>
      <c r="I61" s="15">
        <f>+'Ejecucion '!H60</f>
        <v>0</v>
      </c>
      <c r="J61" s="15">
        <f>+'Ejecucion '!I60</f>
        <v>0</v>
      </c>
      <c r="K61" s="15">
        <f>+'Ejecucion '!J60</f>
        <v>0</v>
      </c>
      <c r="L61" s="15">
        <f>+'Ejecucion '!K60</f>
        <v>0</v>
      </c>
      <c r="M61" s="15">
        <f>+'Ejecucion '!L60</f>
        <v>0</v>
      </c>
      <c r="N61" s="15">
        <f>+'Ejecucion '!M60</f>
        <v>0</v>
      </c>
      <c r="O61" s="15">
        <f>+'Ejecucion '!N60</f>
        <v>0</v>
      </c>
      <c r="P61" s="9">
        <f>'Ejecucion '!O60</f>
        <v>0</v>
      </c>
    </row>
    <row r="62" spans="1:16" x14ac:dyDescent="0.3">
      <c r="A62" s="30" t="s">
        <v>51</v>
      </c>
      <c r="B62" s="7">
        <v>1200000</v>
      </c>
      <c r="C62" s="7">
        <v>1210838.68</v>
      </c>
      <c r="D62" s="15">
        <f>+'Ejecucion '!C61</f>
        <v>304160</v>
      </c>
      <c r="E62" s="15">
        <f>+'Ejecucion '!D61</f>
        <v>0</v>
      </c>
      <c r="F62" s="31">
        <f>+'Ejecucion '!E61</f>
        <v>10838.68</v>
      </c>
      <c r="G62" s="15">
        <f>+'Ejecucion '!F61</f>
        <v>0</v>
      </c>
      <c r="H62" s="15">
        <f>+'Ejecucion '!G61</f>
        <v>0</v>
      </c>
      <c r="I62" s="15">
        <f>+'Ejecucion '!H61</f>
        <v>0</v>
      </c>
      <c r="J62" s="15">
        <f>+'Ejecucion '!I61</f>
        <v>0</v>
      </c>
      <c r="K62" s="15">
        <f>+'Ejecucion '!J61</f>
        <v>0</v>
      </c>
      <c r="L62" s="15">
        <f>+'Ejecucion '!K61</f>
        <v>0</v>
      </c>
      <c r="M62" s="15">
        <f>+'Ejecucion '!L61</f>
        <v>0</v>
      </c>
      <c r="N62" s="15">
        <f>+'Ejecucion '!M61</f>
        <v>0</v>
      </c>
      <c r="O62" s="15">
        <f>+'Ejecucion '!N61</f>
        <v>0</v>
      </c>
      <c r="P62" s="9">
        <f>'Ejecucion '!O61</f>
        <v>314998.68</v>
      </c>
    </row>
    <row r="63" spans="1:16" x14ac:dyDescent="0.3">
      <c r="A63" s="30" t="s">
        <v>52</v>
      </c>
      <c r="B63" s="9">
        <v>0</v>
      </c>
      <c r="C63" s="7"/>
      <c r="D63" s="15">
        <f>+'Ejecucion '!C62</f>
        <v>0</v>
      </c>
      <c r="E63" s="15">
        <f>+'Ejecucion '!D62</f>
        <v>0</v>
      </c>
      <c r="F63" s="15">
        <f>+'Ejecucion '!E62</f>
        <v>0</v>
      </c>
      <c r="G63" s="15">
        <f>+'Ejecucion '!F62</f>
        <v>0</v>
      </c>
      <c r="H63" s="15">
        <f>+'Ejecucion '!G62</f>
        <v>0</v>
      </c>
      <c r="I63" s="15">
        <f>+'Ejecucion '!H62</f>
        <v>0</v>
      </c>
      <c r="J63" s="15">
        <f>+'Ejecucion '!I62</f>
        <v>0</v>
      </c>
      <c r="K63" s="15">
        <f>+'Ejecucion '!J62</f>
        <v>0</v>
      </c>
      <c r="L63" s="15">
        <f>+'Ejecucion '!K62</f>
        <v>0</v>
      </c>
      <c r="M63" s="15">
        <f>+'Ejecucion '!L62</f>
        <v>0</v>
      </c>
      <c r="N63" s="15">
        <f>+'Ejecucion '!M62</f>
        <v>0</v>
      </c>
      <c r="O63" s="15">
        <f>+'Ejecucion '!N62</f>
        <v>0</v>
      </c>
      <c r="P63" s="9">
        <f>'Ejecucion '!O62</f>
        <v>0</v>
      </c>
    </row>
    <row r="64" spans="1:16" x14ac:dyDescent="0.3">
      <c r="A64" s="29" t="s">
        <v>53</v>
      </c>
      <c r="B64" s="4">
        <f>SUM(B65:B68)</f>
        <v>0</v>
      </c>
      <c r="C64" s="4">
        <f t="shared" ref="C64" si="2">SUM(C65:C68)</f>
        <v>679784.73</v>
      </c>
      <c r="D64" s="15">
        <f>+'Ejecucion '!C63</f>
        <v>0</v>
      </c>
      <c r="E64" s="15">
        <f>+'Ejecucion '!D63</f>
        <v>0</v>
      </c>
      <c r="F64" s="15">
        <f>+'Ejecucion '!E63</f>
        <v>0</v>
      </c>
      <c r="G64" s="15">
        <f>+'Ejecucion '!F63</f>
        <v>0</v>
      </c>
      <c r="H64" s="15">
        <f>+'Ejecucion '!G63</f>
        <v>0</v>
      </c>
      <c r="I64" s="15">
        <f>+'Ejecucion '!H63</f>
        <v>0</v>
      </c>
      <c r="J64" s="15">
        <f>+'Ejecucion '!I63</f>
        <v>0</v>
      </c>
      <c r="K64" s="15">
        <f>+'Ejecucion '!J63</f>
        <v>0</v>
      </c>
      <c r="L64" s="15">
        <f>+'Ejecucion '!K63</f>
        <v>0</v>
      </c>
      <c r="M64" s="15">
        <f>+'Ejecucion '!L63</f>
        <v>0</v>
      </c>
      <c r="N64" s="15">
        <f>+'Ejecucion '!M63</f>
        <v>0</v>
      </c>
      <c r="O64" s="15">
        <f>+'Ejecucion '!N63</f>
        <v>0</v>
      </c>
      <c r="P64" s="4">
        <f>'Ejecucion '!O63</f>
        <v>0</v>
      </c>
    </row>
    <row r="65" spans="1:16" x14ac:dyDescent="0.3">
      <c r="A65" s="30" t="s">
        <v>54</v>
      </c>
      <c r="B65" s="9">
        <v>0</v>
      </c>
      <c r="C65" s="7">
        <v>79784.73</v>
      </c>
      <c r="D65" s="15">
        <f>+'Ejecucion '!C64</f>
        <v>0</v>
      </c>
      <c r="E65" s="15">
        <f>+'Ejecucion '!D64</f>
        <v>0</v>
      </c>
      <c r="F65" s="15">
        <f>+'Ejecucion '!E64</f>
        <v>0</v>
      </c>
      <c r="G65" s="15">
        <f>+'Ejecucion '!F64</f>
        <v>0</v>
      </c>
      <c r="H65" s="15">
        <f>+'Ejecucion '!G64</f>
        <v>0</v>
      </c>
      <c r="I65" s="15">
        <f>+'Ejecucion '!H64</f>
        <v>0</v>
      </c>
      <c r="J65" s="15">
        <f>+'Ejecucion '!I64</f>
        <v>0</v>
      </c>
      <c r="K65" s="15">
        <f>+'Ejecucion '!J64</f>
        <v>0</v>
      </c>
      <c r="L65" s="15">
        <f>+'Ejecucion '!K64</f>
        <v>0</v>
      </c>
      <c r="M65" s="15">
        <f>+'Ejecucion '!L64</f>
        <v>0</v>
      </c>
      <c r="N65" s="15">
        <f>+'Ejecucion '!M64</f>
        <v>0</v>
      </c>
      <c r="O65" s="15">
        <f>+'Ejecucion '!N64</f>
        <v>0</v>
      </c>
      <c r="P65" s="9">
        <f>'Ejecucion '!O64</f>
        <v>0</v>
      </c>
    </row>
    <row r="66" spans="1:16" x14ac:dyDescent="0.3">
      <c r="A66" s="30" t="s">
        <v>55</v>
      </c>
      <c r="B66" s="9">
        <v>0</v>
      </c>
      <c r="C66" s="7">
        <v>600000</v>
      </c>
      <c r="D66" s="15">
        <f>+'Ejecucion '!C65</f>
        <v>0</v>
      </c>
      <c r="E66" s="15">
        <f>+'Ejecucion '!D65</f>
        <v>0</v>
      </c>
      <c r="F66" s="15">
        <f>+'Ejecucion '!E65</f>
        <v>0</v>
      </c>
      <c r="G66" s="15">
        <f>+'Ejecucion '!F65</f>
        <v>0</v>
      </c>
      <c r="H66" s="15">
        <f>+'Ejecucion '!G65</f>
        <v>0</v>
      </c>
      <c r="I66" s="15">
        <f>+'Ejecucion '!H65</f>
        <v>0</v>
      </c>
      <c r="J66" s="15">
        <f>+'Ejecucion '!I65</f>
        <v>0</v>
      </c>
      <c r="K66" s="15">
        <f>+'Ejecucion '!J65</f>
        <v>0</v>
      </c>
      <c r="L66" s="15">
        <f>+'Ejecucion '!K65</f>
        <v>0</v>
      </c>
      <c r="M66" s="15">
        <f>+'Ejecucion '!L65</f>
        <v>0</v>
      </c>
      <c r="N66" s="15">
        <f>+'Ejecucion '!M65</f>
        <v>0</v>
      </c>
      <c r="O66" s="15">
        <f>+'Ejecucion '!N65</f>
        <v>0</v>
      </c>
      <c r="P66" s="9">
        <f>'Ejecucion '!O65</f>
        <v>0</v>
      </c>
    </row>
    <row r="67" spans="1:16" x14ac:dyDescent="0.3">
      <c r="A67" s="30" t="s">
        <v>56</v>
      </c>
      <c r="B67" s="9">
        <v>0</v>
      </c>
      <c r="C67" s="7"/>
      <c r="D67" s="15">
        <f>+'Ejecucion '!C66</f>
        <v>0</v>
      </c>
      <c r="E67" s="15">
        <f>+'Ejecucion '!D66</f>
        <v>0</v>
      </c>
      <c r="F67" s="15">
        <f>+'Ejecucion '!E66</f>
        <v>0</v>
      </c>
      <c r="G67" s="15">
        <f>+'Ejecucion '!F66</f>
        <v>0</v>
      </c>
      <c r="H67" s="15">
        <f>+'Ejecucion '!G66</f>
        <v>0</v>
      </c>
      <c r="I67" s="15">
        <f>+'Ejecucion '!H66</f>
        <v>0</v>
      </c>
      <c r="J67" s="15">
        <f>+'Ejecucion '!I66</f>
        <v>0</v>
      </c>
      <c r="K67" s="15">
        <f>+'Ejecucion '!J66</f>
        <v>0</v>
      </c>
      <c r="L67" s="15">
        <f>+'Ejecucion '!K66</f>
        <v>0</v>
      </c>
      <c r="M67" s="15">
        <f>+'Ejecucion '!L66</f>
        <v>0</v>
      </c>
      <c r="N67" s="15">
        <f>+'Ejecucion '!M66</f>
        <v>0</v>
      </c>
      <c r="O67" s="15">
        <f>+'Ejecucion '!N66</f>
        <v>0</v>
      </c>
      <c r="P67" s="9">
        <f>'Ejecucion '!O66</f>
        <v>0</v>
      </c>
    </row>
    <row r="68" spans="1:16" x14ac:dyDescent="0.3">
      <c r="A68" s="30" t="s">
        <v>80</v>
      </c>
      <c r="B68" s="9">
        <v>0</v>
      </c>
      <c r="C68" s="7"/>
      <c r="D68" s="15">
        <f>+'Ejecucion '!C67</f>
        <v>0</v>
      </c>
      <c r="E68" s="15">
        <f>+'Ejecucion '!D67</f>
        <v>0</v>
      </c>
      <c r="F68" s="15">
        <f>+'Ejecucion '!E67</f>
        <v>0</v>
      </c>
      <c r="G68" s="15">
        <f>+'Ejecucion '!F67</f>
        <v>0</v>
      </c>
      <c r="H68" s="15">
        <f>+'Ejecucion '!G67</f>
        <v>0</v>
      </c>
      <c r="I68" s="15">
        <f>+'Ejecucion '!H67</f>
        <v>0</v>
      </c>
      <c r="J68" s="15">
        <f>+'Ejecucion '!I67</f>
        <v>0</v>
      </c>
      <c r="K68" s="15">
        <f>+'Ejecucion '!J67</f>
        <v>0</v>
      </c>
      <c r="L68" s="15">
        <f>+'Ejecucion '!K67</f>
        <v>0</v>
      </c>
      <c r="M68" s="15">
        <f>+'Ejecucion '!L67</f>
        <v>0</v>
      </c>
      <c r="N68" s="15">
        <f>+'Ejecucion '!M67</f>
        <v>0</v>
      </c>
      <c r="O68" s="15">
        <f>+'Ejecucion '!N67</f>
        <v>0</v>
      </c>
      <c r="P68" s="9">
        <f>'Ejecucion '!O67</f>
        <v>0</v>
      </c>
    </row>
    <row r="69" spans="1:16" x14ac:dyDescent="0.3">
      <c r="A69" s="29" t="s">
        <v>57</v>
      </c>
      <c r="B69" s="4">
        <f>SUM(B70:B71)</f>
        <v>0</v>
      </c>
      <c r="C69" s="4">
        <f t="shared" ref="C69" si="3">SUM(C70:C71)</f>
        <v>0</v>
      </c>
      <c r="D69" s="15">
        <f>+'Ejecucion '!C68</f>
        <v>0</v>
      </c>
      <c r="E69" s="15">
        <f>+'Ejecucion '!D68</f>
        <v>0</v>
      </c>
      <c r="F69" s="15">
        <f>+'Ejecucion '!E68</f>
        <v>0</v>
      </c>
      <c r="G69" s="15">
        <f>+'Ejecucion '!F68</f>
        <v>0</v>
      </c>
      <c r="H69" s="15">
        <f>+'Ejecucion '!G68</f>
        <v>0</v>
      </c>
      <c r="I69" s="15">
        <f>+'Ejecucion '!H68</f>
        <v>0</v>
      </c>
      <c r="J69" s="15">
        <f>+'Ejecucion '!I68</f>
        <v>0</v>
      </c>
      <c r="K69" s="15">
        <f>+'Ejecucion '!J68</f>
        <v>0</v>
      </c>
      <c r="L69" s="15">
        <f>+'Ejecucion '!K68</f>
        <v>0</v>
      </c>
      <c r="M69" s="15">
        <f>+'Ejecucion '!L68</f>
        <v>0</v>
      </c>
      <c r="N69" s="15">
        <f>+'Ejecucion '!M68</f>
        <v>0</v>
      </c>
      <c r="O69" s="15">
        <f>+'Ejecucion '!N68</f>
        <v>0</v>
      </c>
      <c r="P69" s="4">
        <f>'Ejecucion '!O68</f>
        <v>0</v>
      </c>
    </row>
    <row r="70" spans="1:16" x14ac:dyDescent="0.3">
      <c r="A70" s="30" t="s">
        <v>58</v>
      </c>
      <c r="B70" s="9">
        <v>0</v>
      </c>
      <c r="C70" s="9">
        <v>0</v>
      </c>
      <c r="D70" s="15">
        <f>+'Ejecucion '!C69</f>
        <v>0</v>
      </c>
      <c r="E70" s="15">
        <f>+'Ejecucion '!D69</f>
        <v>0</v>
      </c>
      <c r="F70" s="15">
        <f>+'Ejecucion '!E69</f>
        <v>0</v>
      </c>
      <c r="G70" s="15">
        <f>+'Ejecucion '!F69</f>
        <v>0</v>
      </c>
      <c r="H70" s="15">
        <f>+'Ejecucion '!G69</f>
        <v>0</v>
      </c>
      <c r="I70" s="15">
        <f>+'Ejecucion '!H69</f>
        <v>0</v>
      </c>
      <c r="J70" s="15">
        <f>+'Ejecucion '!I69</f>
        <v>0</v>
      </c>
      <c r="K70" s="15">
        <f>+'Ejecucion '!J69</f>
        <v>0</v>
      </c>
      <c r="L70" s="15">
        <f>+'Ejecucion '!K69</f>
        <v>0</v>
      </c>
      <c r="M70" s="15">
        <f>+'Ejecucion '!L69</f>
        <v>0</v>
      </c>
      <c r="N70" s="15">
        <f>+'Ejecucion '!M69</f>
        <v>0</v>
      </c>
      <c r="O70" s="15">
        <f>+'Ejecucion '!N69</f>
        <v>0</v>
      </c>
      <c r="P70" s="9">
        <f>'Ejecucion '!O69</f>
        <v>0</v>
      </c>
    </row>
    <row r="71" spans="1:16" x14ac:dyDescent="0.3">
      <c r="A71" s="30" t="s">
        <v>59</v>
      </c>
      <c r="B71" s="9">
        <v>0</v>
      </c>
      <c r="C71" s="9">
        <v>0</v>
      </c>
      <c r="D71" s="15">
        <f>+'Ejecucion '!C70</f>
        <v>0</v>
      </c>
      <c r="E71" s="15">
        <f>+'Ejecucion '!D70</f>
        <v>0</v>
      </c>
      <c r="F71" s="15">
        <f>+'Ejecucion '!E70</f>
        <v>0</v>
      </c>
      <c r="G71" s="15">
        <f>+'Ejecucion '!F70</f>
        <v>0</v>
      </c>
      <c r="H71" s="15">
        <f>+'Ejecucion '!G70</f>
        <v>0</v>
      </c>
      <c r="I71" s="15">
        <f>+'Ejecucion '!H70</f>
        <v>0</v>
      </c>
      <c r="J71" s="15">
        <f>+'Ejecucion '!I70</f>
        <v>0</v>
      </c>
      <c r="K71" s="15">
        <f>+'Ejecucion '!J70</f>
        <v>0</v>
      </c>
      <c r="L71" s="15">
        <f>+'Ejecucion '!K70</f>
        <v>0</v>
      </c>
      <c r="M71" s="15">
        <f>+'Ejecucion '!L70</f>
        <v>0</v>
      </c>
      <c r="N71" s="15">
        <f>+'Ejecucion '!M70</f>
        <v>0</v>
      </c>
      <c r="O71" s="15">
        <f>+'Ejecucion '!N70</f>
        <v>0</v>
      </c>
      <c r="P71" s="9">
        <f>'Ejecucion '!O70</f>
        <v>0</v>
      </c>
    </row>
    <row r="72" spans="1:16" x14ac:dyDescent="0.3">
      <c r="A72" s="29" t="s">
        <v>60</v>
      </c>
      <c r="B72" s="4">
        <f>SUM(B73:B75)</f>
        <v>0</v>
      </c>
      <c r="C72" s="4">
        <f t="shared" ref="C72" si="4">SUM(C73:C75)</f>
        <v>0</v>
      </c>
      <c r="D72" s="15">
        <f>+'Ejecucion '!C71</f>
        <v>0</v>
      </c>
      <c r="E72" s="15">
        <f>+'Ejecucion '!D71</f>
        <v>0</v>
      </c>
      <c r="F72" s="15">
        <f>+'Ejecucion '!E71</f>
        <v>0</v>
      </c>
      <c r="G72" s="15">
        <f>+'Ejecucion '!F71</f>
        <v>0</v>
      </c>
      <c r="H72" s="15">
        <f>+'Ejecucion '!G71</f>
        <v>0</v>
      </c>
      <c r="I72" s="15">
        <f>+'Ejecucion '!H71</f>
        <v>0</v>
      </c>
      <c r="J72" s="15">
        <f>+'Ejecucion '!I71</f>
        <v>0</v>
      </c>
      <c r="K72" s="15">
        <f>+'Ejecucion '!J71</f>
        <v>0</v>
      </c>
      <c r="L72" s="15">
        <f>+'Ejecucion '!K71</f>
        <v>0</v>
      </c>
      <c r="M72" s="15">
        <f>+'Ejecucion '!L71</f>
        <v>0</v>
      </c>
      <c r="N72" s="15">
        <f>+'Ejecucion '!M71</f>
        <v>0</v>
      </c>
      <c r="O72" s="15">
        <f>+'Ejecucion '!N71</f>
        <v>0</v>
      </c>
      <c r="P72" s="4">
        <f>'Ejecucion '!O71</f>
        <v>0</v>
      </c>
    </row>
    <row r="73" spans="1:16" x14ac:dyDescent="0.3">
      <c r="A73" s="30" t="s">
        <v>61</v>
      </c>
      <c r="B73" s="7"/>
      <c r="C73" s="7"/>
      <c r="D73" s="15">
        <f>+'Ejecucion '!C72</f>
        <v>0</v>
      </c>
      <c r="E73" s="15">
        <f>+'Ejecucion '!D72</f>
        <v>0</v>
      </c>
      <c r="F73" s="15">
        <f>+'Ejecucion '!E72</f>
        <v>0</v>
      </c>
      <c r="G73" s="15">
        <f>+'Ejecucion '!F72</f>
        <v>0</v>
      </c>
      <c r="H73" s="15">
        <f>+'Ejecucion '!G72</f>
        <v>0</v>
      </c>
      <c r="I73" s="15">
        <f>+'Ejecucion '!H72</f>
        <v>0</v>
      </c>
      <c r="J73" s="15">
        <f>+'Ejecucion '!I72</f>
        <v>0</v>
      </c>
      <c r="K73" s="15">
        <f>+'Ejecucion '!J72</f>
        <v>0</v>
      </c>
      <c r="L73" s="15">
        <f>+'Ejecucion '!K72</f>
        <v>0</v>
      </c>
      <c r="M73" s="15">
        <f>+'Ejecucion '!L72</f>
        <v>0</v>
      </c>
      <c r="N73" s="15">
        <f>+'Ejecucion '!M72</f>
        <v>0</v>
      </c>
      <c r="O73" s="15">
        <f>+'Ejecucion '!N72</f>
        <v>0</v>
      </c>
      <c r="P73" s="9">
        <f>'Ejecucion '!O72</f>
        <v>0</v>
      </c>
    </row>
    <row r="74" spans="1:16" x14ac:dyDescent="0.3">
      <c r="A74" s="30" t="s">
        <v>62</v>
      </c>
      <c r="B74" s="19">
        <v>0</v>
      </c>
      <c r="C74" s="19">
        <v>0</v>
      </c>
      <c r="D74" s="15">
        <f>+'Ejecucion '!C73</f>
        <v>0</v>
      </c>
      <c r="E74" s="15">
        <f>+'Ejecucion '!D73</f>
        <v>0</v>
      </c>
      <c r="F74" s="15">
        <f>+'Ejecucion '!E73</f>
        <v>0</v>
      </c>
      <c r="G74" s="15">
        <f>+'Ejecucion '!F73</f>
        <v>0</v>
      </c>
      <c r="H74" s="15">
        <f>+'Ejecucion '!G73</f>
        <v>0</v>
      </c>
      <c r="I74" s="15">
        <f>+'Ejecucion '!H73</f>
        <v>0</v>
      </c>
      <c r="J74" s="15">
        <f>+'Ejecucion '!I73</f>
        <v>0</v>
      </c>
      <c r="K74" s="15">
        <f>+'Ejecucion '!J73</f>
        <v>0</v>
      </c>
      <c r="L74" s="15">
        <f>+'Ejecucion '!K73</f>
        <v>0</v>
      </c>
      <c r="M74" s="15">
        <f>+'Ejecucion '!L73</f>
        <v>0</v>
      </c>
      <c r="N74" s="15">
        <f>+'Ejecucion '!M73</f>
        <v>0</v>
      </c>
      <c r="O74" s="15">
        <f>+'Ejecucion '!N73</f>
        <v>0</v>
      </c>
      <c r="P74" s="9">
        <f>'Ejecucion '!O73</f>
        <v>0</v>
      </c>
    </row>
    <row r="75" spans="1:16" x14ac:dyDescent="0.3">
      <c r="A75" s="30" t="s">
        <v>63</v>
      </c>
      <c r="B75" s="19">
        <v>0</v>
      </c>
      <c r="C75" s="19">
        <v>0</v>
      </c>
      <c r="D75" s="15">
        <f>+'Ejecucion '!C74</f>
        <v>0</v>
      </c>
      <c r="E75" s="15">
        <f>+'Ejecucion '!D74</f>
        <v>0</v>
      </c>
      <c r="F75" s="15">
        <f>+'Ejecucion '!E74</f>
        <v>0</v>
      </c>
      <c r="G75" s="15">
        <f>+'Ejecucion '!F74</f>
        <v>0</v>
      </c>
      <c r="H75" s="15">
        <f>+'Ejecucion '!G74</f>
        <v>0</v>
      </c>
      <c r="I75" s="15">
        <f>+'Ejecucion '!H74</f>
        <v>0</v>
      </c>
      <c r="J75" s="15">
        <f>+'Ejecucion '!I74</f>
        <v>0</v>
      </c>
      <c r="K75" s="15">
        <f>+'Ejecucion '!J74</f>
        <v>0</v>
      </c>
      <c r="L75" s="15">
        <f>+'Ejecucion '!K74</f>
        <v>0</v>
      </c>
      <c r="M75" s="15">
        <f>+'Ejecucion '!L74</f>
        <v>0</v>
      </c>
      <c r="N75" s="15">
        <f>+'Ejecucion '!M74</f>
        <v>0</v>
      </c>
      <c r="O75" s="15">
        <f>+'Ejecucion '!N74</f>
        <v>0</v>
      </c>
      <c r="P75" s="9">
        <f>'Ejecucion '!O74</f>
        <v>0</v>
      </c>
    </row>
    <row r="76" spans="1:16" x14ac:dyDescent="0.3">
      <c r="A76" s="29" t="s">
        <v>66</v>
      </c>
      <c r="B76" s="21">
        <f>B77</f>
        <v>0</v>
      </c>
      <c r="C76" s="21">
        <f t="shared" ref="C76" si="5">C77</f>
        <v>0</v>
      </c>
      <c r="D76" s="15">
        <f>+'Ejecucion '!C75</f>
        <v>0</v>
      </c>
      <c r="E76" s="15">
        <f>+'Ejecucion '!D75</f>
        <v>11877499.430000007</v>
      </c>
      <c r="F76" s="15">
        <f>+'Ejecucion '!E75</f>
        <v>0</v>
      </c>
      <c r="G76" s="15">
        <f>+'Ejecucion '!F75</f>
        <v>106875038.43000001</v>
      </c>
      <c r="H76" s="15">
        <f>+'Ejecucion '!G75</f>
        <v>170233795.97000003</v>
      </c>
      <c r="I76" s="15">
        <f>+'Ejecucion '!H75</f>
        <v>0</v>
      </c>
      <c r="J76" s="15">
        <f>+'Ejecucion '!I75</f>
        <v>0</v>
      </c>
      <c r="K76" s="15">
        <f>+'Ejecucion '!J75</f>
        <v>0</v>
      </c>
      <c r="L76" s="15">
        <f>+'Ejecucion '!K75</f>
        <v>0</v>
      </c>
      <c r="M76" s="15">
        <f>+'Ejecucion '!L75</f>
        <v>0</v>
      </c>
      <c r="N76" s="15">
        <f>+'Ejecucion '!M75</f>
        <v>0</v>
      </c>
      <c r="O76" s="15">
        <f>+'Ejecucion '!N75</f>
        <v>0</v>
      </c>
      <c r="P76" s="4">
        <v>0</v>
      </c>
    </row>
    <row r="77" spans="1:16" x14ac:dyDescent="0.3">
      <c r="A77" s="29" t="s">
        <v>67</v>
      </c>
      <c r="B77" s="4">
        <f>SUM(B78:B79)</f>
        <v>0</v>
      </c>
      <c r="C77" s="4">
        <f t="shared" ref="C77" si="6">SUM(C78:C79)</f>
        <v>0</v>
      </c>
      <c r="D77" s="15">
        <f>+'Ejecucion '!C76</f>
        <v>0</v>
      </c>
      <c r="E77" s="15">
        <f>+'Ejecucion '!D76</f>
        <v>11877499.430000007</v>
      </c>
      <c r="F77" s="15">
        <f>+'Ejecucion '!E76</f>
        <v>0</v>
      </c>
      <c r="G77" s="15">
        <f>+'Ejecucion '!F76</f>
        <v>106875038.43000001</v>
      </c>
      <c r="H77" s="15">
        <f>+'Ejecucion '!G76</f>
        <v>170233795.97000003</v>
      </c>
      <c r="I77" s="15">
        <f>+'Ejecucion '!H76</f>
        <v>0</v>
      </c>
      <c r="J77" s="15">
        <f>+'Ejecucion '!I76</f>
        <v>0</v>
      </c>
      <c r="K77" s="15">
        <f>+'Ejecucion '!J76</f>
        <v>0</v>
      </c>
      <c r="L77" s="15">
        <f>+'Ejecucion '!K76</f>
        <v>0</v>
      </c>
      <c r="M77" s="15">
        <f>+'Ejecucion '!L76</f>
        <v>0</v>
      </c>
      <c r="N77" s="15">
        <f>+'Ejecucion '!M76</f>
        <v>0</v>
      </c>
      <c r="O77" s="15">
        <f>+'Ejecucion '!N76</f>
        <v>0</v>
      </c>
      <c r="P77" s="4">
        <v>0</v>
      </c>
    </row>
    <row r="78" spans="1:16" x14ac:dyDescent="0.3">
      <c r="A78" s="30" t="s">
        <v>68</v>
      </c>
      <c r="B78" s="9">
        <v>0</v>
      </c>
      <c r="C78" s="9">
        <v>0</v>
      </c>
      <c r="D78" s="31">
        <f>+'Ejecucion '!C77</f>
        <v>0</v>
      </c>
      <c r="E78" s="31">
        <f>+'Ejecucion '!D77</f>
        <v>11877499.430000007</v>
      </c>
      <c r="F78" s="31">
        <f>+'Ejecucion '!E77</f>
        <v>0</v>
      </c>
      <c r="G78" s="31">
        <f>+'Ejecucion '!F77</f>
        <v>106875038.43000001</v>
      </c>
      <c r="H78" s="31">
        <f>+'Ejecucion '!G77</f>
        <v>170233795.97000003</v>
      </c>
      <c r="I78" s="31">
        <f>+'Ejecucion '!H77</f>
        <v>0</v>
      </c>
      <c r="J78" s="31">
        <f>+'Ejecucion '!I77</f>
        <v>0</v>
      </c>
      <c r="K78" s="31">
        <f>+'Ejecucion '!J77</f>
        <v>0</v>
      </c>
      <c r="L78" s="31">
        <f>+'Ejecucion '!K77</f>
        <v>0</v>
      </c>
      <c r="M78" s="31">
        <f>+'Ejecucion '!L77</f>
        <v>0</v>
      </c>
      <c r="N78" s="31">
        <f>+'Ejecucion '!M77</f>
        <v>0</v>
      </c>
      <c r="O78" s="31">
        <f>+'Ejecucion '!N77</f>
        <v>0</v>
      </c>
      <c r="P78" s="9">
        <v>0</v>
      </c>
    </row>
    <row r="79" spans="1:16" x14ac:dyDescent="0.3">
      <c r="A79" s="30" t="s">
        <v>69</v>
      </c>
      <c r="B79" s="9">
        <v>0</v>
      </c>
      <c r="C79" s="9">
        <v>0</v>
      </c>
      <c r="D79" s="15">
        <f>+'Ejecucion '!C78</f>
        <v>0</v>
      </c>
      <c r="E79" s="15">
        <f>+'Ejecucion '!D78</f>
        <v>0</v>
      </c>
      <c r="F79" s="15">
        <f>+'Ejecucion '!E78</f>
        <v>0</v>
      </c>
      <c r="G79" s="15">
        <f>+'Ejecucion '!F78</f>
        <v>0</v>
      </c>
      <c r="H79" s="15">
        <f>+'Ejecucion '!G78</f>
        <v>0</v>
      </c>
      <c r="I79" s="15">
        <f>+'Ejecucion '!H78</f>
        <v>0</v>
      </c>
      <c r="J79" s="15">
        <f>+'Ejecucion '!I78</f>
        <v>0</v>
      </c>
      <c r="K79" s="15">
        <f>+'Ejecucion '!J78</f>
        <v>0</v>
      </c>
      <c r="L79" s="15">
        <f>+'Ejecucion '!K78</f>
        <v>0</v>
      </c>
      <c r="M79" s="15">
        <f>+'Ejecucion '!L78</f>
        <v>0</v>
      </c>
      <c r="N79" s="15">
        <f>+'Ejecucion '!M78</f>
        <v>0</v>
      </c>
      <c r="O79" s="15">
        <f>+'Ejecucion '!N78</f>
        <v>0</v>
      </c>
      <c r="P79" s="9">
        <f>'Ejecucion '!O78</f>
        <v>0</v>
      </c>
    </row>
    <row r="80" spans="1:16" x14ac:dyDescent="0.3">
      <c r="A80" s="29" t="s">
        <v>70</v>
      </c>
      <c r="B80" s="4">
        <f>SUM(B81:B82)</f>
        <v>60000000</v>
      </c>
      <c r="C80" s="4">
        <f t="shared" ref="C80" si="7">SUM(C81:C82)</f>
        <v>60000000</v>
      </c>
      <c r="D80" s="15">
        <f>+'Ejecucion '!C79</f>
        <v>0</v>
      </c>
      <c r="E80" s="15">
        <f>+'Ejecucion '!D79</f>
        <v>16676948.02</v>
      </c>
      <c r="F80" s="15">
        <f>+'Ejecucion '!E79</f>
        <v>0</v>
      </c>
      <c r="G80" s="15">
        <f>+'Ejecucion '!F79</f>
        <v>20625000</v>
      </c>
      <c r="H80" s="15">
        <f>+'Ejecucion '!G79</f>
        <v>71627593.399999976</v>
      </c>
      <c r="I80" s="15">
        <f>+'Ejecucion '!H79</f>
        <v>0</v>
      </c>
      <c r="J80" s="15">
        <f>+'Ejecucion '!I79</f>
        <v>0</v>
      </c>
      <c r="K80" s="15">
        <f>+'Ejecucion '!J79</f>
        <v>0</v>
      </c>
      <c r="L80" s="15">
        <f>+'Ejecucion '!K79</f>
        <v>0</v>
      </c>
      <c r="M80" s="15">
        <f>+'Ejecucion '!L79</f>
        <v>0</v>
      </c>
      <c r="N80" s="15">
        <f>+'Ejecucion '!M79</f>
        <v>0</v>
      </c>
      <c r="O80" s="15">
        <f>+'Ejecucion '!N79</f>
        <v>0</v>
      </c>
      <c r="P80" s="4">
        <f>'Ejecucion '!O79</f>
        <v>108929541.41999997</v>
      </c>
    </row>
    <row r="81" spans="1:16" x14ac:dyDescent="0.3">
      <c r="A81" s="30" t="s">
        <v>71</v>
      </c>
      <c r="B81" s="7">
        <v>60000000</v>
      </c>
      <c r="C81" s="7">
        <v>60000000</v>
      </c>
      <c r="D81" s="15">
        <f>+'Ejecucion '!C80</f>
        <v>0</v>
      </c>
      <c r="E81" s="31">
        <f>+'Ejecucion '!D80</f>
        <v>16676948.02</v>
      </c>
      <c r="F81" s="15">
        <f>+'Ejecucion '!E80</f>
        <v>0</v>
      </c>
      <c r="G81" s="31">
        <f>+'Ejecucion '!F80</f>
        <v>20625000</v>
      </c>
      <c r="H81" s="31">
        <f>+'Ejecucion '!G80</f>
        <v>71627593.399999976</v>
      </c>
      <c r="I81" s="15">
        <f>+'Ejecucion '!H80</f>
        <v>0</v>
      </c>
      <c r="J81" s="15">
        <f>+'Ejecucion '!I80</f>
        <v>0</v>
      </c>
      <c r="K81" s="15">
        <f>+'Ejecucion '!J80</f>
        <v>0</v>
      </c>
      <c r="L81" s="15">
        <f>+'Ejecucion '!K80</f>
        <v>0</v>
      </c>
      <c r="M81" s="15">
        <f>+'Ejecucion '!L80</f>
        <v>0</v>
      </c>
      <c r="N81" s="15">
        <f>+'Ejecucion '!M80</f>
        <v>0</v>
      </c>
      <c r="O81" s="15">
        <f>+'Ejecucion '!N80</f>
        <v>0</v>
      </c>
      <c r="P81" s="9">
        <f>'Ejecucion '!O80</f>
        <v>108929541.41999997</v>
      </c>
    </row>
    <row r="82" spans="1:16" x14ac:dyDescent="0.3">
      <c r="A82" s="30" t="s">
        <v>72</v>
      </c>
      <c r="B82" s="9">
        <v>0</v>
      </c>
      <c r="C82" s="9">
        <v>0</v>
      </c>
      <c r="D82" s="15">
        <f>+'Ejecucion '!C81</f>
        <v>0</v>
      </c>
      <c r="E82" s="15">
        <f>+'Ejecucion '!D81</f>
        <v>0</v>
      </c>
      <c r="F82" s="15">
        <f>+'Ejecucion '!E81</f>
        <v>0</v>
      </c>
      <c r="G82" s="15">
        <f>+'Ejecucion '!F81</f>
        <v>0</v>
      </c>
      <c r="H82" s="15">
        <f>+'Ejecucion '!G81</f>
        <v>0</v>
      </c>
      <c r="I82" s="15">
        <f>+'Ejecucion '!H81</f>
        <v>0</v>
      </c>
      <c r="J82" s="15">
        <f>+'Ejecucion '!I81</f>
        <v>0</v>
      </c>
      <c r="K82" s="15">
        <f>+'Ejecucion '!J81</f>
        <v>0</v>
      </c>
      <c r="L82" s="15">
        <f>+'Ejecucion '!K81</f>
        <v>0</v>
      </c>
      <c r="M82" s="15">
        <f>+'Ejecucion '!L81</f>
        <v>0</v>
      </c>
      <c r="N82" s="15">
        <f>+'Ejecucion '!M81</f>
        <v>0</v>
      </c>
      <c r="O82" s="15">
        <f>+'Ejecucion '!N81</f>
        <v>0</v>
      </c>
      <c r="P82" s="9">
        <f>'Ejecucion '!O81</f>
        <v>0</v>
      </c>
    </row>
    <row r="83" spans="1:16" x14ac:dyDescent="0.3">
      <c r="A83" s="29" t="s">
        <v>73</v>
      </c>
      <c r="B83" s="4">
        <f>B84</f>
        <v>0</v>
      </c>
      <c r="C83" s="4">
        <f t="shared" ref="C83" si="8">C84</f>
        <v>0</v>
      </c>
      <c r="D83" s="15">
        <f>+'Ejecucion '!C82</f>
        <v>0</v>
      </c>
      <c r="E83" s="15">
        <f>+'Ejecucion '!D82</f>
        <v>0</v>
      </c>
      <c r="F83" s="15">
        <f>+'Ejecucion '!E82</f>
        <v>0</v>
      </c>
      <c r="G83" s="15">
        <f>+'Ejecucion '!F82</f>
        <v>0</v>
      </c>
      <c r="H83" s="15">
        <f>+'Ejecucion '!G82</f>
        <v>0</v>
      </c>
      <c r="I83" s="15">
        <f>+'Ejecucion '!H82</f>
        <v>0</v>
      </c>
      <c r="J83" s="15">
        <f>+'Ejecucion '!I82</f>
        <v>0</v>
      </c>
      <c r="K83" s="15">
        <f>+'Ejecucion '!J82</f>
        <v>0</v>
      </c>
      <c r="L83" s="15">
        <f>+'Ejecucion '!K82</f>
        <v>0</v>
      </c>
      <c r="M83" s="15">
        <f>+'Ejecucion '!L82</f>
        <v>0</v>
      </c>
      <c r="N83" s="15">
        <f>+'Ejecucion '!M82</f>
        <v>0</v>
      </c>
      <c r="O83" s="15">
        <f>+'Ejecucion '!N82</f>
        <v>0</v>
      </c>
      <c r="P83" s="4">
        <f>'Ejecucion '!O82</f>
        <v>0</v>
      </c>
    </row>
    <row r="84" spans="1:16" x14ac:dyDescent="0.3">
      <c r="A84" s="30" t="s">
        <v>74</v>
      </c>
      <c r="B84" s="9">
        <v>0</v>
      </c>
      <c r="C84" s="9">
        <v>0</v>
      </c>
      <c r="D84" s="9">
        <f>'Ejecucion '!C83</f>
        <v>0</v>
      </c>
      <c r="E84" s="15">
        <f>+'Ejecucion '!D83</f>
        <v>0</v>
      </c>
      <c r="F84" s="15">
        <f>+'Ejecucion '!E83</f>
        <v>0</v>
      </c>
      <c r="G84" s="15">
        <f>+'Ejecucion '!F83</f>
        <v>0</v>
      </c>
      <c r="H84" s="15">
        <f>+'Ejecucion '!G83</f>
        <v>0</v>
      </c>
      <c r="I84" s="15">
        <f>+'Ejecucion '!H83</f>
        <v>0</v>
      </c>
      <c r="J84" s="15">
        <f>+'Ejecucion '!I83</f>
        <v>0</v>
      </c>
      <c r="K84" s="15">
        <f>+'Ejecucion '!J83</f>
        <v>0</v>
      </c>
      <c r="L84" s="15">
        <f>+'Ejecucion '!K83</f>
        <v>0</v>
      </c>
      <c r="M84" s="15">
        <f>+'Ejecucion '!L83</f>
        <v>0</v>
      </c>
      <c r="N84" s="15">
        <v>0</v>
      </c>
      <c r="O84" s="15">
        <v>0</v>
      </c>
      <c r="P84" s="9">
        <f>'Ejecucion '!O83</f>
        <v>0</v>
      </c>
    </row>
    <row r="85" spans="1:16" x14ac:dyDescent="0.3">
      <c r="A85" s="41" t="s">
        <v>64</v>
      </c>
      <c r="B85" s="40">
        <f>B12+B18+B28+B38+B54+B72+B80+B76+B69+B64+B47</f>
        <v>1350000000</v>
      </c>
      <c r="C85" s="40">
        <f t="shared" ref="C85" si="9">C12+C18+C28+C38+C54+C72+C80+C76+C69+C64+C47</f>
        <v>1966702445.95</v>
      </c>
      <c r="D85" s="42">
        <f>+D54+D38+D28+D18+D12+D76+D80</f>
        <v>194645940.50999999</v>
      </c>
      <c r="E85" s="42">
        <f>+E54+E38+E28+E18+E12+E76+E80</f>
        <v>129812936.64</v>
      </c>
      <c r="F85" s="42">
        <f>+F54+F38+F28+F18+F12+F76+F80</f>
        <v>138406234.38</v>
      </c>
      <c r="G85" s="42">
        <f>+G54+G38+G28+G18+G12+G76+G80</f>
        <v>278161020.44</v>
      </c>
      <c r="H85" s="42">
        <f t="shared" ref="H85:O85" si="10">+H54+H38+H28+H18+H12+H76+H80</f>
        <v>423742757.30000001</v>
      </c>
      <c r="I85" s="42">
        <f t="shared" si="10"/>
        <v>0</v>
      </c>
      <c r="J85" s="42">
        <f t="shared" si="10"/>
        <v>0</v>
      </c>
      <c r="K85" s="42">
        <f t="shared" si="10"/>
        <v>0</v>
      </c>
      <c r="L85" s="42">
        <f t="shared" si="10"/>
        <v>0</v>
      </c>
      <c r="M85" s="42">
        <f t="shared" si="10"/>
        <v>0</v>
      </c>
      <c r="N85" s="42">
        <f t="shared" si="10"/>
        <v>0</v>
      </c>
      <c r="O85" s="42">
        <f t="shared" si="10"/>
        <v>0</v>
      </c>
      <c r="P85" s="40">
        <f>P12+P18+P28+P38+P47+P54+P69+P72+P76+P80+P83</f>
        <v>875782555.43999994</v>
      </c>
    </row>
    <row r="86" spans="1:16" x14ac:dyDescent="0.3">
      <c r="A86" s="32" t="s">
        <v>85</v>
      </c>
    </row>
    <row r="87" spans="1:16" x14ac:dyDescent="0.3">
      <c r="C87" s="33"/>
      <c r="P87" s="33"/>
    </row>
    <row r="88" spans="1:16" x14ac:dyDescent="0.3">
      <c r="C88" s="33"/>
    </row>
    <row r="89" spans="1:16" ht="16.2" thickBot="1" x14ac:dyDescent="0.35">
      <c r="C89" s="33"/>
    </row>
    <row r="90" spans="1:16" ht="16.2" thickBot="1" x14ac:dyDescent="0.35">
      <c r="A90" s="43" t="s">
        <v>100</v>
      </c>
      <c r="B90" s="44"/>
      <c r="C90" s="33"/>
    </row>
    <row r="91" spans="1:16" ht="16.2" thickBot="1" x14ac:dyDescent="0.35">
      <c r="A91" s="45" t="s">
        <v>101</v>
      </c>
      <c r="B91" s="46"/>
      <c r="C91" s="33"/>
    </row>
    <row r="92" spans="1:16" ht="47.4" customHeight="1" thickBot="1" x14ac:dyDescent="0.35">
      <c r="A92" s="45" t="s">
        <v>102</v>
      </c>
      <c r="B92" s="46"/>
      <c r="C92" s="33"/>
    </row>
    <row r="93" spans="1:16" x14ac:dyDescent="0.3">
      <c r="C93" s="33"/>
    </row>
    <row r="94" spans="1:16" x14ac:dyDescent="0.3">
      <c r="C94" s="33"/>
    </row>
    <row r="95" spans="1:16" x14ac:dyDescent="0.3">
      <c r="D95" s="34"/>
      <c r="P95" s="33"/>
    </row>
    <row r="97" spans="1:19" x14ac:dyDescent="0.3">
      <c r="A97" s="35"/>
    </row>
    <row r="98" spans="1:19" x14ac:dyDescent="0.3">
      <c r="A98" s="36"/>
      <c r="B98" s="66"/>
      <c r="C98" s="66"/>
      <c r="D98" s="66"/>
      <c r="E98" s="66"/>
      <c r="F98" s="36"/>
      <c r="G98" s="26"/>
      <c r="H98" s="26"/>
      <c r="I98" s="26"/>
      <c r="J98" s="26"/>
      <c r="K98" s="26"/>
      <c r="L98" s="26"/>
      <c r="M98" s="26"/>
      <c r="N98" s="26"/>
      <c r="O98" s="26"/>
      <c r="P98" s="66"/>
      <c r="Q98" s="66"/>
      <c r="R98" s="66"/>
      <c r="S98" s="66"/>
    </row>
    <row r="99" spans="1:19" x14ac:dyDescent="0.3">
      <c r="A99" s="36"/>
      <c r="B99" s="36"/>
      <c r="C99" s="36"/>
      <c r="D99" s="36"/>
      <c r="E99" s="36"/>
      <c r="F99" s="36"/>
      <c r="G99" s="26"/>
      <c r="H99" s="26"/>
      <c r="I99" s="26"/>
      <c r="J99" s="26"/>
      <c r="K99" s="26"/>
      <c r="L99" s="26"/>
      <c r="M99" s="26"/>
      <c r="N99" s="26"/>
      <c r="O99" s="26"/>
      <c r="P99" s="36"/>
      <c r="Q99" s="36"/>
      <c r="R99" s="36"/>
      <c r="S99" s="36"/>
    </row>
    <row r="100" spans="1:19" x14ac:dyDescent="0.3">
      <c r="A100" s="36"/>
      <c r="B100" s="36"/>
      <c r="C100" s="36"/>
      <c r="D100" s="36"/>
      <c r="E100" s="36"/>
      <c r="F100" s="36"/>
      <c r="G100" s="26"/>
      <c r="H100" s="26"/>
      <c r="I100" s="26"/>
      <c r="J100" s="26"/>
      <c r="K100" s="26"/>
      <c r="L100" s="26"/>
      <c r="M100" s="26"/>
      <c r="N100" s="26"/>
      <c r="O100" s="26"/>
      <c r="P100" s="36"/>
      <c r="Q100" s="36"/>
      <c r="R100" s="36"/>
      <c r="S100" s="36"/>
    </row>
    <row r="101" spans="1:19" x14ac:dyDescent="0.3">
      <c r="A101" s="36"/>
      <c r="B101" s="36"/>
      <c r="C101" s="36"/>
      <c r="D101" s="36"/>
      <c r="E101" s="36"/>
      <c r="F101" s="36"/>
      <c r="G101" s="26"/>
      <c r="H101" s="26"/>
      <c r="I101" s="26"/>
      <c r="J101" s="26"/>
      <c r="K101" s="26"/>
      <c r="L101" s="26"/>
      <c r="M101" s="26"/>
      <c r="N101" s="26"/>
      <c r="O101" s="26"/>
      <c r="P101" s="36"/>
      <c r="Q101" s="36"/>
      <c r="R101" s="36"/>
      <c r="S101" s="36"/>
    </row>
    <row r="102" spans="1:19" x14ac:dyDescent="0.3">
      <c r="A102" s="36"/>
      <c r="B102" s="36"/>
      <c r="C102" s="36"/>
      <c r="D102" s="36"/>
      <c r="E102" s="36"/>
      <c r="F102" s="36"/>
      <c r="G102" s="26"/>
      <c r="H102" s="26"/>
      <c r="I102" s="26"/>
      <c r="J102" s="26"/>
      <c r="K102" s="26"/>
      <c r="L102" s="26"/>
      <c r="M102" s="26"/>
      <c r="N102" s="26"/>
      <c r="O102" s="26"/>
      <c r="P102" s="36"/>
      <c r="Q102" s="36"/>
      <c r="R102" s="36"/>
      <c r="S102" s="36"/>
    </row>
    <row r="103" spans="1:19" x14ac:dyDescent="0.3">
      <c r="A103" s="36"/>
      <c r="B103" s="36"/>
      <c r="C103" s="36"/>
      <c r="D103" s="36"/>
      <c r="E103" s="36"/>
      <c r="F103" s="36"/>
      <c r="G103" s="26"/>
      <c r="H103" s="26"/>
      <c r="I103" s="26"/>
      <c r="J103" s="26"/>
      <c r="K103" s="26"/>
      <c r="L103" s="26"/>
      <c r="M103" s="26"/>
      <c r="N103" s="26"/>
      <c r="O103" s="26"/>
      <c r="P103" s="36"/>
      <c r="Q103" s="36"/>
      <c r="R103" s="36"/>
      <c r="S103" s="36"/>
    </row>
    <row r="104" spans="1:19" x14ac:dyDescent="0.3">
      <c r="A104" s="36"/>
      <c r="B104" s="67"/>
      <c r="C104" s="67"/>
      <c r="D104" s="67"/>
      <c r="E104" s="67"/>
      <c r="F104" s="36"/>
      <c r="G104" s="26"/>
      <c r="H104" s="26"/>
      <c r="I104" s="26"/>
      <c r="J104" s="26"/>
      <c r="K104" s="26"/>
      <c r="L104" s="26"/>
      <c r="M104" s="26"/>
      <c r="N104" s="26"/>
      <c r="O104" s="26"/>
      <c r="P104" s="67"/>
      <c r="Q104" s="67"/>
      <c r="R104" s="67"/>
      <c r="S104" s="67"/>
    </row>
    <row r="105" spans="1:19" x14ac:dyDescent="0.3">
      <c r="A105" s="36"/>
      <c r="B105" s="68"/>
      <c r="C105" s="68"/>
      <c r="D105" s="68"/>
      <c r="E105" s="68"/>
      <c r="F105" s="36"/>
      <c r="G105" s="26"/>
      <c r="H105" s="26"/>
      <c r="I105" s="26"/>
      <c r="J105" s="26"/>
      <c r="K105" s="26"/>
      <c r="L105" s="26"/>
      <c r="M105" s="26"/>
      <c r="N105" s="26"/>
      <c r="O105" s="26"/>
      <c r="P105" s="68"/>
      <c r="Q105" s="68"/>
      <c r="R105" s="68"/>
      <c r="S105" s="68"/>
    </row>
  </sheetData>
  <mergeCells count="18">
    <mergeCell ref="B98:E98"/>
    <mergeCell ref="P98:S98"/>
    <mergeCell ref="B104:E104"/>
    <mergeCell ref="P104:S104"/>
    <mergeCell ref="B105:E105"/>
    <mergeCell ref="P105:S105"/>
    <mergeCell ref="C9:C10"/>
    <mergeCell ref="D9:P9"/>
    <mergeCell ref="A3:P3"/>
    <mergeCell ref="A4:P4"/>
    <mergeCell ref="A5:P5"/>
    <mergeCell ref="A6:P6"/>
    <mergeCell ref="A7:P7"/>
    <mergeCell ref="A90:B90"/>
    <mergeCell ref="A91:B91"/>
    <mergeCell ref="A92:B92"/>
    <mergeCell ref="A9:A10"/>
    <mergeCell ref="B9:B10"/>
  </mergeCells>
  <printOptions horizontalCentered="1" verticalCentered="1"/>
  <pageMargins left="1.5748031496062993" right="1.5748031496062993" top="0" bottom="0" header="0" footer="0"/>
  <pageSetup paperSize="5" scale="52" fitToHeight="0" orientation="landscape" r:id="rId1"/>
  <rowBreaks count="1" manualBreakCount="1">
    <brk id="5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4"/>
  <sheetViews>
    <sheetView showGridLines="0" view="pageBreakPreview" topLeftCell="B1" zoomScale="85" zoomScaleNormal="100" zoomScaleSheetLayoutView="85" zoomScalePageLayoutView="90" workbookViewId="0">
      <selection activeCell="B75" sqref="B75"/>
    </sheetView>
  </sheetViews>
  <sheetFormatPr baseColWidth="10" defaultColWidth="11.5546875" defaultRowHeight="15.6" x14ac:dyDescent="0.3"/>
  <cols>
    <col min="1" max="1" width="36.44140625" style="1" customWidth="1"/>
    <col min="2" max="2" width="106.109375" style="1" bestFit="1" customWidth="1"/>
    <col min="3" max="3" width="25.88671875" style="1" customWidth="1"/>
    <col min="4" max="4" width="19.88671875" style="1" customWidth="1"/>
    <col min="5" max="5" width="14.33203125" style="1" bestFit="1" customWidth="1"/>
    <col min="6" max="6" width="17.88671875" style="1" customWidth="1"/>
    <col min="7" max="7" width="18.88671875" style="1" customWidth="1"/>
    <col min="8" max="10" width="18.88671875" style="1" hidden="1" customWidth="1"/>
    <col min="11" max="11" width="12.5546875" style="1" hidden="1" customWidth="1"/>
    <col min="12" max="13" width="18.88671875" style="1" hidden="1" customWidth="1"/>
    <col min="14" max="14" width="11.44140625" style="1" hidden="1" customWidth="1"/>
    <col min="15" max="15" width="19.88671875" style="1" bestFit="1" customWidth="1"/>
    <col min="16" max="16" width="25.33203125" style="1" customWidth="1"/>
    <col min="17" max="17" width="2.44140625" style="1" bestFit="1" customWidth="1"/>
    <col min="18" max="16384" width="11.5546875" style="1"/>
  </cols>
  <sheetData>
    <row r="2" spans="1:16" ht="17.399999999999999" x14ac:dyDescent="0.3">
      <c r="B2" s="51" t="s">
        <v>79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17.399999999999999" x14ac:dyDescent="0.3">
      <c r="B3" s="52" t="s">
        <v>78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17.399999999999999" x14ac:dyDescent="0.3">
      <c r="B4" s="53" t="s">
        <v>98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6" ht="17.399999999999999" x14ac:dyDescent="0.3">
      <c r="B5" s="52" t="s">
        <v>84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6" ht="17.399999999999999" x14ac:dyDescent="0.3">
      <c r="B6" s="52" t="s">
        <v>75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8" spans="1:16" x14ac:dyDescent="0.3">
      <c r="B8" s="47" t="s">
        <v>65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6" x14ac:dyDescent="0.3">
      <c r="B9" s="47"/>
      <c r="C9" s="37" t="s">
        <v>81</v>
      </c>
      <c r="D9" s="37" t="s">
        <v>82</v>
      </c>
      <c r="E9" s="37" t="s">
        <v>87</v>
      </c>
      <c r="F9" s="37" t="s">
        <v>88</v>
      </c>
      <c r="G9" s="37" t="s">
        <v>89</v>
      </c>
      <c r="H9" s="37" t="s">
        <v>91</v>
      </c>
      <c r="I9" s="37" t="s">
        <v>92</v>
      </c>
      <c r="J9" s="37" t="s">
        <v>93</v>
      </c>
      <c r="K9" s="37" t="s">
        <v>94</v>
      </c>
      <c r="L9" s="37" t="s">
        <v>95</v>
      </c>
      <c r="M9" s="37" t="s">
        <v>96</v>
      </c>
      <c r="N9" s="37" t="s">
        <v>97</v>
      </c>
      <c r="O9" s="37" t="s">
        <v>83</v>
      </c>
    </row>
    <row r="10" spans="1:16" x14ac:dyDescent="0.3">
      <c r="B10" s="2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3">
      <c r="A11" s="1" t="str">
        <f>LEFT(B11,5)</f>
        <v>2.1 -</v>
      </c>
      <c r="B11" s="3" t="s">
        <v>1</v>
      </c>
      <c r="C11" s="4">
        <f>SUM(C12:C16)</f>
        <v>54108996.079999998</v>
      </c>
      <c r="D11" s="4">
        <f t="shared" ref="D11:N11" si="0">SUM(D12:D16)</f>
        <v>54583896.740000002</v>
      </c>
      <c r="E11" s="4">
        <f t="shared" si="0"/>
        <v>54667823.719999999</v>
      </c>
      <c r="F11" s="4">
        <f t="shared" si="0"/>
        <v>64177717.909999996</v>
      </c>
      <c r="G11" s="4">
        <f t="shared" si="0"/>
        <v>92758566.169999987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>SUM(O12:O16)</f>
        <v>320297000.62</v>
      </c>
    </row>
    <row r="12" spans="1:16" x14ac:dyDescent="0.3">
      <c r="A12" s="1" t="str">
        <f t="shared" ref="A12:A75" si="1">LEFT(B12,5)</f>
        <v>2.1.1</v>
      </c>
      <c r="B12" s="5" t="s">
        <v>2</v>
      </c>
      <c r="C12" s="6">
        <v>42261260.359999999</v>
      </c>
      <c r="D12" s="6">
        <v>42477843.700000003</v>
      </c>
      <c r="E12" s="6">
        <v>42728093.700000003</v>
      </c>
      <c r="F12" s="6">
        <v>52032249.32</v>
      </c>
      <c r="G12" s="6">
        <v>44687575.600000001</v>
      </c>
      <c r="H12" s="6"/>
      <c r="I12" s="6"/>
      <c r="J12" s="6"/>
      <c r="K12" s="6"/>
      <c r="L12" s="6"/>
      <c r="M12" s="6"/>
      <c r="N12" s="6"/>
      <c r="O12" s="9">
        <f>SUM(C12:N12)</f>
        <v>224187022.68000001</v>
      </c>
      <c r="P12" s="10"/>
    </row>
    <row r="13" spans="1:16" x14ac:dyDescent="0.3">
      <c r="A13" s="1" t="str">
        <f t="shared" si="1"/>
        <v>2.1.2</v>
      </c>
      <c r="B13" s="5" t="s">
        <v>3</v>
      </c>
      <c r="C13" s="11">
        <v>5386900</v>
      </c>
      <c r="D13" s="6">
        <v>5607693.0999999996</v>
      </c>
      <c r="E13" s="6">
        <v>5402900</v>
      </c>
      <c r="F13" s="11">
        <v>5402900</v>
      </c>
      <c r="G13" s="6">
        <v>41629898.840000004</v>
      </c>
      <c r="H13" s="11"/>
      <c r="I13" s="11"/>
      <c r="J13" s="11"/>
      <c r="K13" s="11"/>
      <c r="L13" s="11"/>
      <c r="M13" s="11"/>
      <c r="N13" s="11"/>
      <c r="O13" s="9">
        <f>SUM(C13:N13)</f>
        <v>63430291.940000005</v>
      </c>
    </row>
    <row r="14" spans="1:16" x14ac:dyDescent="0.3">
      <c r="A14" s="1" t="str">
        <f t="shared" si="1"/>
        <v>2.1.3</v>
      </c>
      <c r="B14" s="5" t="s">
        <v>4</v>
      </c>
      <c r="C14" s="11">
        <v>0</v>
      </c>
      <c r="D14" s="6"/>
      <c r="E14" s="6"/>
      <c r="F14" s="11"/>
      <c r="G14" s="6">
        <v>3033.6</v>
      </c>
      <c r="H14" s="11"/>
      <c r="I14" s="11"/>
      <c r="J14" s="11"/>
      <c r="K14" s="11"/>
      <c r="L14" s="11"/>
      <c r="M14" s="11"/>
      <c r="N14" s="11"/>
      <c r="O14" s="9">
        <f>SUM(C14:N14)</f>
        <v>3033.6</v>
      </c>
    </row>
    <row r="15" spans="1:16" x14ac:dyDescent="0.3">
      <c r="A15" s="1" t="str">
        <f t="shared" si="1"/>
        <v>2.1.4</v>
      </c>
      <c r="B15" s="5" t="s">
        <v>5</v>
      </c>
      <c r="C15" s="11">
        <v>0</v>
      </c>
      <c r="D15" s="6"/>
      <c r="E15" s="6"/>
      <c r="F15" s="11"/>
      <c r="G15" s="6"/>
      <c r="H15" s="11"/>
      <c r="I15" s="11"/>
      <c r="J15" s="11"/>
      <c r="K15" s="11"/>
      <c r="L15" s="11"/>
      <c r="M15" s="11"/>
      <c r="N15" s="11"/>
      <c r="O15" s="9">
        <f>SUM(C15:N15)</f>
        <v>0</v>
      </c>
      <c r="P15" s="13"/>
    </row>
    <row r="16" spans="1:16" x14ac:dyDescent="0.3">
      <c r="A16" s="1" t="str">
        <f t="shared" si="1"/>
        <v>2.1.5</v>
      </c>
      <c r="B16" s="5" t="s">
        <v>6</v>
      </c>
      <c r="C16" s="6">
        <v>6460835.7199999997</v>
      </c>
      <c r="D16" s="6">
        <v>6498359.9399999995</v>
      </c>
      <c r="E16" s="6">
        <v>6536830.0199999996</v>
      </c>
      <c r="F16" s="6">
        <v>6742568.5899999999</v>
      </c>
      <c r="G16" s="6">
        <v>6438058.1299999999</v>
      </c>
      <c r="H16" s="6"/>
      <c r="I16" s="6"/>
      <c r="J16" s="6"/>
      <c r="K16" s="6"/>
      <c r="L16" s="6"/>
      <c r="M16" s="6"/>
      <c r="N16" s="6"/>
      <c r="O16" s="9">
        <f>SUM(C16:N16)</f>
        <v>32676652.399999999</v>
      </c>
    </row>
    <row r="17" spans="1:16" x14ac:dyDescent="0.3">
      <c r="A17" s="1" t="str">
        <f t="shared" si="1"/>
        <v>2.2 -</v>
      </c>
      <c r="B17" s="3" t="s">
        <v>7</v>
      </c>
      <c r="C17" s="14">
        <f>SUM(C18:C26)</f>
        <v>19339934.27</v>
      </c>
      <c r="D17" s="14">
        <f t="shared" ref="D17:N17" si="2">SUM(D18:D26)</f>
        <v>11146763.99</v>
      </c>
      <c r="E17" s="14">
        <f t="shared" si="2"/>
        <v>28513057.359999999</v>
      </c>
      <c r="F17" s="14">
        <f t="shared" si="2"/>
        <v>7362874.9000000004</v>
      </c>
      <c r="G17" s="14">
        <f t="shared" si="2"/>
        <v>30036215.910000004</v>
      </c>
      <c r="H17" s="14">
        <f t="shared" si="2"/>
        <v>0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5">
        <f>SUM(O18:O26)</f>
        <v>96398846.429999992</v>
      </c>
    </row>
    <row r="18" spans="1:16" x14ac:dyDescent="0.3">
      <c r="A18" s="1" t="str">
        <f t="shared" si="1"/>
        <v>2.2.1</v>
      </c>
      <c r="B18" s="5" t="s">
        <v>8</v>
      </c>
      <c r="C18" s="11">
        <v>1403054.1099999999</v>
      </c>
      <c r="D18" s="6">
        <v>1609774.3699999999</v>
      </c>
      <c r="E18" s="6">
        <v>1544888.0899999999</v>
      </c>
      <c r="F18" s="11">
        <v>1409468.88</v>
      </c>
      <c r="G18" s="6">
        <v>1564229.6400000001</v>
      </c>
      <c r="H18" s="11"/>
      <c r="I18" s="11"/>
      <c r="J18" s="11"/>
      <c r="K18" s="11"/>
      <c r="L18" s="11"/>
      <c r="M18" s="11"/>
      <c r="N18" s="11"/>
      <c r="O18" s="9">
        <f t="shared" ref="O18:O26" si="3">SUM(C18:N18)</f>
        <v>7531415.0899999999</v>
      </c>
    </row>
    <row r="19" spans="1:16" x14ac:dyDescent="0.3">
      <c r="A19" s="1" t="str">
        <f t="shared" si="1"/>
        <v>2.2.2</v>
      </c>
      <c r="B19" s="5" t="s">
        <v>9</v>
      </c>
      <c r="C19" s="11">
        <v>3873704</v>
      </c>
      <c r="D19" s="6"/>
      <c r="E19" s="6">
        <v>1233059.0499999998</v>
      </c>
      <c r="F19" s="11">
        <v>863800</v>
      </c>
      <c r="G19" s="6">
        <v>295000</v>
      </c>
      <c r="H19" s="11"/>
      <c r="I19" s="11"/>
      <c r="J19" s="11"/>
      <c r="K19" s="11"/>
      <c r="L19" s="11"/>
      <c r="M19" s="11"/>
      <c r="N19" s="11"/>
      <c r="O19" s="9">
        <f t="shared" si="3"/>
        <v>6265563.0499999998</v>
      </c>
    </row>
    <row r="20" spans="1:16" x14ac:dyDescent="0.3">
      <c r="A20" s="1" t="str">
        <f t="shared" si="1"/>
        <v>2.2.3</v>
      </c>
      <c r="B20" s="5" t="s">
        <v>10</v>
      </c>
      <c r="C20" s="11">
        <v>2908817.4000000004</v>
      </c>
      <c r="D20" s="6">
        <v>2487615.63</v>
      </c>
      <c r="E20" s="6">
        <v>4765343.25</v>
      </c>
      <c r="F20" s="11">
        <v>1757040.88</v>
      </c>
      <c r="G20" s="6">
        <v>2565570.75</v>
      </c>
      <c r="H20" s="11"/>
      <c r="I20" s="11"/>
      <c r="J20" s="11"/>
      <c r="K20" s="11"/>
      <c r="L20" s="11"/>
      <c r="M20" s="11"/>
      <c r="N20" s="11"/>
      <c r="O20" s="9">
        <f t="shared" si="3"/>
        <v>14484387.91</v>
      </c>
    </row>
    <row r="21" spans="1:16" x14ac:dyDescent="0.3">
      <c r="A21" s="1" t="str">
        <f t="shared" si="1"/>
        <v>2.2.4</v>
      </c>
      <c r="B21" s="5" t="s">
        <v>11</v>
      </c>
      <c r="C21" s="6">
        <v>355200</v>
      </c>
      <c r="D21" s="6">
        <v>108000</v>
      </c>
      <c r="E21" s="6">
        <v>369000</v>
      </c>
      <c r="F21" s="6">
        <v>555163.42999999993</v>
      </c>
      <c r="G21" s="6">
        <v>10736238.369999999</v>
      </c>
      <c r="H21" s="6"/>
      <c r="I21" s="6"/>
      <c r="J21" s="6"/>
      <c r="K21" s="6"/>
      <c r="L21" s="6"/>
      <c r="M21" s="6"/>
      <c r="N21" s="6"/>
      <c r="O21" s="9">
        <f t="shared" si="3"/>
        <v>12123601.799999999</v>
      </c>
    </row>
    <row r="22" spans="1:16" x14ac:dyDescent="0.3">
      <c r="A22" s="1" t="str">
        <f t="shared" si="1"/>
        <v>2.2.5</v>
      </c>
      <c r="B22" s="5" t="s">
        <v>12</v>
      </c>
      <c r="C22" s="11">
        <v>2819332.44</v>
      </c>
      <c r="D22" s="6">
        <v>3638633.56</v>
      </c>
      <c r="E22" s="6">
        <v>5717355.2300000004</v>
      </c>
      <c r="F22" s="11">
        <v>633393.32000000007</v>
      </c>
      <c r="G22" s="6">
        <v>6102049.9800000004</v>
      </c>
      <c r="H22" s="11"/>
      <c r="I22" s="11"/>
      <c r="J22" s="11"/>
      <c r="K22" s="11"/>
      <c r="L22" s="11"/>
      <c r="M22" s="11"/>
      <c r="N22" s="11"/>
      <c r="O22" s="9">
        <f t="shared" si="3"/>
        <v>18910764.530000001</v>
      </c>
    </row>
    <row r="23" spans="1:16" x14ac:dyDescent="0.3">
      <c r="A23" s="1" t="str">
        <f t="shared" si="1"/>
        <v>2.2.6</v>
      </c>
      <c r="B23" s="5" t="s">
        <v>13</v>
      </c>
      <c r="C23" s="11">
        <v>1899456.4100000001</v>
      </c>
      <c r="D23" s="6">
        <v>1465654.15</v>
      </c>
      <c r="E23" s="6">
        <v>1949029.6300000001</v>
      </c>
      <c r="F23" s="11">
        <v>876183.61</v>
      </c>
      <c r="G23" s="6">
        <v>1444255.57</v>
      </c>
      <c r="H23" s="11"/>
      <c r="I23" s="11"/>
      <c r="J23" s="11"/>
      <c r="K23" s="11"/>
      <c r="L23" s="11"/>
      <c r="M23" s="11"/>
      <c r="N23" s="11"/>
      <c r="O23" s="9">
        <f t="shared" si="3"/>
        <v>7634579.370000001</v>
      </c>
    </row>
    <row r="24" spans="1:16" x14ac:dyDescent="0.3">
      <c r="A24" s="1" t="str">
        <f t="shared" si="1"/>
        <v>2.2.7</v>
      </c>
      <c r="B24" s="5" t="s">
        <v>14</v>
      </c>
      <c r="C24" s="11">
        <v>3181073.5</v>
      </c>
      <c r="D24" s="6"/>
      <c r="E24" s="6">
        <v>0</v>
      </c>
      <c r="F24" s="11"/>
      <c r="G24" s="6">
        <v>785408</v>
      </c>
      <c r="H24" s="11"/>
      <c r="I24" s="11"/>
      <c r="J24" s="11"/>
      <c r="K24" s="11"/>
      <c r="L24" s="11"/>
      <c r="M24" s="11"/>
      <c r="N24" s="11"/>
      <c r="O24" s="9">
        <f t="shared" si="3"/>
        <v>3966481.5</v>
      </c>
    </row>
    <row r="25" spans="1:16" x14ac:dyDescent="0.3">
      <c r="A25" s="1" t="str">
        <f t="shared" si="1"/>
        <v>2.2.8</v>
      </c>
      <c r="B25" s="5" t="s">
        <v>15</v>
      </c>
      <c r="C25" s="11">
        <v>1871091.61</v>
      </c>
      <c r="D25" s="6">
        <v>1837086.28</v>
      </c>
      <c r="E25" s="6">
        <v>9965295.6099999994</v>
      </c>
      <c r="F25" s="11">
        <v>1066782.28</v>
      </c>
      <c r="G25" s="6">
        <v>6250115.5999999996</v>
      </c>
      <c r="H25" s="11"/>
      <c r="I25" s="11"/>
      <c r="J25" s="11"/>
      <c r="K25" s="11"/>
      <c r="L25" s="11"/>
      <c r="M25" s="11"/>
      <c r="N25" s="11"/>
      <c r="O25" s="9">
        <f t="shared" si="3"/>
        <v>20990371.379999999</v>
      </c>
    </row>
    <row r="26" spans="1:16" x14ac:dyDescent="0.3">
      <c r="A26" s="1" t="str">
        <f t="shared" si="1"/>
        <v>2.2.9</v>
      </c>
      <c r="B26" s="5" t="s">
        <v>16</v>
      </c>
      <c r="C26" s="11">
        <v>1028204.8</v>
      </c>
      <c r="D26" s="6"/>
      <c r="E26" s="6">
        <v>2969086.5</v>
      </c>
      <c r="F26" s="11">
        <v>201042.5</v>
      </c>
      <c r="G26" s="6">
        <v>293348</v>
      </c>
      <c r="H26" s="11"/>
      <c r="I26" s="11"/>
      <c r="J26" s="11"/>
      <c r="K26" s="11"/>
      <c r="L26" s="11"/>
      <c r="M26" s="11"/>
      <c r="N26" s="11"/>
      <c r="O26" s="9">
        <f t="shared" si="3"/>
        <v>4491681.8</v>
      </c>
      <c r="P26" s="12"/>
    </row>
    <row r="27" spans="1:16" x14ac:dyDescent="0.3">
      <c r="A27" s="1" t="str">
        <f t="shared" si="1"/>
        <v>2.3 -</v>
      </c>
      <c r="B27" s="3" t="s">
        <v>17</v>
      </c>
      <c r="C27" s="14">
        <f t="shared" ref="C27" si="4">SUM(C28:C36)</f>
        <v>120286413.66999999</v>
      </c>
      <c r="D27" s="14">
        <f t="shared" ref="D27:N27" si="5">SUM(D28:D36)</f>
        <v>31723737.969999991</v>
      </c>
      <c r="E27" s="14">
        <f t="shared" si="5"/>
        <v>51364487.43</v>
      </c>
      <c r="F27" s="14">
        <f t="shared" si="5"/>
        <v>79120389.200000003</v>
      </c>
      <c r="G27" s="14">
        <f t="shared" si="5"/>
        <v>58149076.980000004</v>
      </c>
      <c r="H27" s="14">
        <f t="shared" si="5"/>
        <v>0</v>
      </c>
      <c r="I27" s="14">
        <f t="shared" si="5"/>
        <v>0</v>
      </c>
      <c r="J27" s="14">
        <f t="shared" si="5"/>
        <v>0</v>
      </c>
      <c r="K27" s="14">
        <f t="shared" si="5"/>
        <v>0</v>
      </c>
      <c r="L27" s="14">
        <f t="shared" si="5"/>
        <v>0</v>
      </c>
      <c r="M27" s="14">
        <f t="shared" si="5"/>
        <v>0</v>
      </c>
      <c r="N27" s="14">
        <f t="shared" si="5"/>
        <v>0</v>
      </c>
      <c r="O27" s="15">
        <f t="shared" ref="O27" si="6">SUM(O28:O36)</f>
        <v>340644105.24999994</v>
      </c>
    </row>
    <row r="28" spans="1:16" x14ac:dyDescent="0.3">
      <c r="A28" s="1" t="str">
        <f t="shared" si="1"/>
        <v>2.3.1</v>
      </c>
      <c r="B28" s="5" t="s">
        <v>18</v>
      </c>
      <c r="C28" s="6">
        <v>117919411.53999999</v>
      </c>
      <c r="D28" s="6">
        <v>22685804.299999993</v>
      </c>
      <c r="E28" s="6">
        <v>45016950.840000004</v>
      </c>
      <c r="F28" s="6">
        <v>78897605.200000003</v>
      </c>
      <c r="G28" s="6">
        <v>55687204.200000003</v>
      </c>
      <c r="H28" s="6"/>
      <c r="I28" s="6"/>
      <c r="J28" s="6"/>
      <c r="K28" s="6"/>
      <c r="L28" s="6"/>
      <c r="M28" s="6"/>
      <c r="N28" s="6"/>
      <c r="O28" s="9">
        <f t="shared" ref="O28:O36" si="7">SUM(C28:N28)</f>
        <v>320206976.07999998</v>
      </c>
    </row>
    <row r="29" spans="1:16" x14ac:dyDescent="0.3">
      <c r="A29" s="1" t="str">
        <f t="shared" si="1"/>
        <v>2.3.2</v>
      </c>
      <c r="B29" s="5" t="s">
        <v>19</v>
      </c>
      <c r="C29" s="11">
        <v>0</v>
      </c>
      <c r="D29" s="6"/>
      <c r="E29" s="6">
        <v>1571602.59</v>
      </c>
      <c r="F29" s="11"/>
      <c r="G29" s="6">
        <v>115168</v>
      </c>
      <c r="H29" s="11"/>
      <c r="I29" s="11"/>
      <c r="J29" s="11"/>
      <c r="K29" s="11"/>
      <c r="L29" s="11"/>
      <c r="M29" s="11"/>
      <c r="N29" s="11"/>
      <c r="O29" s="9">
        <f t="shared" si="7"/>
        <v>1686770.59</v>
      </c>
      <c r="P29" s="16"/>
    </row>
    <row r="30" spans="1:16" x14ac:dyDescent="0.3">
      <c r="A30" s="1" t="str">
        <f t="shared" si="1"/>
        <v>2.3.3</v>
      </c>
      <c r="B30" s="5" t="s">
        <v>20</v>
      </c>
      <c r="C30" s="11">
        <v>48144</v>
      </c>
      <c r="D30" s="6"/>
      <c r="E30" s="6">
        <v>336394.4</v>
      </c>
      <c r="F30" s="11"/>
      <c r="G30" s="6">
        <v>323526.5</v>
      </c>
      <c r="H30" s="11"/>
      <c r="I30" s="11"/>
      <c r="J30" s="11"/>
      <c r="K30" s="11"/>
      <c r="L30" s="11"/>
      <c r="M30" s="11"/>
      <c r="N30" s="11"/>
      <c r="O30" s="9">
        <f t="shared" si="7"/>
        <v>708064.9</v>
      </c>
      <c r="P30" s="16"/>
    </row>
    <row r="31" spans="1:16" x14ac:dyDescent="0.3">
      <c r="A31" s="1" t="str">
        <f t="shared" si="1"/>
        <v>2.3.4</v>
      </c>
      <c r="B31" s="5" t="s">
        <v>21</v>
      </c>
      <c r="C31" s="11">
        <v>0</v>
      </c>
      <c r="D31" s="6"/>
      <c r="E31" s="6">
        <v>377982</v>
      </c>
      <c r="F31" s="11"/>
      <c r="G31" s="6">
        <v>238275.54</v>
      </c>
      <c r="H31" s="11"/>
      <c r="I31" s="11"/>
      <c r="J31" s="11"/>
      <c r="K31" s="11"/>
      <c r="L31" s="11"/>
      <c r="M31" s="11"/>
      <c r="N31" s="11"/>
      <c r="O31" s="9">
        <f t="shared" si="7"/>
        <v>616257.54</v>
      </c>
      <c r="P31" s="16"/>
    </row>
    <row r="32" spans="1:16" x14ac:dyDescent="0.3">
      <c r="A32" s="1" t="str">
        <f t="shared" si="1"/>
        <v>2.3.5</v>
      </c>
      <c r="B32" s="5" t="s">
        <v>22</v>
      </c>
      <c r="C32" s="11">
        <v>0</v>
      </c>
      <c r="D32" s="6"/>
      <c r="E32" s="6">
        <v>231280</v>
      </c>
      <c r="F32" s="11"/>
      <c r="G32" s="6">
        <v>0</v>
      </c>
      <c r="H32" s="11"/>
      <c r="I32" s="11"/>
      <c r="J32" s="11"/>
      <c r="K32" s="11"/>
      <c r="L32" s="11"/>
      <c r="M32" s="11"/>
      <c r="N32" s="11"/>
      <c r="O32" s="9">
        <f t="shared" si="7"/>
        <v>231280</v>
      </c>
      <c r="P32" s="16"/>
    </row>
    <row r="33" spans="1:16" x14ac:dyDescent="0.3">
      <c r="A33" s="1" t="str">
        <f t="shared" si="1"/>
        <v>2.3.6</v>
      </c>
      <c r="B33" s="5" t="s">
        <v>23</v>
      </c>
      <c r="C33" s="11">
        <v>0</v>
      </c>
      <c r="D33" s="6">
        <v>926654.59</v>
      </c>
      <c r="E33" s="6">
        <v>3693.12</v>
      </c>
      <c r="F33" s="11"/>
      <c r="G33" s="6">
        <v>0</v>
      </c>
      <c r="H33" s="11"/>
      <c r="I33" s="11"/>
      <c r="J33" s="11"/>
      <c r="K33" s="11"/>
      <c r="L33" s="11"/>
      <c r="M33" s="11"/>
      <c r="N33" s="11"/>
      <c r="O33" s="9">
        <f t="shared" si="7"/>
        <v>930347.71</v>
      </c>
      <c r="P33" s="16"/>
    </row>
    <row r="34" spans="1:16" x14ac:dyDescent="0.3">
      <c r="A34" s="1" t="str">
        <f t="shared" si="1"/>
        <v>2.3.7</v>
      </c>
      <c r="B34" s="5" t="s">
        <v>24</v>
      </c>
      <c r="C34" s="11">
        <v>1729636</v>
      </c>
      <c r="D34" s="6">
        <v>3147200</v>
      </c>
      <c r="E34" s="6">
        <v>2084968</v>
      </c>
      <c r="F34" s="11"/>
      <c r="G34" s="6">
        <v>1678600</v>
      </c>
      <c r="H34" s="11"/>
      <c r="I34" s="11"/>
      <c r="J34" s="11"/>
      <c r="K34" s="11"/>
      <c r="L34" s="11"/>
      <c r="M34" s="11"/>
      <c r="N34" s="11"/>
      <c r="O34" s="9">
        <f t="shared" si="7"/>
        <v>8640404</v>
      </c>
      <c r="P34" s="16"/>
    </row>
    <row r="35" spans="1:16" x14ac:dyDescent="0.3">
      <c r="A35" s="1" t="str">
        <f t="shared" si="1"/>
        <v>2.3.8</v>
      </c>
      <c r="B35" s="5" t="s">
        <v>25</v>
      </c>
      <c r="C35" s="11">
        <v>589222.12999999989</v>
      </c>
      <c r="D35" s="6"/>
      <c r="E35" s="11"/>
      <c r="F35" s="11"/>
      <c r="G35" s="6"/>
      <c r="H35" s="11"/>
      <c r="I35" s="11"/>
      <c r="J35" s="11"/>
      <c r="K35" s="11"/>
      <c r="L35" s="11"/>
      <c r="M35" s="11"/>
      <c r="N35" s="11"/>
      <c r="O35" s="9">
        <f t="shared" si="7"/>
        <v>589222.12999999989</v>
      </c>
    </row>
    <row r="36" spans="1:16" x14ac:dyDescent="0.3">
      <c r="A36" s="1" t="str">
        <f t="shared" si="1"/>
        <v>2.3.9</v>
      </c>
      <c r="B36" s="5" t="s">
        <v>26</v>
      </c>
      <c r="C36" s="11"/>
      <c r="D36" s="6">
        <v>4964079.08</v>
      </c>
      <c r="E36" s="6">
        <v>1741616.48</v>
      </c>
      <c r="F36" s="11">
        <v>222784</v>
      </c>
      <c r="G36" s="6">
        <v>106302.74</v>
      </c>
      <c r="H36" s="11"/>
      <c r="I36" s="11"/>
      <c r="J36" s="11"/>
      <c r="K36" s="11"/>
      <c r="L36" s="11"/>
      <c r="M36" s="11"/>
      <c r="N36" s="11"/>
      <c r="O36" s="9">
        <f t="shared" si="7"/>
        <v>7034782.3000000007</v>
      </c>
    </row>
    <row r="37" spans="1:16" x14ac:dyDescent="0.3">
      <c r="A37" s="1" t="str">
        <f t="shared" si="1"/>
        <v>2.4 -</v>
      </c>
      <c r="B37" s="3" t="s">
        <v>27</v>
      </c>
      <c r="C37" s="14">
        <f>SUM(C38:C45)</f>
        <v>0</v>
      </c>
      <c r="D37" s="14">
        <f>SUM(D38:D45)</f>
        <v>0</v>
      </c>
      <c r="E37" s="14">
        <f t="shared" ref="E37:N37" si="8">SUM(E38:E45)</f>
        <v>0</v>
      </c>
      <c r="F37" s="14">
        <f t="shared" si="8"/>
        <v>0</v>
      </c>
      <c r="G37" s="14">
        <f t="shared" si="8"/>
        <v>150000</v>
      </c>
      <c r="H37" s="14">
        <f t="shared" si="8"/>
        <v>0</v>
      </c>
      <c r="I37" s="14">
        <f t="shared" si="8"/>
        <v>0</v>
      </c>
      <c r="J37" s="14">
        <f t="shared" si="8"/>
        <v>0</v>
      </c>
      <c r="K37" s="14">
        <f t="shared" si="8"/>
        <v>0</v>
      </c>
      <c r="L37" s="14">
        <f t="shared" si="8"/>
        <v>0</v>
      </c>
      <c r="M37" s="14">
        <f t="shared" si="8"/>
        <v>0</v>
      </c>
      <c r="N37" s="14">
        <f t="shared" si="8"/>
        <v>0</v>
      </c>
      <c r="O37" s="4">
        <f>SUM(O38:O45)</f>
        <v>150000</v>
      </c>
    </row>
    <row r="38" spans="1:16" x14ac:dyDescent="0.3">
      <c r="A38" s="1" t="str">
        <f t="shared" si="1"/>
        <v>2.4.1</v>
      </c>
      <c r="B38" s="5" t="s">
        <v>28</v>
      </c>
      <c r="C38" s="11"/>
      <c r="D38" s="6"/>
      <c r="E38" s="11"/>
      <c r="F38" s="11"/>
      <c r="G38" s="6">
        <v>150000</v>
      </c>
      <c r="H38" s="11"/>
      <c r="I38" s="11"/>
      <c r="J38" s="11"/>
      <c r="K38" s="11"/>
      <c r="L38" s="11"/>
      <c r="M38" s="11"/>
      <c r="N38" s="11"/>
      <c r="O38" s="9">
        <f>SUM(C38:N38)</f>
        <v>150000</v>
      </c>
    </row>
    <row r="39" spans="1:16" x14ac:dyDescent="0.3">
      <c r="A39" s="1" t="str">
        <f t="shared" si="1"/>
        <v>2.4.2</v>
      </c>
      <c r="B39" s="5" t="s">
        <v>29</v>
      </c>
      <c r="C39" s="11"/>
      <c r="D39" s="6"/>
      <c r="E39" s="11"/>
      <c r="F39" s="11"/>
      <c r="G39" s="6"/>
      <c r="H39" s="11"/>
      <c r="I39" s="11"/>
      <c r="J39" s="11"/>
      <c r="K39" s="11"/>
      <c r="L39" s="11"/>
      <c r="M39" s="11"/>
      <c r="N39" s="11"/>
      <c r="O39" s="9">
        <f t="shared" ref="O39:O44" si="9">SUM(C39:M39)</f>
        <v>0</v>
      </c>
    </row>
    <row r="40" spans="1:16" x14ac:dyDescent="0.3">
      <c r="A40" s="1" t="str">
        <f t="shared" si="1"/>
        <v>2.4.3</v>
      </c>
      <c r="B40" s="5" t="s">
        <v>30</v>
      </c>
      <c r="C40" s="11">
        <v>0</v>
      </c>
      <c r="D40" s="6"/>
      <c r="E40" s="11">
        <v>0</v>
      </c>
      <c r="F40" s="11">
        <v>0</v>
      </c>
      <c r="G40" s="6"/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9">
        <f t="shared" si="9"/>
        <v>0</v>
      </c>
    </row>
    <row r="41" spans="1:16" x14ac:dyDescent="0.3">
      <c r="A41" s="1" t="str">
        <f t="shared" si="1"/>
        <v>2.4.4</v>
      </c>
      <c r="B41" s="5" t="s">
        <v>31</v>
      </c>
      <c r="C41" s="11">
        <v>0</v>
      </c>
      <c r="D41" s="6"/>
      <c r="E41" s="11">
        <v>0</v>
      </c>
      <c r="F41" s="11">
        <v>0</v>
      </c>
      <c r="G41" s="6"/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9">
        <f t="shared" si="9"/>
        <v>0</v>
      </c>
    </row>
    <row r="42" spans="1:16" x14ac:dyDescent="0.3">
      <c r="A42" s="1" t="str">
        <f t="shared" si="1"/>
        <v>2.4.5</v>
      </c>
      <c r="B42" s="5" t="s">
        <v>32</v>
      </c>
      <c r="C42" s="11">
        <v>0</v>
      </c>
      <c r="D42" s="6"/>
      <c r="E42" s="11">
        <v>0</v>
      </c>
      <c r="F42" s="11">
        <v>0</v>
      </c>
      <c r="G42" s="6"/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9">
        <f t="shared" si="9"/>
        <v>0</v>
      </c>
    </row>
    <row r="43" spans="1:16" x14ac:dyDescent="0.3">
      <c r="A43" s="1" t="str">
        <f t="shared" si="1"/>
        <v>2.4.6</v>
      </c>
      <c r="B43" s="5" t="s">
        <v>33</v>
      </c>
      <c r="C43" s="11">
        <v>0</v>
      </c>
      <c r="D43" s="6"/>
      <c r="E43" s="11">
        <v>0</v>
      </c>
      <c r="F43" s="11">
        <v>0</v>
      </c>
      <c r="G43" s="6"/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9">
        <f t="shared" si="9"/>
        <v>0</v>
      </c>
    </row>
    <row r="44" spans="1:16" x14ac:dyDescent="0.3">
      <c r="A44" s="1" t="str">
        <f t="shared" si="1"/>
        <v>2.4.7</v>
      </c>
      <c r="B44" s="5" t="s">
        <v>34</v>
      </c>
      <c r="C44" s="11">
        <v>0</v>
      </c>
      <c r="D44" s="6"/>
      <c r="E44" s="11">
        <v>0</v>
      </c>
      <c r="F44" s="11">
        <v>0</v>
      </c>
      <c r="G44" s="6"/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9">
        <f t="shared" si="9"/>
        <v>0</v>
      </c>
    </row>
    <row r="45" spans="1:16" x14ac:dyDescent="0.3">
      <c r="A45" s="1" t="str">
        <f t="shared" si="1"/>
        <v>2.4.9</v>
      </c>
      <c r="B45" s="5" t="s">
        <v>35</v>
      </c>
      <c r="C45" s="11">
        <v>0</v>
      </c>
      <c r="D45" s="6"/>
      <c r="E45" s="11">
        <v>0</v>
      </c>
      <c r="F45" s="11">
        <v>0</v>
      </c>
      <c r="G45" s="6"/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9"/>
    </row>
    <row r="46" spans="1:16" x14ac:dyDescent="0.3">
      <c r="A46" s="1" t="str">
        <f t="shared" si="1"/>
        <v>2.5 -</v>
      </c>
      <c r="B46" s="3" t="s">
        <v>36</v>
      </c>
      <c r="C46" s="17">
        <f>SUM(C47:C52)</f>
        <v>0</v>
      </c>
      <c r="D46" s="17">
        <f t="shared" ref="D46:N46" si="10">SUM(D47:D52)</f>
        <v>0</v>
      </c>
      <c r="E46" s="17">
        <f t="shared" si="10"/>
        <v>0</v>
      </c>
      <c r="F46" s="17">
        <f t="shared" si="10"/>
        <v>0</v>
      </c>
      <c r="G46" s="17">
        <f t="shared" si="10"/>
        <v>0</v>
      </c>
      <c r="H46" s="17">
        <f t="shared" si="10"/>
        <v>0</v>
      </c>
      <c r="I46" s="17">
        <f t="shared" si="10"/>
        <v>0</v>
      </c>
      <c r="J46" s="17">
        <f t="shared" si="10"/>
        <v>0</v>
      </c>
      <c r="K46" s="17">
        <f t="shared" si="10"/>
        <v>0</v>
      </c>
      <c r="L46" s="17">
        <f t="shared" si="10"/>
        <v>0</v>
      </c>
      <c r="M46" s="17">
        <f t="shared" si="10"/>
        <v>0</v>
      </c>
      <c r="N46" s="17">
        <f t="shared" si="10"/>
        <v>0</v>
      </c>
      <c r="O46" s="9">
        <f t="shared" ref="O46:O51" si="11">SUM(C46:M46)</f>
        <v>0</v>
      </c>
    </row>
    <row r="47" spans="1:16" x14ac:dyDescent="0.3">
      <c r="A47" s="1" t="str">
        <f t="shared" si="1"/>
        <v>2.5.1</v>
      </c>
      <c r="B47" s="5" t="s">
        <v>37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9">
        <f t="shared" si="11"/>
        <v>0</v>
      </c>
    </row>
    <row r="48" spans="1:16" x14ac:dyDescent="0.3">
      <c r="A48" s="1" t="str">
        <f t="shared" si="1"/>
        <v>2.5.2</v>
      </c>
      <c r="B48" s="5" t="s">
        <v>38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9">
        <f t="shared" si="11"/>
        <v>0</v>
      </c>
    </row>
    <row r="49" spans="1:15" x14ac:dyDescent="0.3">
      <c r="A49" s="1" t="str">
        <f t="shared" si="1"/>
        <v>2.5.3</v>
      </c>
      <c r="B49" s="5" t="s">
        <v>39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9">
        <f t="shared" si="11"/>
        <v>0</v>
      </c>
    </row>
    <row r="50" spans="1:15" x14ac:dyDescent="0.3">
      <c r="A50" s="1" t="str">
        <f t="shared" si="1"/>
        <v>2.5.4</v>
      </c>
      <c r="B50" s="5" t="s">
        <v>40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9">
        <f t="shared" si="11"/>
        <v>0</v>
      </c>
    </row>
    <row r="51" spans="1:15" x14ac:dyDescent="0.3">
      <c r="A51" s="1" t="str">
        <f t="shared" si="1"/>
        <v>2.5.6</v>
      </c>
      <c r="B51" s="5" t="s">
        <v>41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9">
        <f t="shared" si="11"/>
        <v>0</v>
      </c>
    </row>
    <row r="52" spans="1:15" x14ac:dyDescent="0.3">
      <c r="A52" s="1" t="str">
        <f t="shared" si="1"/>
        <v>2.5.9</v>
      </c>
      <c r="B52" s="5" t="s">
        <v>42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9">
        <f>SUM(C52:E52)</f>
        <v>0</v>
      </c>
    </row>
    <row r="53" spans="1:15" x14ac:dyDescent="0.3">
      <c r="A53" s="1" t="str">
        <f t="shared" si="1"/>
        <v>2.6 -</v>
      </c>
      <c r="B53" s="3" t="s">
        <v>43</v>
      </c>
      <c r="C53" s="17">
        <f t="shared" ref="C53" si="12">SUM(C54:C62)</f>
        <v>910596.49</v>
      </c>
      <c r="D53" s="17">
        <f t="shared" ref="D53:N53" si="13">SUM(D54:D62)</f>
        <v>3804090.4899999998</v>
      </c>
      <c r="E53" s="17">
        <f t="shared" si="13"/>
        <v>3860865.87</v>
      </c>
      <c r="F53" s="17">
        <f t="shared" si="13"/>
        <v>0</v>
      </c>
      <c r="G53" s="17">
        <f t="shared" si="13"/>
        <v>787508.87</v>
      </c>
      <c r="H53" s="17">
        <f t="shared" si="13"/>
        <v>0</v>
      </c>
      <c r="I53" s="17">
        <f t="shared" si="13"/>
        <v>0</v>
      </c>
      <c r="J53" s="17">
        <f t="shared" si="13"/>
        <v>0</v>
      </c>
      <c r="K53" s="17">
        <f t="shared" si="13"/>
        <v>0</v>
      </c>
      <c r="L53" s="17">
        <f t="shared" si="13"/>
        <v>0</v>
      </c>
      <c r="M53" s="17">
        <f t="shared" si="13"/>
        <v>0</v>
      </c>
      <c r="N53" s="17">
        <f t="shared" si="13"/>
        <v>0</v>
      </c>
      <c r="O53" s="4">
        <f>SUM(O54:O62)</f>
        <v>9363061.7200000007</v>
      </c>
    </row>
    <row r="54" spans="1:15" x14ac:dyDescent="0.3">
      <c r="A54" s="1" t="str">
        <f t="shared" si="1"/>
        <v>2.6.1</v>
      </c>
      <c r="B54" s="5" t="s">
        <v>44</v>
      </c>
      <c r="C54" s="11"/>
      <c r="D54" s="6">
        <v>3064725.5</v>
      </c>
      <c r="E54" s="6">
        <v>3834840.7</v>
      </c>
      <c r="F54" s="11"/>
      <c r="G54" s="6">
        <v>787508.87</v>
      </c>
      <c r="H54" s="11"/>
      <c r="I54" s="11"/>
      <c r="J54" s="11"/>
      <c r="K54" s="11"/>
      <c r="L54" s="11"/>
      <c r="M54" s="11"/>
      <c r="N54" s="11"/>
      <c r="O54" s="9">
        <f t="shared" ref="O54:O60" si="14">SUM(C54:N54)</f>
        <v>7687075.0700000003</v>
      </c>
    </row>
    <row r="55" spans="1:15" x14ac:dyDescent="0.3">
      <c r="A55" s="1" t="str">
        <f t="shared" si="1"/>
        <v>2.6.2</v>
      </c>
      <c r="B55" s="5" t="s">
        <v>45</v>
      </c>
      <c r="C55" s="11">
        <v>302732.09999999998</v>
      </c>
      <c r="D55" s="6"/>
      <c r="E55" s="6">
        <v>0</v>
      </c>
      <c r="F55" s="11"/>
      <c r="G55" s="6">
        <v>0</v>
      </c>
      <c r="H55" s="11"/>
      <c r="I55" s="11"/>
      <c r="J55" s="11"/>
      <c r="K55" s="11"/>
      <c r="L55" s="11"/>
      <c r="M55" s="11"/>
      <c r="N55" s="11"/>
      <c r="O55" s="9">
        <f>SUM(C55:N55)</f>
        <v>302732.09999999998</v>
      </c>
    </row>
    <row r="56" spans="1:15" x14ac:dyDescent="0.3">
      <c r="A56" s="1" t="str">
        <f t="shared" si="1"/>
        <v>2.6.3</v>
      </c>
      <c r="B56" s="5" t="s">
        <v>46</v>
      </c>
      <c r="C56" s="11">
        <v>0</v>
      </c>
      <c r="D56" s="6">
        <v>21712</v>
      </c>
      <c r="E56" s="6">
        <v>1086.48</v>
      </c>
      <c r="F56" s="11"/>
      <c r="G56" s="6">
        <v>0</v>
      </c>
      <c r="H56" s="11"/>
      <c r="I56" s="11"/>
      <c r="J56" s="11"/>
      <c r="K56" s="11"/>
      <c r="L56" s="11"/>
      <c r="M56" s="11"/>
      <c r="N56" s="11"/>
      <c r="O56" s="9">
        <f t="shared" si="14"/>
        <v>22798.48</v>
      </c>
    </row>
    <row r="57" spans="1:15" x14ac:dyDescent="0.3">
      <c r="A57" s="1" t="str">
        <f t="shared" si="1"/>
        <v>2.6.4</v>
      </c>
      <c r="B57" s="5" t="s">
        <v>47</v>
      </c>
      <c r="C57" s="11">
        <v>0</v>
      </c>
      <c r="D57" s="6">
        <v>79879.509999999995</v>
      </c>
      <c r="E57" s="6">
        <v>0</v>
      </c>
      <c r="F57" s="11"/>
      <c r="G57" s="6">
        <v>0</v>
      </c>
      <c r="H57" s="11"/>
      <c r="I57" s="11"/>
      <c r="J57" s="11"/>
      <c r="K57" s="11"/>
      <c r="L57" s="11"/>
      <c r="M57" s="11"/>
      <c r="N57" s="11"/>
      <c r="O57" s="9">
        <f t="shared" si="14"/>
        <v>79879.509999999995</v>
      </c>
    </row>
    <row r="58" spans="1:15" x14ac:dyDescent="0.3">
      <c r="A58" s="1" t="str">
        <f t="shared" si="1"/>
        <v>2.6.5</v>
      </c>
      <c r="B58" s="5" t="s">
        <v>48</v>
      </c>
      <c r="C58" s="11">
        <v>303704.39</v>
      </c>
      <c r="D58" s="6">
        <v>637773.48</v>
      </c>
      <c r="E58" s="6">
        <v>14100.01</v>
      </c>
      <c r="F58" s="11"/>
      <c r="G58" s="6">
        <v>0</v>
      </c>
      <c r="H58" s="11"/>
      <c r="I58" s="11"/>
      <c r="J58" s="11"/>
      <c r="K58" s="11"/>
      <c r="L58" s="11"/>
      <c r="M58" s="11"/>
      <c r="N58" s="11"/>
      <c r="O58" s="9">
        <f t="shared" si="14"/>
        <v>955577.88</v>
      </c>
    </row>
    <row r="59" spans="1:15" x14ac:dyDescent="0.3">
      <c r="A59" s="1" t="str">
        <f t="shared" si="1"/>
        <v>2.6.6</v>
      </c>
      <c r="B59" s="5" t="s">
        <v>49</v>
      </c>
      <c r="C59" s="11">
        <v>0</v>
      </c>
      <c r="D59" s="6"/>
      <c r="E59" s="6">
        <v>0</v>
      </c>
      <c r="F59" s="11"/>
      <c r="G59" s="6">
        <v>0</v>
      </c>
      <c r="H59" s="11"/>
      <c r="I59" s="11"/>
      <c r="J59" s="11"/>
      <c r="K59" s="11"/>
      <c r="L59" s="11"/>
      <c r="M59" s="11"/>
      <c r="N59" s="11"/>
      <c r="O59" s="9">
        <f t="shared" si="14"/>
        <v>0</v>
      </c>
    </row>
    <row r="60" spans="1:15" x14ac:dyDescent="0.3">
      <c r="A60" s="1" t="str">
        <f t="shared" si="1"/>
        <v>2.6.7</v>
      </c>
      <c r="B60" s="5" t="s">
        <v>50</v>
      </c>
      <c r="C60" s="11"/>
      <c r="D60" s="6"/>
      <c r="E60" s="6"/>
      <c r="F60" s="11"/>
      <c r="G60" s="6"/>
      <c r="H60" s="11"/>
      <c r="I60" s="11"/>
      <c r="J60" s="11"/>
      <c r="K60" s="11"/>
      <c r="L60" s="11"/>
      <c r="M60" s="11"/>
      <c r="N60" s="11"/>
      <c r="O60" s="9">
        <f t="shared" si="14"/>
        <v>0</v>
      </c>
    </row>
    <row r="61" spans="1:15" x14ac:dyDescent="0.3">
      <c r="A61" s="1" t="str">
        <f t="shared" si="1"/>
        <v>2.6.8</v>
      </c>
      <c r="B61" s="5" t="s">
        <v>51</v>
      </c>
      <c r="C61" s="11">
        <v>304160</v>
      </c>
      <c r="D61" s="6"/>
      <c r="E61" s="6">
        <v>10838.68</v>
      </c>
      <c r="F61" s="11"/>
      <c r="G61" s="6">
        <v>0</v>
      </c>
      <c r="H61" s="11"/>
      <c r="I61" s="11"/>
      <c r="J61" s="11"/>
      <c r="K61" s="11"/>
      <c r="L61" s="11"/>
      <c r="M61" s="11"/>
      <c r="N61" s="11"/>
      <c r="O61" s="9">
        <f>SUM(C61:N61)</f>
        <v>314998.68</v>
      </c>
    </row>
    <row r="62" spans="1:15" x14ac:dyDescent="0.3">
      <c r="A62" s="1" t="str">
        <f t="shared" si="1"/>
        <v>2.6.9</v>
      </c>
      <c r="B62" s="5" t="s">
        <v>52</v>
      </c>
      <c r="C62" s="11">
        <v>0</v>
      </c>
      <c r="D62" s="6"/>
      <c r="E62" s="11">
        <v>0</v>
      </c>
      <c r="F62" s="11">
        <v>0</v>
      </c>
      <c r="G62" s="6"/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9">
        <f t="shared" ref="O62:O74" si="15">SUM(C62:E62)</f>
        <v>0</v>
      </c>
    </row>
    <row r="63" spans="1:15" x14ac:dyDescent="0.3">
      <c r="A63" s="1" t="str">
        <f t="shared" si="1"/>
        <v>2.7 -</v>
      </c>
      <c r="B63" s="3" t="s">
        <v>53</v>
      </c>
      <c r="C63" s="17">
        <f>SUM(C64:C67)</f>
        <v>0</v>
      </c>
      <c r="D63" s="17">
        <f t="shared" ref="D63:N63" si="16">SUM(D64:D67)</f>
        <v>0</v>
      </c>
      <c r="E63" s="17">
        <f t="shared" si="16"/>
        <v>0</v>
      </c>
      <c r="F63" s="17">
        <f t="shared" si="16"/>
        <v>0</v>
      </c>
      <c r="G63" s="17">
        <f t="shared" si="16"/>
        <v>0</v>
      </c>
      <c r="H63" s="17">
        <f t="shared" si="16"/>
        <v>0</v>
      </c>
      <c r="I63" s="17">
        <f t="shared" si="16"/>
        <v>0</v>
      </c>
      <c r="J63" s="17">
        <f t="shared" si="16"/>
        <v>0</v>
      </c>
      <c r="K63" s="17">
        <f t="shared" si="16"/>
        <v>0</v>
      </c>
      <c r="L63" s="17">
        <f t="shared" si="16"/>
        <v>0</v>
      </c>
      <c r="M63" s="17">
        <f t="shared" si="16"/>
        <v>0</v>
      </c>
      <c r="N63" s="17">
        <f t="shared" si="16"/>
        <v>0</v>
      </c>
      <c r="O63" s="9">
        <f t="shared" si="15"/>
        <v>0</v>
      </c>
    </row>
    <row r="64" spans="1:15" x14ac:dyDescent="0.3">
      <c r="A64" s="1" t="str">
        <f t="shared" si="1"/>
        <v>2.7.1</v>
      </c>
      <c r="B64" s="5" t="s">
        <v>54</v>
      </c>
      <c r="C64" s="11">
        <v>0</v>
      </c>
      <c r="D64" s="11">
        <v>0</v>
      </c>
      <c r="E64" s="11">
        <v>0</v>
      </c>
      <c r="F64" s="11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9">
        <f t="shared" si="15"/>
        <v>0</v>
      </c>
    </row>
    <row r="65" spans="1:17" x14ac:dyDescent="0.3">
      <c r="A65" s="1" t="str">
        <f t="shared" si="1"/>
        <v>2.7.2</v>
      </c>
      <c r="B65" s="5" t="s">
        <v>55</v>
      </c>
      <c r="C65" s="11">
        <v>0</v>
      </c>
      <c r="D65" s="11">
        <v>0</v>
      </c>
      <c r="E65" s="11">
        <v>0</v>
      </c>
      <c r="F65" s="11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9">
        <f t="shared" si="15"/>
        <v>0</v>
      </c>
    </row>
    <row r="66" spans="1:17" x14ac:dyDescent="0.3">
      <c r="A66" s="1" t="str">
        <f t="shared" si="1"/>
        <v>2.7.3</v>
      </c>
      <c r="B66" s="5" t="s">
        <v>56</v>
      </c>
      <c r="C66" s="11">
        <v>0</v>
      </c>
      <c r="D66" s="11">
        <v>0</v>
      </c>
      <c r="E66" s="11">
        <v>0</v>
      </c>
      <c r="F66" s="11">
        <v>0</v>
      </c>
      <c r="G66" s="6"/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9">
        <f t="shared" si="15"/>
        <v>0</v>
      </c>
    </row>
    <row r="67" spans="1:17" x14ac:dyDescent="0.3">
      <c r="A67" s="1" t="str">
        <f t="shared" si="1"/>
        <v>2.7.4</v>
      </c>
      <c r="B67" s="5" t="s">
        <v>80</v>
      </c>
      <c r="C67" s="11">
        <v>0</v>
      </c>
      <c r="D67" s="11">
        <v>0</v>
      </c>
      <c r="E67" s="11">
        <v>0</v>
      </c>
      <c r="F67" s="11">
        <v>0</v>
      </c>
      <c r="G67" s="6"/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9">
        <f t="shared" si="15"/>
        <v>0</v>
      </c>
    </row>
    <row r="68" spans="1:17" x14ac:dyDescent="0.3">
      <c r="A68" s="1" t="str">
        <f t="shared" si="1"/>
        <v>2.8 -</v>
      </c>
      <c r="B68" s="3" t="s">
        <v>57</v>
      </c>
      <c r="C68" s="17">
        <f>SUM(C69:C70)</f>
        <v>0</v>
      </c>
      <c r="D68" s="17">
        <f t="shared" ref="D68:N68" si="17">SUM(D69:D70)</f>
        <v>0</v>
      </c>
      <c r="E68" s="17">
        <f t="shared" si="17"/>
        <v>0</v>
      </c>
      <c r="F68" s="17">
        <f t="shared" si="17"/>
        <v>0</v>
      </c>
      <c r="G68" s="17">
        <f t="shared" si="17"/>
        <v>0</v>
      </c>
      <c r="H68" s="17">
        <f t="shared" si="17"/>
        <v>0</v>
      </c>
      <c r="I68" s="17">
        <f t="shared" si="17"/>
        <v>0</v>
      </c>
      <c r="J68" s="17">
        <f t="shared" si="17"/>
        <v>0</v>
      </c>
      <c r="K68" s="17">
        <f t="shared" si="17"/>
        <v>0</v>
      </c>
      <c r="L68" s="17">
        <f t="shared" si="17"/>
        <v>0</v>
      </c>
      <c r="M68" s="17">
        <f t="shared" si="17"/>
        <v>0</v>
      </c>
      <c r="N68" s="17">
        <f t="shared" si="17"/>
        <v>0</v>
      </c>
      <c r="O68" s="9">
        <f t="shared" si="15"/>
        <v>0</v>
      </c>
    </row>
    <row r="69" spans="1:17" x14ac:dyDescent="0.3">
      <c r="A69" s="1" t="str">
        <f t="shared" si="1"/>
        <v>2.8.1</v>
      </c>
      <c r="B69" s="5" t="s">
        <v>58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9">
        <f t="shared" si="15"/>
        <v>0</v>
      </c>
    </row>
    <row r="70" spans="1:17" x14ac:dyDescent="0.3">
      <c r="A70" s="1" t="str">
        <f t="shared" si="1"/>
        <v>2.8.2</v>
      </c>
      <c r="B70" s="5" t="s">
        <v>59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9">
        <f t="shared" si="15"/>
        <v>0</v>
      </c>
    </row>
    <row r="71" spans="1:17" x14ac:dyDescent="0.3">
      <c r="A71" s="1" t="str">
        <f t="shared" si="1"/>
        <v>2.9 -</v>
      </c>
      <c r="B71" s="3" t="s">
        <v>60</v>
      </c>
      <c r="C71" s="17">
        <f>SUM(C72:C74)</f>
        <v>0</v>
      </c>
      <c r="D71" s="17">
        <f t="shared" ref="D71:N71" si="18">SUM(D72:D74)</f>
        <v>0</v>
      </c>
      <c r="E71" s="17">
        <f t="shared" si="18"/>
        <v>0</v>
      </c>
      <c r="F71" s="17">
        <f t="shared" si="18"/>
        <v>0</v>
      </c>
      <c r="G71" s="17">
        <f t="shared" si="18"/>
        <v>0</v>
      </c>
      <c r="H71" s="17">
        <f t="shared" si="18"/>
        <v>0</v>
      </c>
      <c r="I71" s="17">
        <f t="shared" si="18"/>
        <v>0</v>
      </c>
      <c r="J71" s="17">
        <f t="shared" si="18"/>
        <v>0</v>
      </c>
      <c r="K71" s="17">
        <f t="shared" si="18"/>
        <v>0</v>
      </c>
      <c r="L71" s="17">
        <f t="shared" si="18"/>
        <v>0</v>
      </c>
      <c r="M71" s="17">
        <f t="shared" si="18"/>
        <v>0</v>
      </c>
      <c r="N71" s="17">
        <f t="shared" si="18"/>
        <v>0</v>
      </c>
      <c r="O71" s="9">
        <f t="shared" si="15"/>
        <v>0</v>
      </c>
    </row>
    <row r="72" spans="1:17" x14ac:dyDescent="0.3">
      <c r="A72" s="1" t="str">
        <f t="shared" si="1"/>
        <v>2.9.1</v>
      </c>
      <c r="B72" s="5" t="s">
        <v>61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9">
        <f t="shared" si="15"/>
        <v>0</v>
      </c>
    </row>
    <row r="73" spans="1:17" x14ac:dyDescent="0.3">
      <c r="A73" s="1" t="str">
        <f t="shared" si="1"/>
        <v>2.9.2</v>
      </c>
      <c r="B73" s="5" t="s">
        <v>62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9">
        <f t="shared" si="15"/>
        <v>0</v>
      </c>
    </row>
    <row r="74" spans="1:17" x14ac:dyDescent="0.3">
      <c r="A74" s="1" t="str">
        <f t="shared" si="1"/>
        <v>2.9.4</v>
      </c>
      <c r="B74" s="5" t="s">
        <v>63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9">
        <f t="shared" si="15"/>
        <v>0</v>
      </c>
    </row>
    <row r="75" spans="1:17" x14ac:dyDescent="0.3">
      <c r="A75" s="1" t="str">
        <f t="shared" si="1"/>
        <v>4 - A</v>
      </c>
      <c r="B75" s="3" t="s">
        <v>66</v>
      </c>
      <c r="C75" s="20">
        <f>C76</f>
        <v>0</v>
      </c>
      <c r="D75" s="20">
        <f t="shared" ref="D75:N75" si="19">D76</f>
        <v>11877499.430000007</v>
      </c>
      <c r="E75" s="20">
        <f t="shared" si="19"/>
        <v>0</v>
      </c>
      <c r="F75" s="20">
        <f t="shared" si="19"/>
        <v>106875038.43000001</v>
      </c>
      <c r="G75" s="20">
        <f t="shared" si="19"/>
        <v>170233795.97000003</v>
      </c>
      <c r="H75" s="20">
        <f t="shared" si="19"/>
        <v>0</v>
      </c>
      <c r="I75" s="20">
        <f t="shared" si="19"/>
        <v>0</v>
      </c>
      <c r="J75" s="20">
        <f t="shared" si="19"/>
        <v>0</v>
      </c>
      <c r="K75" s="20">
        <f t="shared" si="19"/>
        <v>0</v>
      </c>
      <c r="L75" s="20">
        <f t="shared" si="19"/>
        <v>0</v>
      </c>
      <c r="M75" s="20">
        <f t="shared" si="19"/>
        <v>0</v>
      </c>
      <c r="N75" s="20">
        <f t="shared" si="19"/>
        <v>0</v>
      </c>
      <c r="O75" s="9"/>
    </row>
    <row r="76" spans="1:17" x14ac:dyDescent="0.3">
      <c r="A76" s="1" t="str">
        <f t="shared" ref="A76:A85" si="20">LEFT(B76,5)</f>
        <v>4.1 -</v>
      </c>
      <c r="B76" s="3" t="s">
        <v>67</v>
      </c>
      <c r="C76" s="17">
        <f>C77+C78</f>
        <v>0</v>
      </c>
      <c r="D76" s="17">
        <f t="shared" ref="D76:N76" si="21">D77+D78</f>
        <v>11877499.430000007</v>
      </c>
      <c r="E76" s="17">
        <f t="shared" si="21"/>
        <v>0</v>
      </c>
      <c r="F76" s="17">
        <f t="shared" si="21"/>
        <v>106875038.43000001</v>
      </c>
      <c r="G76" s="17">
        <f t="shared" si="21"/>
        <v>170233795.97000003</v>
      </c>
      <c r="H76" s="17">
        <f t="shared" si="21"/>
        <v>0</v>
      </c>
      <c r="I76" s="17">
        <f t="shared" si="21"/>
        <v>0</v>
      </c>
      <c r="J76" s="17">
        <f t="shared" si="21"/>
        <v>0</v>
      </c>
      <c r="K76" s="17">
        <f t="shared" si="21"/>
        <v>0</v>
      </c>
      <c r="L76" s="17">
        <f t="shared" si="21"/>
        <v>0</v>
      </c>
      <c r="M76" s="17">
        <f t="shared" si="21"/>
        <v>0</v>
      </c>
      <c r="N76" s="17">
        <f t="shared" si="21"/>
        <v>0</v>
      </c>
      <c r="O76" s="9"/>
    </row>
    <row r="77" spans="1:17" x14ac:dyDescent="0.3">
      <c r="A77" s="1" t="str">
        <f t="shared" si="20"/>
        <v>4.1.1</v>
      </c>
      <c r="B77" s="5" t="s">
        <v>68</v>
      </c>
      <c r="C77" s="11">
        <v>0</v>
      </c>
      <c r="D77" s="11">
        <v>11877499.430000007</v>
      </c>
      <c r="E77" s="11"/>
      <c r="F77" s="11">
        <v>106875038.43000001</v>
      </c>
      <c r="G77" s="11">
        <v>170233795.97000003</v>
      </c>
      <c r="H77" s="11"/>
      <c r="I77" s="11"/>
      <c r="J77" s="11"/>
      <c r="K77" s="11"/>
      <c r="L77" s="11"/>
      <c r="M77" s="11"/>
      <c r="N77" s="11"/>
      <c r="O77" s="9"/>
    </row>
    <row r="78" spans="1:17" x14ac:dyDescent="0.3">
      <c r="A78" s="1" t="str">
        <f t="shared" si="20"/>
        <v>4.1.2</v>
      </c>
      <c r="B78" s="5" t="s">
        <v>69</v>
      </c>
      <c r="C78" s="11">
        <v>0</v>
      </c>
      <c r="D78" s="9">
        <v>0</v>
      </c>
      <c r="E78" s="9">
        <v>0</v>
      </c>
      <c r="F78" s="9">
        <v>0</v>
      </c>
      <c r="G78" s="8"/>
      <c r="H78" s="8"/>
      <c r="O78" s="9">
        <f t="shared" ref="O78:O83" si="22">SUM(C78:E78)</f>
        <v>0</v>
      </c>
      <c r="P78" s="16"/>
      <c r="Q78" s="1" t="s">
        <v>86</v>
      </c>
    </row>
    <row r="79" spans="1:17" x14ac:dyDescent="0.3">
      <c r="A79" s="1" t="str">
        <f t="shared" si="20"/>
        <v>4.2 -</v>
      </c>
      <c r="B79" s="3" t="s">
        <v>70</v>
      </c>
      <c r="C79" s="17">
        <f>SUM(C80:C83)</f>
        <v>0</v>
      </c>
      <c r="D79" s="4">
        <f t="shared" ref="D79:E79" si="23">SUM(D80:D83)</f>
        <v>16676948.02</v>
      </c>
      <c r="E79" s="4">
        <f t="shared" si="23"/>
        <v>0</v>
      </c>
      <c r="F79" s="4">
        <f t="shared" ref="F79:G79" si="24">SUM(F80:F83)</f>
        <v>20625000</v>
      </c>
      <c r="G79" s="4">
        <f t="shared" si="24"/>
        <v>71627593.399999976</v>
      </c>
      <c r="H79" s="8"/>
      <c r="I79" s="15"/>
      <c r="J79" s="15"/>
      <c r="K79" s="15"/>
      <c r="L79" s="15"/>
      <c r="M79" s="15"/>
      <c r="N79" s="15"/>
      <c r="O79" s="4">
        <f>SUM(O80:O81)</f>
        <v>108929541.41999997</v>
      </c>
      <c r="P79" s="16"/>
    </row>
    <row r="80" spans="1:17" x14ac:dyDescent="0.3">
      <c r="A80" s="1" t="str">
        <f t="shared" si="20"/>
        <v>4.2.1</v>
      </c>
      <c r="B80" s="5" t="s">
        <v>71</v>
      </c>
      <c r="C80" s="11">
        <v>0</v>
      </c>
      <c r="D80" s="9">
        <v>16676948.02</v>
      </c>
      <c r="E80" s="9">
        <v>0</v>
      </c>
      <c r="F80" s="9">
        <v>20625000</v>
      </c>
      <c r="G80" s="8">
        <v>71627593.399999976</v>
      </c>
      <c r="H80" s="8"/>
      <c r="I80" s="15"/>
      <c r="J80" s="15"/>
      <c r="K80" s="15"/>
      <c r="L80" s="15"/>
      <c r="M80" s="15"/>
      <c r="N80" s="15"/>
      <c r="O80" s="9">
        <f>SUM(C80:N80)</f>
        <v>108929541.41999997</v>
      </c>
    </row>
    <row r="81" spans="1:16" x14ac:dyDescent="0.3">
      <c r="A81" s="1" t="str">
        <f t="shared" si="20"/>
        <v>4.2.2</v>
      </c>
      <c r="B81" s="5" t="s">
        <v>72</v>
      </c>
      <c r="C81" s="11">
        <v>0</v>
      </c>
      <c r="D81" s="9">
        <v>0</v>
      </c>
      <c r="E81" s="9">
        <v>0</v>
      </c>
      <c r="F81" s="9">
        <v>0</v>
      </c>
      <c r="G81" s="8"/>
      <c r="H81" s="8"/>
      <c r="I81" s="15"/>
      <c r="J81" s="15"/>
      <c r="K81" s="15"/>
      <c r="L81" s="15"/>
      <c r="M81" s="15"/>
      <c r="N81" s="15"/>
      <c r="O81" s="9">
        <f t="shared" si="22"/>
        <v>0</v>
      </c>
      <c r="P81" s="22"/>
    </row>
    <row r="82" spans="1:16" x14ac:dyDescent="0.3">
      <c r="A82" s="1" t="str">
        <f t="shared" si="20"/>
        <v>4.3 -</v>
      </c>
      <c r="B82" s="3" t="s">
        <v>73</v>
      </c>
      <c r="C82" s="17">
        <f>C83</f>
        <v>0</v>
      </c>
      <c r="D82" s="4">
        <f t="shared" ref="D82:F82" si="25">D83</f>
        <v>0</v>
      </c>
      <c r="E82" s="4">
        <f t="shared" si="25"/>
        <v>0</v>
      </c>
      <c r="F82" s="4">
        <f t="shared" si="25"/>
        <v>0</v>
      </c>
      <c r="G82" s="8"/>
      <c r="H82" s="8"/>
      <c r="I82" s="15"/>
      <c r="J82" s="15"/>
      <c r="K82" s="15"/>
      <c r="L82" s="15"/>
      <c r="M82" s="15"/>
      <c r="N82" s="15"/>
      <c r="O82" s="9">
        <f t="shared" si="22"/>
        <v>0</v>
      </c>
      <c r="P82" s="13"/>
    </row>
    <row r="83" spans="1:16" x14ac:dyDescent="0.3">
      <c r="A83" s="1" t="str">
        <f t="shared" si="20"/>
        <v>4.3.5</v>
      </c>
      <c r="B83" s="5" t="s">
        <v>74</v>
      </c>
      <c r="C83" s="9">
        <v>0</v>
      </c>
      <c r="D83" s="9">
        <v>0</v>
      </c>
      <c r="E83" s="9">
        <v>0</v>
      </c>
      <c r="F83" s="9">
        <v>0</v>
      </c>
      <c r="G83" s="8"/>
      <c r="H83" s="8"/>
      <c r="I83" s="15"/>
      <c r="J83" s="15"/>
      <c r="K83" s="15"/>
      <c r="L83" s="15"/>
      <c r="M83" s="15"/>
      <c r="N83" s="15"/>
      <c r="O83" s="9">
        <f t="shared" si="22"/>
        <v>0</v>
      </c>
    </row>
    <row r="84" spans="1:16" x14ac:dyDescent="0.3">
      <c r="A84" s="1" t="str">
        <f t="shared" si="20"/>
        <v>Total</v>
      </c>
      <c r="B84" s="39" t="s">
        <v>64</v>
      </c>
      <c r="C84" s="40">
        <f>C11+C17+C27+C37+C46+C53+C68+C71+C75+C79+C82</f>
        <v>194645940.50999999</v>
      </c>
      <c r="D84" s="40">
        <f t="shared" ref="D84:N84" si="26">D11+D17+D27+D37+D46+D53+D68+D71+D75+D79+D82</f>
        <v>129812936.63999999</v>
      </c>
      <c r="E84" s="40">
        <f t="shared" si="26"/>
        <v>138406234.38</v>
      </c>
      <c r="F84" s="40">
        <f>F11+F17+F27+F37+F46+F53+F68+F71+F75+F79+F82</f>
        <v>278161020.44</v>
      </c>
      <c r="G84" s="40">
        <f t="shared" si="26"/>
        <v>423742757.30000001</v>
      </c>
      <c r="H84" s="40">
        <f t="shared" si="26"/>
        <v>0</v>
      </c>
      <c r="I84" s="40">
        <f t="shared" si="26"/>
        <v>0</v>
      </c>
      <c r="J84" s="40">
        <f t="shared" si="26"/>
        <v>0</v>
      </c>
      <c r="K84" s="40">
        <f t="shared" si="26"/>
        <v>0</v>
      </c>
      <c r="L84" s="40">
        <f t="shared" si="26"/>
        <v>0</v>
      </c>
      <c r="M84" s="40">
        <f t="shared" si="26"/>
        <v>0</v>
      </c>
      <c r="N84" s="40">
        <f t="shared" si="26"/>
        <v>0</v>
      </c>
      <c r="O84" s="40">
        <f>O11+O17+O27+O37+O46+O53+O68+O71+O75+O79+O82</f>
        <v>875782555.43999994</v>
      </c>
      <c r="P84" s="13"/>
    </row>
    <row r="85" spans="1:16" x14ac:dyDescent="0.3">
      <c r="A85" s="1" t="str">
        <f t="shared" si="20"/>
        <v>Fuent</v>
      </c>
      <c r="B85" s="23" t="s">
        <v>85</v>
      </c>
      <c r="C85" s="10"/>
    </row>
    <row r="86" spans="1:16" x14ac:dyDescent="0.3">
      <c r="C86" s="10"/>
    </row>
    <row r="87" spans="1:16" ht="16.2" thickBot="1" x14ac:dyDescent="0.35">
      <c r="B87" s="24"/>
      <c r="C87" s="10"/>
      <c r="O87" s="10"/>
    </row>
    <row r="88" spans="1:16" ht="16.2" thickBot="1" x14ac:dyDescent="0.35">
      <c r="B88" s="43" t="s">
        <v>100</v>
      </c>
      <c r="C88" s="44"/>
      <c r="O88" s="10"/>
    </row>
    <row r="89" spans="1:16" ht="16.2" thickBot="1" x14ac:dyDescent="0.35">
      <c r="B89" s="45" t="s">
        <v>101</v>
      </c>
      <c r="C89" s="46"/>
      <c r="O89" s="10"/>
    </row>
    <row r="90" spans="1:16" ht="45.6" customHeight="1" thickBot="1" x14ac:dyDescent="0.35">
      <c r="B90" s="45" t="s">
        <v>102</v>
      </c>
      <c r="C90" s="46"/>
      <c r="O90" s="10"/>
    </row>
    <row r="91" spans="1:16" x14ac:dyDescent="0.3">
      <c r="B91" s="24"/>
      <c r="C91" s="10"/>
      <c r="O91" s="10"/>
    </row>
    <row r="92" spans="1:16" x14ac:dyDescent="0.3">
      <c r="B92" s="24"/>
      <c r="C92" s="10"/>
      <c r="O92" s="10"/>
    </row>
    <row r="93" spans="1:16" x14ac:dyDescent="0.3">
      <c r="B93" s="24"/>
      <c r="C93" s="10"/>
      <c r="O93" s="10"/>
    </row>
    <row r="94" spans="1:16" x14ac:dyDescent="0.3">
      <c r="B94" s="25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</sheetData>
  <autoFilter ref="B8:N85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">
    <mergeCell ref="B2:O2"/>
    <mergeCell ref="B3:O3"/>
    <mergeCell ref="B4:O4"/>
    <mergeCell ref="B5:O5"/>
    <mergeCell ref="B6:O6"/>
    <mergeCell ref="B88:C88"/>
    <mergeCell ref="B89:C89"/>
    <mergeCell ref="B90:C90"/>
    <mergeCell ref="B8:B9"/>
    <mergeCell ref="C8:O8"/>
  </mergeCells>
  <printOptions horizontalCentered="1" verticalCentered="1"/>
  <pageMargins left="2" right="2" top="0" bottom="0" header="0" footer="0"/>
  <pageSetup paperSize="5" scale="57" fitToHeight="0" orientation="landscape" r:id="rId1"/>
  <rowBreaks count="2" manualBreakCount="2">
    <brk id="45" min="1" max="14" man="1"/>
    <brk id="11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INESPRE PLANIFICACION</cp:lastModifiedBy>
  <cp:lastPrinted>2026-06-12T13:29:15Z</cp:lastPrinted>
  <dcterms:created xsi:type="dcterms:W3CDTF">2021-07-29T18:58:50Z</dcterms:created>
  <dcterms:modified xsi:type="dcterms:W3CDTF">2026-06-12T13:30:02Z</dcterms:modified>
</cp:coreProperties>
</file>