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brens\Desktop\"/>
    </mc:Choice>
  </mc:AlternateContent>
  <bookViews>
    <workbookView xWindow="0" yWindow="0" windowWidth="24000" windowHeight="9030" activeTab="3"/>
  </bookViews>
  <sheets>
    <sheet name="Presentación" sheetId="1" r:id="rId1"/>
    <sheet name="Introducción" sheetId="19" r:id="rId2"/>
    <sheet name="Contenido" sheetId="4" r:id="rId3"/>
    <sheet name="Comunicaciones" sheetId="18" r:id="rId4"/>
    <sheet name="Normas y Seguimiento" sheetId="5" r:id="rId5"/>
    <sheet name="Planificación y Desarrollo" sheetId="6" r:id="rId6"/>
    <sheet name="Seguridad Militar" sheetId="7" r:id="rId7"/>
    <sheet name="TIC" sheetId="8" r:id="rId8"/>
    <sheet name="Jurídica" sheetId="9" r:id="rId9"/>
    <sheet name="Administrativa Financiera" sheetId="10" r:id="rId10"/>
    <sheet name="Agropecuaria" sheetId="11" r:id="rId11"/>
    <sheet name="Logística" sheetId="12" r:id="rId12"/>
    <sheet name="Comercialización" sheetId="13" r:id="rId13"/>
    <sheet name="Programas" sheetId="14" r:id="rId14"/>
    <sheet name="Recursos Humanos" sheetId="15" r:id="rId15"/>
    <sheet name="Dirección Ejecutiva" sheetId="16" r:id="rId16"/>
    <sheet name="OAI" sheetId="17" r:id="rId17"/>
  </sheets>
  <definedNames>
    <definedName name="_xlnm.Print_Area" localSheetId="9">'Administrativa Financiera'!$A$1:$N$17</definedName>
    <definedName name="_xlnm.Print_Area" localSheetId="10">Agropecuaria!$A$1:$O$36</definedName>
    <definedName name="_xlnm.Print_Area" localSheetId="12">Comercialización!$A$1:$N$17</definedName>
    <definedName name="_xlnm.Print_Area" localSheetId="3">Comunicaciones!$A$1:$N$18</definedName>
    <definedName name="_xlnm.Print_Area" localSheetId="1">Introducción!$A$1:$I$42</definedName>
    <definedName name="_xlnm.Print_Area" localSheetId="8">Jurídica!$A$1:$N$18</definedName>
    <definedName name="_xlnm.Print_Area" localSheetId="11">Logística!$A$1:$N$18</definedName>
    <definedName name="_xlnm.Print_Area" localSheetId="4">'Normas y Seguimiento'!$A$1:$N$14</definedName>
    <definedName name="_xlnm.Print_Area" localSheetId="16">OAI!$A$1:$N$19</definedName>
    <definedName name="_xlnm.Print_Area" localSheetId="5">'Planificación y Desarrollo'!$A$1:$N$18</definedName>
    <definedName name="_xlnm.Print_Area" localSheetId="0">Presentación!$A$1:$J$66</definedName>
    <definedName name="_xlnm.Print_Area" localSheetId="13">Programas!$A$1:$N$23</definedName>
    <definedName name="_xlnm.Print_Area" localSheetId="14">'Recursos Humanos'!$A$1:$N$29</definedName>
    <definedName name="_xlnm.Print_Area" localSheetId="6">'Seguridad Militar'!$A$1:$N$19</definedName>
    <definedName name="_xlnm.Print_Area" localSheetId="7">TIC!$A$1:$N$36</definedName>
  </definedNames>
  <calcPr calcId="162913"/>
</workbook>
</file>

<file path=xl/calcChain.xml><?xml version="1.0" encoding="utf-8"?>
<calcChain xmlns="http://schemas.openxmlformats.org/spreadsheetml/2006/main">
  <c r="AG36" i="18" l="1"/>
  <c r="J36" i="18" s="1"/>
  <c r="AC36" i="18"/>
  <c r="I36" i="18" s="1"/>
  <c r="Y36" i="18"/>
  <c r="H36" i="18" s="1"/>
  <c r="U36" i="18"/>
  <c r="G36" i="18" s="1"/>
  <c r="Q36" i="18"/>
  <c r="P36" i="18"/>
  <c r="AG35" i="18"/>
  <c r="J35" i="18" s="1"/>
  <c r="AC35" i="18"/>
  <c r="I35" i="18" s="1"/>
  <c r="Y35" i="18"/>
  <c r="U35" i="18"/>
  <c r="Q35" i="18"/>
  <c r="P35" i="18"/>
  <c r="H35" i="18"/>
  <c r="AG34" i="18"/>
  <c r="J34" i="18" s="1"/>
  <c r="AC34" i="18"/>
  <c r="I34" i="18" s="1"/>
  <c r="Y34" i="18"/>
  <c r="U34" i="18"/>
  <c r="Q34" i="18"/>
  <c r="P34" i="18"/>
  <c r="H34" i="18"/>
  <c r="G34" i="18"/>
  <c r="AG33" i="18"/>
  <c r="J33" i="18" s="1"/>
  <c r="AC33" i="18"/>
  <c r="I33" i="18" s="1"/>
  <c r="Y33" i="18"/>
  <c r="U33" i="18"/>
  <c r="Q33" i="18"/>
  <c r="P33" i="18"/>
  <c r="H33" i="18"/>
  <c r="G33" i="18"/>
  <c r="AG32" i="18"/>
  <c r="J32" i="18" s="1"/>
  <c r="AC32" i="18"/>
  <c r="I32" i="18" s="1"/>
  <c r="Y32" i="18"/>
  <c r="H32" i="18" s="1"/>
  <c r="U32" i="18"/>
  <c r="G32" i="18" s="1"/>
  <c r="Q32" i="18"/>
  <c r="P32" i="18"/>
  <c r="AG31" i="18"/>
  <c r="J31" i="18" s="1"/>
  <c r="AC31" i="18"/>
  <c r="I31" i="18" s="1"/>
  <c r="Y31" i="18"/>
  <c r="U31" i="18"/>
  <c r="Q31" i="18"/>
  <c r="P31" i="18"/>
  <c r="H31" i="18"/>
  <c r="G31" i="18"/>
  <c r="AG30" i="18"/>
  <c r="J30" i="18" s="1"/>
  <c r="AC30" i="18"/>
  <c r="I30" i="18" s="1"/>
  <c r="Y30" i="18"/>
  <c r="H30" i="18" s="1"/>
  <c r="U30" i="18"/>
  <c r="Q30" i="18"/>
  <c r="P30" i="18"/>
  <c r="G30" i="18"/>
  <c r="AG29" i="18"/>
  <c r="J29" i="18" s="1"/>
  <c r="AC29" i="18"/>
  <c r="I29" i="18" s="1"/>
  <c r="Y29" i="18"/>
  <c r="H29" i="18" s="1"/>
  <c r="U29" i="18"/>
  <c r="Q29" i="18"/>
  <c r="P29" i="18"/>
  <c r="G29" i="18"/>
  <c r="AG28" i="18"/>
  <c r="J28" i="18" s="1"/>
  <c r="AC28" i="18"/>
  <c r="I28" i="18" s="1"/>
  <c r="Y28" i="18"/>
  <c r="U28" i="18"/>
  <c r="G28" i="18" s="1"/>
  <c r="Q28" i="18"/>
  <c r="P28" i="18"/>
  <c r="H28" i="18"/>
  <c r="AG27" i="18"/>
  <c r="J27" i="18" s="1"/>
  <c r="AC27" i="18"/>
  <c r="I27" i="18" s="1"/>
  <c r="Y27" i="18"/>
  <c r="U27" i="18"/>
  <c r="G27" i="18" s="1"/>
  <c r="Q27" i="18"/>
  <c r="P27" i="18"/>
  <c r="H27" i="18"/>
  <c r="AG26" i="18"/>
  <c r="J26" i="18" s="1"/>
  <c r="AC26" i="18"/>
  <c r="I26" i="18" s="1"/>
  <c r="Y26" i="18"/>
  <c r="H26" i="18" s="1"/>
  <c r="U26" i="18"/>
  <c r="G26" i="18" s="1"/>
  <c r="Q26" i="18"/>
  <c r="P26" i="18"/>
  <c r="AG25" i="18"/>
  <c r="J25" i="18" s="1"/>
  <c r="AC25" i="18"/>
  <c r="I25" i="18" s="1"/>
  <c r="Y25" i="18"/>
  <c r="H25" i="18" s="1"/>
  <c r="U25" i="18"/>
  <c r="G25" i="18" s="1"/>
  <c r="Q25" i="18"/>
  <c r="P25" i="18"/>
  <c r="AG24" i="18"/>
  <c r="J24" i="18" s="1"/>
  <c r="AC24" i="18"/>
  <c r="I24" i="18" s="1"/>
  <c r="Y24" i="18"/>
  <c r="U24" i="18"/>
  <c r="Q24" i="18"/>
  <c r="P24" i="18"/>
  <c r="H24" i="18"/>
  <c r="G24" i="18"/>
  <c r="AG23" i="18"/>
  <c r="J23" i="18" s="1"/>
  <c r="AC23" i="18"/>
  <c r="I23" i="18" s="1"/>
  <c r="Y23" i="18"/>
  <c r="H23" i="18" s="1"/>
  <c r="U23" i="18"/>
  <c r="G23" i="18" s="1"/>
  <c r="Q23" i="18"/>
  <c r="P23" i="18"/>
  <c r="AG22" i="18"/>
  <c r="J22" i="18" s="1"/>
  <c r="AC22" i="18"/>
  <c r="I22" i="18" s="1"/>
  <c r="Y22" i="18"/>
  <c r="H22" i="18" s="1"/>
  <c r="U22" i="18"/>
  <c r="Q22" i="18"/>
  <c r="P22" i="18"/>
  <c r="G22" i="18"/>
  <c r="AG21" i="18"/>
  <c r="J21" i="18" s="1"/>
  <c r="AC21" i="18"/>
  <c r="I21" i="18" s="1"/>
  <c r="Y21" i="18"/>
  <c r="U21" i="18"/>
  <c r="Q21" i="18"/>
  <c r="P21" i="18"/>
  <c r="H21" i="18"/>
  <c r="G21" i="18"/>
  <c r="AG20" i="18"/>
  <c r="J20" i="18" s="1"/>
  <c r="AC20" i="18"/>
  <c r="I20" i="18" s="1"/>
  <c r="Y20" i="18"/>
  <c r="H20" i="18" s="1"/>
  <c r="U20" i="18"/>
  <c r="Q20" i="18"/>
  <c r="P20" i="18"/>
  <c r="G20" i="18"/>
  <c r="AG19" i="18"/>
  <c r="J19" i="18" s="1"/>
  <c r="AC19" i="18"/>
  <c r="I19" i="18" s="1"/>
  <c r="Y19" i="18"/>
  <c r="U19" i="18"/>
  <c r="Q19" i="18"/>
  <c r="P19" i="18"/>
  <c r="H19" i="18"/>
  <c r="G19" i="18"/>
  <c r="AG18" i="18"/>
  <c r="J18" i="18" s="1"/>
  <c r="AC18" i="18"/>
  <c r="I18" i="18" s="1"/>
  <c r="Y18" i="18"/>
  <c r="H18" i="18" s="1"/>
  <c r="U18" i="18"/>
  <c r="G18" i="18" s="1"/>
  <c r="Q18" i="18"/>
  <c r="P18" i="18"/>
  <c r="AG17" i="18"/>
  <c r="J17" i="18" s="1"/>
  <c r="AC17" i="18"/>
  <c r="I17" i="18" s="1"/>
  <c r="Y17" i="18"/>
  <c r="H17" i="18" s="1"/>
  <c r="U17" i="18"/>
  <c r="G17" i="18" s="1"/>
  <c r="Q17" i="18"/>
  <c r="P17" i="18"/>
  <c r="AG16" i="18"/>
  <c r="J16" i="18" s="1"/>
  <c r="AC16" i="18"/>
  <c r="I16" i="18" s="1"/>
  <c r="Y16" i="18"/>
  <c r="H16" i="18" s="1"/>
  <c r="U16" i="18"/>
  <c r="Q16" i="18"/>
  <c r="P16" i="18"/>
  <c r="G16" i="18"/>
  <c r="AG15" i="18"/>
  <c r="J15" i="18" s="1"/>
  <c r="AC15" i="18"/>
  <c r="I15" i="18" s="1"/>
  <c r="Y15" i="18"/>
  <c r="U15" i="18"/>
  <c r="G15" i="18" s="1"/>
  <c r="Q15" i="18"/>
  <c r="P15" i="18"/>
  <c r="H15" i="18"/>
  <c r="AG19" i="17"/>
  <c r="J19" i="17" s="1"/>
  <c r="AC19" i="17"/>
  <c r="I19" i="17" s="1"/>
  <c r="Y19" i="17"/>
  <c r="H19" i="17" s="1"/>
  <c r="U19" i="17"/>
  <c r="G19" i="17" s="1"/>
  <c r="Q19" i="17"/>
  <c r="P19" i="17"/>
  <c r="AG18" i="17"/>
  <c r="J18" i="17" s="1"/>
  <c r="AC18" i="17"/>
  <c r="I18" i="17" s="1"/>
  <c r="Y18" i="17"/>
  <c r="U18" i="17"/>
  <c r="Q18" i="17"/>
  <c r="P18" i="17"/>
  <c r="H18" i="17"/>
  <c r="AG17" i="17"/>
  <c r="J17" i="17" s="1"/>
  <c r="AC17" i="17"/>
  <c r="I17" i="17" s="1"/>
  <c r="Y17" i="17"/>
  <c r="U17" i="17"/>
  <c r="Q17" i="17"/>
  <c r="P17" i="17"/>
  <c r="H17" i="17"/>
  <c r="AG16" i="17"/>
  <c r="J16" i="17" s="1"/>
  <c r="AC16" i="17"/>
  <c r="I16" i="17" s="1"/>
  <c r="Y16" i="17"/>
  <c r="U16" i="17"/>
  <c r="Q16" i="17"/>
  <c r="P16" i="17"/>
  <c r="H16" i="17"/>
  <c r="AG15" i="17"/>
  <c r="J15" i="17" s="1"/>
  <c r="AC15" i="17"/>
  <c r="I15" i="17" s="1"/>
  <c r="Y15" i="17"/>
  <c r="H15" i="17" s="1"/>
  <c r="U15" i="17"/>
  <c r="Q15" i="17"/>
  <c r="P15" i="17"/>
  <c r="AH17" i="17" l="1"/>
  <c r="D17" i="17" s="1"/>
  <c r="AH15" i="17"/>
  <c r="D15" i="17" s="1"/>
  <c r="AH16" i="17"/>
  <c r="D16" i="17" s="1"/>
  <c r="AH35" i="18"/>
  <c r="D35" i="18" s="1"/>
  <c r="G16" i="17"/>
  <c r="G17" i="17"/>
  <c r="G15" i="17"/>
  <c r="AH18" i="17"/>
  <c r="D18" i="17" s="1"/>
  <c r="AH36" i="18"/>
  <c r="D36" i="18" s="1"/>
  <c r="G18" i="17"/>
  <c r="AH19" i="17"/>
  <c r="D19" i="17" s="1"/>
  <c r="AH15" i="18"/>
  <c r="D15" i="18" s="1"/>
  <c r="AH16" i="18"/>
  <c r="D16" i="18" s="1"/>
  <c r="AH17" i="18"/>
  <c r="D17" i="18" s="1"/>
  <c r="AH18" i="18"/>
  <c r="D18" i="18" s="1"/>
  <c r="AH19" i="18"/>
  <c r="D19" i="18" s="1"/>
  <c r="AH20" i="18"/>
  <c r="D20" i="18" s="1"/>
  <c r="AH21" i="18"/>
  <c r="D21" i="18" s="1"/>
  <c r="AH22" i="18"/>
  <c r="D22" i="18" s="1"/>
  <c r="AH23" i="18"/>
  <c r="D23" i="18" s="1"/>
  <c r="AH24" i="18"/>
  <c r="D24" i="18" s="1"/>
  <c r="AH25" i="18"/>
  <c r="D25" i="18" s="1"/>
  <c r="AH26" i="18"/>
  <c r="D26" i="18" s="1"/>
  <c r="AH27" i="18"/>
  <c r="D27" i="18" s="1"/>
  <c r="AH28" i="18"/>
  <c r="D28" i="18" s="1"/>
  <c r="AH29" i="18"/>
  <c r="D29" i="18" s="1"/>
  <c r="AH30" i="18"/>
  <c r="D30" i="18" s="1"/>
  <c r="AH31" i="18"/>
  <c r="D31" i="18" s="1"/>
  <c r="AH32" i="18"/>
  <c r="D32" i="18" s="1"/>
  <c r="AH33" i="18"/>
  <c r="D33" i="18" s="1"/>
  <c r="AH34" i="18"/>
  <c r="D34" i="18" s="1"/>
  <c r="G35" i="18"/>
  <c r="AG29" i="16"/>
  <c r="AC29" i="16"/>
  <c r="I29" i="16" s="1"/>
  <c r="Y29" i="16"/>
  <c r="H29" i="16" s="1"/>
  <c r="U29" i="16"/>
  <c r="Q29" i="16"/>
  <c r="P29" i="16"/>
  <c r="J29" i="16"/>
  <c r="G29" i="16"/>
  <c r="AG28" i="16"/>
  <c r="J28" i="16" s="1"/>
  <c r="AC28" i="16"/>
  <c r="I28" i="16" s="1"/>
  <c r="Y28" i="16"/>
  <c r="U28" i="16"/>
  <c r="Q28" i="16"/>
  <c r="P28" i="16"/>
  <c r="H28" i="16"/>
  <c r="G28" i="16"/>
  <c r="AG27" i="16"/>
  <c r="J27" i="16" s="1"/>
  <c r="AC27" i="16"/>
  <c r="I27" i="16" s="1"/>
  <c r="Y27" i="16"/>
  <c r="U27" i="16"/>
  <c r="Q27" i="16"/>
  <c r="P27" i="16"/>
  <c r="H27" i="16"/>
  <c r="G27" i="16"/>
  <c r="AG26" i="16"/>
  <c r="J26" i="16" s="1"/>
  <c r="AC26" i="16"/>
  <c r="I26" i="16" s="1"/>
  <c r="Y26" i="16"/>
  <c r="U26" i="16"/>
  <c r="Q26" i="16"/>
  <c r="P26" i="16"/>
  <c r="H26" i="16"/>
  <c r="G26" i="16"/>
  <c r="AG25" i="16"/>
  <c r="J25" i="16" s="1"/>
  <c r="AC25" i="16"/>
  <c r="I25" i="16" s="1"/>
  <c r="Y25" i="16"/>
  <c r="U25" i="16"/>
  <c r="Q25" i="16"/>
  <c r="P25" i="16"/>
  <c r="H25" i="16"/>
  <c r="G25" i="16"/>
  <c r="AG24" i="16"/>
  <c r="J24" i="16" s="1"/>
  <c r="AC24" i="16"/>
  <c r="I24" i="16" s="1"/>
  <c r="Y24" i="16"/>
  <c r="U24" i="16"/>
  <c r="Q24" i="16"/>
  <c r="P24" i="16"/>
  <c r="H24" i="16"/>
  <c r="G24" i="16"/>
  <c r="AG23" i="16"/>
  <c r="J23" i="16" s="1"/>
  <c r="AC23" i="16"/>
  <c r="I23" i="16" s="1"/>
  <c r="Y23" i="16"/>
  <c r="U23" i="16"/>
  <c r="Q23" i="16"/>
  <c r="P23" i="16"/>
  <c r="H23" i="16"/>
  <c r="G23" i="16"/>
  <c r="AG22" i="16"/>
  <c r="J22" i="16" s="1"/>
  <c r="AC22" i="16"/>
  <c r="I22" i="16" s="1"/>
  <c r="Y22" i="16"/>
  <c r="U22" i="16"/>
  <c r="Q22" i="16"/>
  <c r="P22" i="16"/>
  <c r="H22" i="16"/>
  <c r="G22" i="16"/>
  <c r="AG21" i="16"/>
  <c r="J21" i="16" s="1"/>
  <c r="AC21" i="16"/>
  <c r="I21" i="16" s="1"/>
  <c r="Y21" i="16"/>
  <c r="U21" i="16"/>
  <c r="Q21" i="16"/>
  <c r="P21" i="16"/>
  <c r="H21" i="16"/>
  <c r="G21" i="16"/>
  <c r="AG20" i="16"/>
  <c r="J20" i="16" s="1"/>
  <c r="AC20" i="16"/>
  <c r="I20" i="16" s="1"/>
  <c r="Y20" i="16"/>
  <c r="H20" i="16" s="1"/>
  <c r="U20" i="16"/>
  <c r="Q20" i="16"/>
  <c r="P20" i="16"/>
  <c r="AG19" i="16"/>
  <c r="J19" i="16" s="1"/>
  <c r="AC19" i="16"/>
  <c r="I19" i="16" s="1"/>
  <c r="Y19" i="16"/>
  <c r="U19" i="16"/>
  <c r="Q19" i="16"/>
  <c r="P19" i="16"/>
  <c r="H19" i="16"/>
  <c r="G19" i="16"/>
  <c r="AG18" i="16"/>
  <c r="J18" i="16" s="1"/>
  <c r="AC18" i="16"/>
  <c r="I18" i="16" s="1"/>
  <c r="Y18" i="16"/>
  <c r="U18" i="16"/>
  <c r="Q18" i="16"/>
  <c r="P18" i="16"/>
  <c r="H18" i="16"/>
  <c r="G18" i="16"/>
  <c r="AG17" i="16"/>
  <c r="J17" i="16" s="1"/>
  <c r="AC17" i="16"/>
  <c r="I17" i="16" s="1"/>
  <c r="Y17" i="16"/>
  <c r="U17" i="16"/>
  <c r="G17" i="16" s="1"/>
  <c r="Q17" i="16"/>
  <c r="P17" i="16"/>
  <c r="H17" i="16"/>
  <c r="AG16" i="16"/>
  <c r="J16" i="16" s="1"/>
  <c r="AC16" i="16"/>
  <c r="I16" i="16" s="1"/>
  <c r="Y16" i="16"/>
  <c r="U16" i="16"/>
  <c r="G16" i="16" s="1"/>
  <c r="Q16" i="16"/>
  <c r="P16" i="16"/>
  <c r="H16" i="16"/>
  <c r="AG15" i="16"/>
  <c r="J15" i="16" s="1"/>
  <c r="AC15" i="16"/>
  <c r="I15" i="16" s="1"/>
  <c r="Y15" i="16"/>
  <c r="U15" i="16"/>
  <c r="G15" i="16" s="1"/>
  <c r="Q15" i="16"/>
  <c r="P15" i="16"/>
  <c r="H15" i="16"/>
  <c r="AH28" i="16" l="1"/>
  <c r="D28" i="16" s="1"/>
  <c r="AH29" i="16"/>
  <c r="D29" i="16" s="1"/>
  <c r="AH16" i="16"/>
  <c r="D16" i="16" s="1"/>
  <c r="AH18" i="16"/>
  <c r="D18" i="16" s="1"/>
  <c r="AH20" i="16"/>
  <c r="D20" i="16" s="1"/>
  <c r="AH21" i="16"/>
  <c r="D21" i="16" s="1"/>
  <c r="AH22" i="16"/>
  <c r="D22" i="16" s="1"/>
  <c r="AH23" i="16"/>
  <c r="D23" i="16" s="1"/>
  <c r="AH24" i="16"/>
  <c r="D24" i="16" s="1"/>
  <c r="AH25" i="16"/>
  <c r="D25" i="16" s="1"/>
  <c r="AH26" i="16"/>
  <c r="D26" i="16" s="1"/>
  <c r="AH27" i="16"/>
  <c r="D27" i="16" s="1"/>
  <c r="AH15" i="16"/>
  <c r="D15" i="16" s="1"/>
  <c r="AH17" i="16"/>
  <c r="D17" i="16" s="1"/>
  <c r="AH19" i="16"/>
  <c r="D19" i="16" s="1"/>
  <c r="G20" i="16"/>
  <c r="AG31" i="15"/>
  <c r="J31" i="15" s="1"/>
  <c r="AC31" i="15"/>
  <c r="I31" i="15" s="1"/>
  <c r="Y31" i="15"/>
  <c r="U31" i="15"/>
  <c r="Q31" i="15"/>
  <c r="P31" i="15"/>
  <c r="H31" i="15"/>
  <c r="G31" i="15"/>
  <c r="AG30" i="15"/>
  <c r="J30" i="15" s="1"/>
  <c r="AC30" i="15"/>
  <c r="I30" i="15" s="1"/>
  <c r="Y30" i="15"/>
  <c r="U30" i="15"/>
  <c r="Q30" i="15"/>
  <c r="P30" i="15"/>
  <c r="H30" i="15"/>
  <c r="G30" i="15"/>
  <c r="AG29" i="15"/>
  <c r="J29" i="15" s="1"/>
  <c r="AC29" i="15"/>
  <c r="I29" i="15" s="1"/>
  <c r="Y29" i="15"/>
  <c r="H29" i="15" s="1"/>
  <c r="U29" i="15"/>
  <c r="Q29" i="15"/>
  <c r="P29" i="15"/>
  <c r="G29" i="15"/>
  <c r="AG28" i="15"/>
  <c r="J28" i="15" s="1"/>
  <c r="AC28" i="15"/>
  <c r="I28" i="15" s="1"/>
  <c r="Y28" i="15"/>
  <c r="H28" i="15" s="1"/>
  <c r="U28" i="15"/>
  <c r="Q28" i="15"/>
  <c r="P28" i="15"/>
  <c r="G28" i="15"/>
  <c r="AG27" i="15"/>
  <c r="J27" i="15" s="1"/>
  <c r="AC27" i="15"/>
  <c r="I27" i="15" s="1"/>
  <c r="Y27" i="15"/>
  <c r="H27" i="15" s="1"/>
  <c r="U27" i="15"/>
  <c r="Q27" i="15"/>
  <c r="P27" i="15"/>
  <c r="G27" i="15"/>
  <c r="AG26" i="15"/>
  <c r="J26" i="15" s="1"/>
  <c r="AC26" i="15"/>
  <c r="I26" i="15" s="1"/>
  <c r="Y26" i="15"/>
  <c r="H26" i="15" s="1"/>
  <c r="U26" i="15"/>
  <c r="Q26" i="15"/>
  <c r="P26" i="15"/>
  <c r="G26" i="15"/>
  <c r="AG25" i="15"/>
  <c r="J25" i="15" s="1"/>
  <c r="AC25" i="15"/>
  <c r="I25" i="15" s="1"/>
  <c r="Y25" i="15"/>
  <c r="U25" i="15"/>
  <c r="G25" i="15" s="1"/>
  <c r="Q25" i="15"/>
  <c r="P25" i="15"/>
  <c r="H25" i="15"/>
  <c r="AG24" i="15"/>
  <c r="J24" i="15" s="1"/>
  <c r="AC24" i="15"/>
  <c r="I24" i="15" s="1"/>
  <c r="Y24" i="15"/>
  <c r="U24" i="15"/>
  <c r="Q24" i="15"/>
  <c r="P24" i="15"/>
  <c r="H24" i="15"/>
  <c r="G24" i="15"/>
  <c r="AG23" i="15"/>
  <c r="J23" i="15" s="1"/>
  <c r="AC23" i="15"/>
  <c r="I23" i="15" s="1"/>
  <c r="Y23" i="15"/>
  <c r="U23" i="15"/>
  <c r="G23" i="15" s="1"/>
  <c r="Q23" i="15"/>
  <c r="P23" i="15"/>
  <c r="H23" i="15"/>
  <c r="AG22" i="15"/>
  <c r="J22" i="15" s="1"/>
  <c r="AC22" i="15"/>
  <c r="I22" i="15" s="1"/>
  <c r="Y22" i="15"/>
  <c r="U22" i="15"/>
  <c r="G22" i="15" s="1"/>
  <c r="Q22" i="15"/>
  <c r="P22" i="15"/>
  <c r="H22" i="15"/>
  <c r="AG21" i="15"/>
  <c r="J21" i="15" s="1"/>
  <c r="AC21" i="15"/>
  <c r="I21" i="15" s="1"/>
  <c r="Y21" i="15"/>
  <c r="U21" i="15"/>
  <c r="G21" i="15" s="1"/>
  <c r="Q21" i="15"/>
  <c r="P21" i="15"/>
  <c r="H21" i="15"/>
  <c r="AG20" i="15"/>
  <c r="J20" i="15" s="1"/>
  <c r="AC20" i="15"/>
  <c r="I20" i="15" s="1"/>
  <c r="Y20" i="15"/>
  <c r="U20" i="15"/>
  <c r="Q20" i="15"/>
  <c r="P20" i="15"/>
  <c r="H20" i="15"/>
  <c r="G20" i="15"/>
  <c r="AG19" i="15"/>
  <c r="J19" i="15" s="1"/>
  <c r="AC19" i="15"/>
  <c r="I19" i="15" s="1"/>
  <c r="Y19" i="15"/>
  <c r="U19" i="15"/>
  <c r="Q19" i="15"/>
  <c r="P19" i="15"/>
  <c r="H19" i="15"/>
  <c r="G19" i="15"/>
  <c r="AG18" i="15"/>
  <c r="J18" i="15" s="1"/>
  <c r="AC18" i="15"/>
  <c r="I18" i="15" s="1"/>
  <c r="Y18" i="15"/>
  <c r="U18" i="15"/>
  <c r="G18" i="15" s="1"/>
  <c r="Q18" i="15"/>
  <c r="P18" i="15"/>
  <c r="H18" i="15"/>
  <c r="AG17" i="15"/>
  <c r="J17" i="15" s="1"/>
  <c r="AC17" i="15"/>
  <c r="I17" i="15" s="1"/>
  <c r="Y17" i="15"/>
  <c r="U17" i="15"/>
  <c r="G17" i="15" s="1"/>
  <c r="Q17" i="15"/>
  <c r="P17" i="15"/>
  <c r="H17" i="15"/>
  <c r="AG16" i="15"/>
  <c r="J16" i="15" s="1"/>
  <c r="AC16" i="15"/>
  <c r="I16" i="15" s="1"/>
  <c r="Y16" i="15"/>
  <c r="H16" i="15" s="1"/>
  <c r="U16" i="15"/>
  <c r="G16" i="15" s="1"/>
  <c r="Q16" i="15"/>
  <c r="AG15" i="15"/>
  <c r="AC15" i="15"/>
  <c r="I15" i="15" s="1"/>
  <c r="Y15" i="15"/>
  <c r="H15" i="15" s="1"/>
  <c r="U15" i="15"/>
  <c r="Q15" i="15"/>
  <c r="P15" i="15"/>
  <c r="J15" i="15"/>
  <c r="G15" i="15"/>
  <c r="AH26" i="15" l="1"/>
  <c r="D26" i="15" s="1"/>
  <c r="AH27" i="15"/>
  <c r="D27" i="15" s="1"/>
  <c r="AH28" i="15"/>
  <c r="D28" i="15" s="1"/>
  <c r="AH29" i="15"/>
  <c r="D29" i="15" s="1"/>
  <c r="AH30" i="15"/>
  <c r="D30" i="15" s="1"/>
  <c r="AH15" i="15"/>
  <c r="D15" i="15" s="1"/>
  <c r="AH17" i="15"/>
  <c r="D17" i="15" s="1"/>
  <c r="AH19" i="15"/>
  <c r="D19" i="15" s="1"/>
  <c r="AH20" i="15"/>
  <c r="D20" i="15" s="1"/>
  <c r="AH22" i="15"/>
  <c r="D22" i="15" s="1"/>
  <c r="AH23" i="15"/>
  <c r="D23" i="15" s="1"/>
  <c r="AH24" i="15"/>
  <c r="D24" i="15" s="1"/>
  <c r="AH25" i="15"/>
  <c r="D25" i="15" s="1"/>
  <c r="AH16" i="15"/>
  <c r="D16" i="15" s="1"/>
  <c r="AH18" i="15"/>
  <c r="D18" i="15" s="1"/>
  <c r="AH21" i="15"/>
  <c r="D21" i="15" s="1"/>
  <c r="AH31" i="15"/>
  <c r="D31" i="15" s="1"/>
  <c r="AG26" i="14"/>
  <c r="J26" i="14" s="1"/>
  <c r="AC26" i="14"/>
  <c r="I26" i="14" s="1"/>
  <c r="Y26" i="14"/>
  <c r="H26" i="14" s="1"/>
  <c r="U26" i="14"/>
  <c r="G26" i="14" s="1"/>
  <c r="Q26" i="14"/>
  <c r="P26" i="14"/>
  <c r="AF25" i="14"/>
  <c r="AE25" i="14"/>
  <c r="AD25" i="14"/>
  <c r="AB25" i="14"/>
  <c r="AA25" i="14"/>
  <c r="Z25" i="14"/>
  <c r="X25" i="14"/>
  <c r="W25" i="14"/>
  <c r="V25" i="14"/>
  <c r="T25" i="14"/>
  <c r="S25" i="14"/>
  <c r="R25" i="14"/>
  <c r="Q25" i="14"/>
  <c r="AF24" i="14"/>
  <c r="AG24" i="14" s="1"/>
  <c r="AE24" i="14"/>
  <c r="AD24" i="14"/>
  <c r="AB24" i="14"/>
  <c r="AA24" i="14"/>
  <c r="Z24" i="14"/>
  <c r="Y24" i="14"/>
  <c r="H24" i="14" s="1"/>
  <c r="U24" i="14"/>
  <c r="G24" i="14" s="1"/>
  <c r="Q24" i="14"/>
  <c r="AG23" i="14"/>
  <c r="J23" i="14" s="1"/>
  <c r="AC23" i="14"/>
  <c r="I23" i="14" s="1"/>
  <c r="Y23" i="14"/>
  <c r="U23" i="14"/>
  <c r="Q23" i="14"/>
  <c r="P23" i="14"/>
  <c r="H23" i="14"/>
  <c r="G23" i="14"/>
  <c r="AG22" i="14"/>
  <c r="J22" i="14" s="1"/>
  <c r="AC22" i="14"/>
  <c r="I22" i="14" s="1"/>
  <c r="Y22" i="14"/>
  <c r="H22" i="14" s="1"/>
  <c r="U22" i="14"/>
  <c r="G22" i="14" s="1"/>
  <c r="Q22" i="14"/>
  <c r="AG21" i="14"/>
  <c r="AC21" i="14"/>
  <c r="I21" i="14" s="1"/>
  <c r="Y21" i="14"/>
  <c r="H21" i="14" s="1"/>
  <c r="U21" i="14"/>
  <c r="G21" i="14" s="1"/>
  <c r="Q21" i="14"/>
  <c r="J21" i="14"/>
  <c r="AG20" i="14"/>
  <c r="AC20" i="14"/>
  <c r="I20" i="14" s="1"/>
  <c r="Y20" i="14"/>
  <c r="H20" i="14" s="1"/>
  <c r="U20" i="14"/>
  <c r="Q20" i="14"/>
  <c r="P20" i="14"/>
  <c r="J20" i="14"/>
  <c r="AG19" i="14"/>
  <c r="AC19" i="14"/>
  <c r="I19" i="14" s="1"/>
  <c r="Y19" i="14"/>
  <c r="H19" i="14" s="1"/>
  <c r="U19" i="14"/>
  <c r="Q19" i="14"/>
  <c r="J19" i="14"/>
  <c r="AG18" i="14"/>
  <c r="J18" i="14" s="1"/>
  <c r="AC18" i="14"/>
  <c r="I18" i="14" s="1"/>
  <c r="Y18" i="14"/>
  <c r="U18" i="14"/>
  <c r="G18" i="14" s="1"/>
  <c r="Q18" i="14"/>
  <c r="P18" i="14"/>
  <c r="H18" i="14"/>
  <c r="AG17" i="14"/>
  <c r="J17" i="14" s="1"/>
  <c r="AC17" i="14"/>
  <c r="I17" i="14" s="1"/>
  <c r="Y17" i="14"/>
  <c r="H17" i="14" s="1"/>
  <c r="U17" i="14"/>
  <c r="G17" i="14" s="1"/>
  <c r="Q17" i="14"/>
  <c r="AG16" i="14"/>
  <c r="J16" i="14" s="1"/>
  <c r="AC16" i="14"/>
  <c r="Y16" i="14"/>
  <c r="U16" i="14"/>
  <c r="Q16" i="14"/>
  <c r="I16" i="14"/>
  <c r="H16" i="14"/>
  <c r="AG15" i="14"/>
  <c r="J15" i="14" s="1"/>
  <c r="AC15" i="14"/>
  <c r="I15" i="14" s="1"/>
  <c r="Y15" i="14"/>
  <c r="H15" i="14" s="1"/>
  <c r="U15" i="14"/>
  <c r="Q15" i="14"/>
  <c r="P15" i="14"/>
  <c r="G15" i="14"/>
  <c r="AH19" i="14" l="1"/>
  <c r="D19" i="14" s="1"/>
  <c r="AH20" i="14"/>
  <c r="D20" i="14" s="1"/>
  <c r="AH16" i="14"/>
  <c r="D16" i="14" s="1"/>
  <c r="U25" i="14"/>
  <c r="G25" i="14" s="1"/>
  <c r="Y25" i="14"/>
  <c r="H25" i="14" s="1"/>
  <c r="G19" i="14"/>
  <c r="AC24" i="14"/>
  <c r="I24" i="14" s="1"/>
  <c r="G16" i="14"/>
  <c r="AC25" i="14"/>
  <c r="I25" i="14" s="1"/>
  <c r="AH26" i="14"/>
  <c r="D26" i="14" s="1"/>
  <c r="AH17" i="14"/>
  <c r="D17" i="14" s="1"/>
  <c r="AH22" i="14"/>
  <c r="D22" i="14" s="1"/>
  <c r="AH21" i="14"/>
  <c r="D21" i="14" s="1"/>
  <c r="AH18" i="14"/>
  <c r="D18" i="14" s="1"/>
  <c r="AG25" i="14"/>
  <c r="J25" i="14" s="1"/>
  <c r="AH15" i="14"/>
  <c r="D15" i="14" s="1"/>
  <c r="AH24" i="14"/>
  <c r="D24" i="14" s="1"/>
  <c r="J24" i="14"/>
  <c r="G20" i="14"/>
  <c r="AH23" i="14"/>
  <c r="D23" i="14" s="1"/>
  <c r="AH25" i="14" l="1"/>
  <c r="D25" i="14" s="1"/>
  <c r="AG21" i="13"/>
  <c r="J21" i="13" s="1"/>
  <c r="AC21" i="13"/>
  <c r="I21" i="13" s="1"/>
  <c r="Y21" i="13"/>
  <c r="H21" i="13" s="1"/>
  <c r="U21" i="13"/>
  <c r="Q21" i="13"/>
  <c r="P21" i="13"/>
  <c r="G21" i="13"/>
  <c r="AG20" i="13"/>
  <c r="J20" i="13" s="1"/>
  <c r="AC20" i="13"/>
  <c r="I20" i="13" s="1"/>
  <c r="Y20" i="13"/>
  <c r="U20" i="13"/>
  <c r="G20" i="13" s="1"/>
  <c r="Q20" i="13"/>
  <c r="P20" i="13"/>
  <c r="H20" i="13"/>
  <c r="AG19" i="13"/>
  <c r="J19" i="13" s="1"/>
  <c r="AC19" i="13"/>
  <c r="I19" i="13" s="1"/>
  <c r="Y19" i="13"/>
  <c r="U19" i="13"/>
  <c r="G19" i="13" s="1"/>
  <c r="Q19" i="13"/>
  <c r="P19" i="13"/>
  <c r="H19" i="13"/>
  <c r="AG18" i="13"/>
  <c r="J18" i="13" s="1"/>
  <c r="AC18" i="13"/>
  <c r="I18" i="13" s="1"/>
  <c r="Y18" i="13"/>
  <c r="H18" i="13" s="1"/>
  <c r="U18" i="13"/>
  <c r="Q18" i="13"/>
  <c r="AG17" i="13"/>
  <c r="AC17" i="13"/>
  <c r="Y17" i="13"/>
  <c r="H17" i="13" s="1"/>
  <c r="U17" i="13"/>
  <c r="Q17" i="13"/>
  <c r="P17" i="13"/>
  <c r="J17" i="13"/>
  <c r="G17" i="13"/>
  <c r="AG16" i="13"/>
  <c r="J16" i="13" s="1"/>
  <c r="AC16" i="13"/>
  <c r="I16" i="13" s="1"/>
  <c r="Y16" i="13"/>
  <c r="H16" i="13" s="1"/>
  <c r="U16" i="13"/>
  <c r="Q16" i="13"/>
  <c r="P16" i="13"/>
  <c r="G16" i="13"/>
  <c r="AG15" i="13"/>
  <c r="J15" i="13" s="1"/>
  <c r="AC15" i="13"/>
  <c r="I15" i="13" s="1"/>
  <c r="Y15" i="13"/>
  <c r="H15" i="13" s="1"/>
  <c r="U15" i="13"/>
  <c r="G15" i="13" s="1"/>
  <c r="Q15" i="13"/>
  <c r="P15" i="13"/>
  <c r="AH17" i="13" l="1"/>
  <c r="D17" i="13" s="1"/>
  <c r="AH20" i="13"/>
  <c r="D20" i="13" s="1"/>
  <c r="AH21" i="13"/>
  <c r="D21" i="13" s="1"/>
  <c r="AH18" i="13"/>
  <c r="D18" i="13" s="1"/>
  <c r="AH19" i="13"/>
  <c r="D19" i="13" s="1"/>
  <c r="AH15" i="13"/>
  <c r="D15" i="13" s="1"/>
  <c r="AH16" i="13"/>
  <c r="D16" i="13" s="1"/>
  <c r="G18" i="13"/>
  <c r="I17" i="13"/>
  <c r="AG19" i="12" l="1"/>
  <c r="AH19" i="12" s="1"/>
  <c r="D19" i="12" s="1"/>
  <c r="AC19" i="12"/>
  <c r="Y19" i="12"/>
  <c r="H19" i="12" s="1"/>
  <c r="U19" i="12"/>
  <c r="G19" i="12" s="1"/>
  <c r="Q19" i="12"/>
  <c r="P19" i="12"/>
  <c r="J19" i="12"/>
  <c r="I19" i="12"/>
  <c r="AG18" i="12"/>
  <c r="AH18" i="12" s="1"/>
  <c r="D18" i="12" s="1"/>
  <c r="AC18" i="12"/>
  <c r="I18" i="12" s="1"/>
  <c r="Y18" i="12"/>
  <c r="H18" i="12" s="1"/>
  <c r="U18" i="12"/>
  <c r="Q18" i="12"/>
  <c r="P18" i="12"/>
  <c r="G18" i="12"/>
  <c r="AG17" i="12"/>
  <c r="J17" i="12" s="1"/>
  <c r="AC17" i="12"/>
  <c r="I17" i="12" s="1"/>
  <c r="Y17" i="12"/>
  <c r="U17" i="12"/>
  <c r="Q17" i="12"/>
  <c r="P17" i="12"/>
  <c r="H17" i="12"/>
  <c r="G17" i="12"/>
  <c r="AG16" i="12"/>
  <c r="J16" i="12" s="1"/>
  <c r="AC16" i="12"/>
  <c r="I16" i="12" s="1"/>
  <c r="X16" i="12"/>
  <c r="W16" i="12"/>
  <c r="V16" i="12"/>
  <c r="T16" i="12"/>
  <c r="S16" i="12"/>
  <c r="R16" i="12"/>
  <c r="Q16" i="12"/>
  <c r="P16" i="12"/>
  <c r="AG15" i="12"/>
  <c r="J15" i="12" s="1"/>
  <c r="AC15" i="12"/>
  <c r="I15" i="12" s="1"/>
  <c r="Y15" i="12"/>
  <c r="H15" i="12" s="1"/>
  <c r="U15" i="12"/>
  <c r="Q15" i="12"/>
  <c r="P15" i="12"/>
  <c r="AH15" i="12" l="1"/>
  <c r="D15" i="12" s="1"/>
  <c r="Y16" i="12"/>
  <c r="H16" i="12" s="1"/>
  <c r="AH17" i="12"/>
  <c r="D17" i="12" s="1"/>
  <c r="U16" i="12"/>
  <c r="AH16" i="12" s="1"/>
  <c r="D16" i="12" s="1"/>
  <c r="J18" i="12"/>
  <c r="G15" i="12"/>
  <c r="G16" i="12" l="1"/>
  <c r="AG35" i="11"/>
  <c r="AC35" i="11"/>
  <c r="I35" i="11" s="1"/>
  <c r="Y35" i="11"/>
  <c r="H35" i="11" s="1"/>
  <c r="U35" i="11"/>
  <c r="Q35" i="11"/>
  <c r="P35" i="11"/>
  <c r="J35" i="11"/>
  <c r="G35" i="11"/>
  <c r="AG34" i="11"/>
  <c r="J34" i="11" s="1"/>
  <c r="AC34" i="11"/>
  <c r="I34" i="11" s="1"/>
  <c r="Y34" i="11"/>
  <c r="H34" i="11" s="1"/>
  <c r="U34" i="11"/>
  <c r="Q34" i="11"/>
  <c r="P34" i="11"/>
  <c r="G34" i="11"/>
  <c r="AG33" i="11"/>
  <c r="J33" i="11" s="1"/>
  <c r="AC33" i="11"/>
  <c r="I33" i="11" s="1"/>
  <c r="Y33" i="11"/>
  <c r="U33" i="11"/>
  <c r="Q33" i="11"/>
  <c r="P33" i="11"/>
  <c r="H33" i="11"/>
  <c r="G33" i="11"/>
  <c r="AG32" i="11"/>
  <c r="J32" i="11" s="1"/>
  <c r="AC32" i="11"/>
  <c r="I32" i="11" s="1"/>
  <c r="Y32" i="11"/>
  <c r="U32" i="11"/>
  <c r="Q32" i="11"/>
  <c r="P32" i="11"/>
  <c r="H32" i="11"/>
  <c r="G32" i="11"/>
  <c r="AG31" i="11"/>
  <c r="J31" i="11" s="1"/>
  <c r="AC31" i="11"/>
  <c r="Y31" i="11"/>
  <c r="H31" i="11" s="1"/>
  <c r="U31" i="11"/>
  <c r="Q31" i="11"/>
  <c r="I31" i="11"/>
  <c r="AG30" i="11"/>
  <c r="J30" i="11" s="1"/>
  <c r="AC30" i="11"/>
  <c r="I30" i="11" s="1"/>
  <c r="Y30" i="11"/>
  <c r="U30" i="11"/>
  <c r="Q30" i="11"/>
  <c r="H30" i="11"/>
  <c r="AG29" i="11"/>
  <c r="J29" i="11" s="1"/>
  <c r="AC29" i="11"/>
  <c r="Y29" i="11"/>
  <c r="H29" i="11" s="1"/>
  <c r="U29" i="11"/>
  <c r="G29" i="11" s="1"/>
  <c r="Q29" i="11"/>
  <c r="I29" i="11"/>
  <c r="AG28" i="11"/>
  <c r="J28" i="11" s="1"/>
  <c r="AC28" i="11"/>
  <c r="I28" i="11" s="1"/>
  <c r="Y28" i="11"/>
  <c r="H28" i="11" s="1"/>
  <c r="U28" i="11"/>
  <c r="G28" i="11" s="1"/>
  <c r="Q28" i="11"/>
  <c r="AG27" i="11"/>
  <c r="J27" i="11" s="1"/>
  <c r="AC27" i="11"/>
  <c r="I27" i="11" s="1"/>
  <c r="Y27" i="11"/>
  <c r="H27" i="11" s="1"/>
  <c r="U27" i="11"/>
  <c r="Q27" i="11"/>
  <c r="AG26" i="11"/>
  <c r="J26" i="11" s="1"/>
  <c r="AC26" i="11"/>
  <c r="I26" i="11" s="1"/>
  <c r="Y26" i="11"/>
  <c r="H26" i="11" s="1"/>
  <c r="U26" i="11"/>
  <c r="G26" i="11" s="1"/>
  <c r="Q26" i="11"/>
  <c r="P26" i="11"/>
  <c r="AG25" i="11"/>
  <c r="J25" i="11" s="1"/>
  <c r="AC25" i="11"/>
  <c r="I25" i="11" s="1"/>
  <c r="Y25" i="11"/>
  <c r="H25" i="11" s="1"/>
  <c r="U25" i="11"/>
  <c r="G25" i="11" s="1"/>
  <c r="Q25" i="11"/>
  <c r="P25" i="11"/>
  <c r="AG24" i="11"/>
  <c r="AC24" i="11"/>
  <c r="I24" i="11" s="1"/>
  <c r="Y24" i="11"/>
  <c r="U24" i="11"/>
  <c r="Q24" i="11"/>
  <c r="J24" i="11"/>
  <c r="H24" i="11"/>
  <c r="AG23" i="11"/>
  <c r="J23" i="11" s="1"/>
  <c r="AC23" i="11"/>
  <c r="I23" i="11" s="1"/>
  <c r="Y23" i="11"/>
  <c r="H23" i="11" s="1"/>
  <c r="U23" i="11"/>
  <c r="Q23" i="11"/>
  <c r="P23" i="11"/>
  <c r="AG22" i="11"/>
  <c r="J22" i="11" s="1"/>
  <c r="AC22" i="11"/>
  <c r="Y22" i="11"/>
  <c r="H22" i="11" s="1"/>
  <c r="U22" i="11"/>
  <c r="G22" i="11" s="1"/>
  <c r="Q22" i="11"/>
  <c r="I22" i="11"/>
  <c r="AG21" i="11"/>
  <c r="J21" i="11" s="1"/>
  <c r="AC21" i="11"/>
  <c r="I21" i="11" s="1"/>
  <c r="Y21" i="11"/>
  <c r="H21" i="11" s="1"/>
  <c r="U21" i="11"/>
  <c r="G21" i="11" s="1"/>
  <c r="Q21" i="11"/>
  <c r="P21" i="11"/>
  <c r="AG20" i="11"/>
  <c r="J20" i="11" s="1"/>
  <c r="AC20" i="11"/>
  <c r="I20" i="11" s="1"/>
  <c r="Y20" i="11"/>
  <c r="U20" i="11"/>
  <c r="G20" i="11" s="1"/>
  <c r="Q20" i="11"/>
  <c r="H20" i="11"/>
  <c r="AG19" i="11"/>
  <c r="J19" i="11" s="1"/>
  <c r="AC19" i="11"/>
  <c r="I19" i="11" s="1"/>
  <c r="Y19" i="11"/>
  <c r="H19" i="11" s="1"/>
  <c r="U19" i="11"/>
  <c r="G19" i="11" s="1"/>
  <c r="Q19" i="11"/>
  <c r="P19" i="11"/>
  <c r="AG18" i="11"/>
  <c r="J18" i="11" s="1"/>
  <c r="AC18" i="11"/>
  <c r="Y18" i="11"/>
  <c r="H18" i="11" s="1"/>
  <c r="U18" i="11"/>
  <c r="Q18" i="11"/>
  <c r="I18" i="11"/>
  <c r="AG17" i="11"/>
  <c r="J17" i="11" s="1"/>
  <c r="AC17" i="11"/>
  <c r="Y17" i="11"/>
  <c r="H17" i="11" s="1"/>
  <c r="U17" i="11"/>
  <c r="G17" i="11" s="1"/>
  <c r="Q17" i="11"/>
  <c r="P17" i="11"/>
  <c r="AG16" i="11"/>
  <c r="J16" i="11" s="1"/>
  <c r="AC16" i="11"/>
  <c r="I16" i="11" s="1"/>
  <c r="Y16" i="11"/>
  <c r="H16" i="11" s="1"/>
  <c r="U16" i="11"/>
  <c r="G16" i="11" s="1"/>
  <c r="Q16" i="11"/>
  <c r="AG15" i="11"/>
  <c r="J15" i="11" s="1"/>
  <c r="AC15" i="11"/>
  <c r="I15" i="11" s="1"/>
  <c r="Y15" i="11"/>
  <c r="H15" i="11" s="1"/>
  <c r="U15" i="11"/>
  <c r="Q15" i="11"/>
  <c r="P15" i="11"/>
  <c r="G15" i="11"/>
  <c r="AH33" i="11" l="1"/>
  <c r="D33" i="11" s="1"/>
  <c r="AH34" i="11"/>
  <c r="D34" i="11" s="1"/>
  <c r="AH18" i="11"/>
  <c r="D18" i="11" s="1"/>
  <c r="AH19" i="11"/>
  <c r="D19" i="11" s="1"/>
  <c r="G18" i="11"/>
  <c r="AH27" i="11"/>
  <c r="D27" i="11" s="1"/>
  <c r="AH31" i="11"/>
  <c r="D31" i="11" s="1"/>
  <c r="AH32" i="11"/>
  <c r="D32" i="11" s="1"/>
  <c r="AH15" i="11"/>
  <c r="D15" i="11" s="1"/>
  <c r="AH24" i="11"/>
  <c r="D24" i="11" s="1"/>
  <c r="AH25" i="11"/>
  <c r="D25" i="11" s="1"/>
  <c r="AH26" i="11"/>
  <c r="D26" i="11" s="1"/>
  <c r="G27" i="11"/>
  <c r="AH30" i="11"/>
  <c r="D30" i="11" s="1"/>
  <c r="G31" i="11"/>
  <c r="AH17" i="11"/>
  <c r="D17" i="11" s="1"/>
  <c r="AH21" i="11"/>
  <c r="D21" i="11" s="1"/>
  <c r="AH22" i="11"/>
  <c r="D22" i="11" s="1"/>
  <c r="AH23" i="11"/>
  <c r="D23" i="11" s="1"/>
  <c r="AH29" i="11"/>
  <c r="D29" i="11" s="1"/>
  <c r="AH35" i="11"/>
  <c r="D35" i="11" s="1"/>
  <c r="AH16" i="11"/>
  <c r="D16" i="11" s="1"/>
  <c r="I17" i="11"/>
  <c r="G23" i="11"/>
  <c r="G24" i="11"/>
  <c r="G30" i="11"/>
  <c r="AH20" i="11"/>
  <c r="D20" i="11" s="1"/>
  <c r="AH28" i="11"/>
  <c r="D28" i="11" s="1"/>
  <c r="AG25" i="10" l="1"/>
  <c r="AC25" i="10"/>
  <c r="Y25" i="10"/>
  <c r="H25" i="10" s="1"/>
  <c r="U25" i="10"/>
  <c r="AH25" i="10" s="1"/>
  <c r="D25" i="10" s="1"/>
  <c r="Q25" i="10"/>
  <c r="P25" i="10"/>
  <c r="J25" i="10"/>
  <c r="I25" i="10"/>
  <c r="AG24" i="10"/>
  <c r="J24" i="10" s="1"/>
  <c r="AC24" i="10"/>
  <c r="I24" i="10" s="1"/>
  <c r="Y24" i="10"/>
  <c r="U24" i="10"/>
  <c r="Q24" i="10"/>
  <c r="P24" i="10"/>
  <c r="H24" i="10"/>
  <c r="G24" i="10"/>
  <c r="AG23" i="10"/>
  <c r="J23" i="10" s="1"/>
  <c r="AC23" i="10"/>
  <c r="I23" i="10" s="1"/>
  <c r="Y23" i="10"/>
  <c r="U23" i="10"/>
  <c r="G23" i="10" s="1"/>
  <c r="Q23" i="10"/>
  <c r="P23" i="10"/>
  <c r="H23" i="10"/>
  <c r="AG22" i="10"/>
  <c r="J22" i="10" s="1"/>
  <c r="AC22" i="10"/>
  <c r="I22" i="10" s="1"/>
  <c r="Y22" i="10"/>
  <c r="U22" i="10"/>
  <c r="Q22" i="10"/>
  <c r="P22" i="10"/>
  <c r="H22" i="10"/>
  <c r="G22" i="10"/>
  <c r="AG21" i="10"/>
  <c r="J21" i="10" s="1"/>
  <c r="AC21" i="10"/>
  <c r="I21" i="10" s="1"/>
  <c r="Y21" i="10"/>
  <c r="U21" i="10"/>
  <c r="Q21" i="10"/>
  <c r="P21" i="10"/>
  <c r="H21" i="10"/>
  <c r="G21" i="10"/>
  <c r="AG20" i="10"/>
  <c r="J20" i="10" s="1"/>
  <c r="AC20" i="10"/>
  <c r="I20" i="10" s="1"/>
  <c r="Y20" i="10"/>
  <c r="H20" i="10" s="1"/>
  <c r="U20" i="10"/>
  <c r="Q20" i="10"/>
  <c r="P20" i="10"/>
  <c r="G20" i="10"/>
  <c r="AG19" i="10"/>
  <c r="J19" i="10" s="1"/>
  <c r="AC19" i="10"/>
  <c r="I19" i="10" s="1"/>
  <c r="Y19" i="10"/>
  <c r="U19" i="10"/>
  <c r="Q19" i="10"/>
  <c r="P19" i="10"/>
  <c r="H19" i="10"/>
  <c r="G19" i="10"/>
  <c r="AG18" i="10"/>
  <c r="J18" i="10" s="1"/>
  <c r="AC18" i="10"/>
  <c r="I18" i="10" s="1"/>
  <c r="Y18" i="10"/>
  <c r="U18" i="10"/>
  <c r="Q18" i="10"/>
  <c r="P18" i="10"/>
  <c r="H18" i="10"/>
  <c r="G18" i="10"/>
  <c r="AG17" i="10"/>
  <c r="J17" i="10" s="1"/>
  <c r="AC17" i="10"/>
  <c r="I17" i="10" s="1"/>
  <c r="Y17" i="10"/>
  <c r="H17" i="10" s="1"/>
  <c r="U17" i="10"/>
  <c r="G17" i="10" s="1"/>
  <c r="Q17" i="10"/>
  <c r="P17" i="10"/>
  <c r="AG16" i="10"/>
  <c r="J16" i="10" s="1"/>
  <c r="AC16" i="10"/>
  <c r="I16" i="10" s="1"/>
  <c r="Y16" i="10"/>
  <c r="U16" i="10"/>
  <c r="G16" i="10" s="1"/>
  <c r="Q16" i="10"/>
  <c r="P16" i="10"/>
  <c r="H16" i="10"/>
  <c r="AG15" i="10"/>
  <c r="J15" i="10" s="1"/>
  <c r="AC15" i="10"/>
  <c r="I15" i="10" s="1"/>
  <c r="Y15" i="10"/>
  <c r="U15" i="10"/>
  <c r="G15" i="10" s="1"/>
  <c r="Q15" i="10"/>
  <c r="P15" i="10"/>
  <c r="H15" i="10"/>
  <c r="AH24" i="10" l="1"/>
  <c r="D24" i="10" s="1"/>
  <c r="G25" i="10"/>
  <c r="AH16" i="10"/>
  <c r="D16" i="10" s="1"/>
  <c r="AH18" i="10"/>
  <c r="D18" i="10" s="1"/>
  <c r="AH20" i="10"/>
  <c r="D20" i="10" s="1"/>
  <c r="AH21" i="10"/>
  <c r="D21" i="10" s="1"/>
  <c r="AH22" i="10"/>
  <c r="D22" i="10" s="1"/>
  <c r="AH23" i="10"/>
  <c r="D23" i="10" s="1"/>
  <c r="AH15" i="10"/>
  <c r="D15" i="10" s="1"/>
  <c r="AH17" i="10"/>
  <c r="D17" i="10" s="1"/>
  <c r="AH19" i="10"/>
  <c r="D19" i="10" s="1"/>
  <c r="AG21" i="9"/>
  <c r="J21" i="9" s="1"/>
  <c r="AC21" i="9"/>
  <c r="I21" i="9" s="1"/>
  <c r="Y21" i="9"/>
  <c r="U21" i="9"/>
  <c r="G21" i="9" s="1"/>
  <c r="Q21" i="9"/>
  <c r="P21" i="9"/>
  <c r="H21" i="9"/>
  <c r="AG20" i="9"/>
  <c r="J20" i="9" s="1"/>
  <c r="AC20" i="9"/>
  <c r="I20" i="9" s="1"/>
  <c r="Y20" i="9"/>
  <c r="U20" i="9"/>
  <c r="Q20" i="9"/>
  <c r="P20" i="9"/>
  <c r="H20" i="9"/>
  <c r="G20" i="9"/>
  <c r="AG19" i="9"/>
  <c r="J19" i="9" s="1"/>
  <c r="AC19" i="9"/>
  <c r="I19" i="9" s="1"/>
  <c r="Y19" i="9"/>
  <c r="U19" i="9"/>
  <c r="Q19" i="9"/>
  <c r="P19" i="9"/>
  <c r="H19" i="9"/>
  <c r="G19" i="9"/>
  <c r="AG18" i="9"/>
  <c r="J18" i="9" s="1"/>
  <c r="AC18" i="9"/>
  <c r="I18" i="9" s="1"/>
  <c r="Y18" i="9"/>
  <c r="U18" i="9"/>
  <c r="Q18" i="9"/>
  <c r="P18" i="9"/>
  <c r="H18" i="9"/>
  <c r="G18" i="9"/>
  <c r="AG17" i="9"/>
  <c r="J17" i="9" s="1"/>
  <c r="AC17" i="9"/>
  <c r="I17" i="9" s="1"/>
  <c r="Y17" i="9"/>
  <c r="H17" i="9" s="1"/>
  <c r="U17" i="9"/>
  <c r="Q17" i="9"/>
  <c r="P17" i="9"/>
  <c r="AG16" i="9"/>
  <c r="J16" i="9" s="1"/>
  <c r="AC16" i="9"/>
  <c r="I16" i="9" s="1"/>
  <c r="Y16" i="9"/>
  <c r="H16" i="9" s="1"/>
  <c r="U16" i="9"/>
  <c r="G16" i="9" s="1"/>
  <c r="Q16" i="9"/>
  <c r="P16" i="9"/>
  <c r="AG15" i="9"/>
  <c r="J15" i="9" s="1"/>
  <c r="AC15" i="9"/>
  <c r="I15" i="9" s="1"/>
  <c r="Y15" i="9"/>
  <c r="U15" i="9"/>
  <c r="Q15" i="9"/>
  <c r="P15" i="9"/>
  <c r="H15" i="9"/>
  <c r="AH17" i="9" l="1"/>
  <c r="D17" i="9" s="1"/>
  <c r="AH19" i="9"/>
  <c r="D19" i="9" s="1"/>
  <c r="AH20" i="9"/>
  <c r="D20" i="9" s="1"/>
  <c r="AH15" i="9"/>
  <c r="D15" i="9" s="1"/>
  <c r="AH16" i="9"/>
  <c r="D16" i="9" s="1"/>
  <c r="G17" i="9"/>
  <c r="AH18" i="9"/>
  <c r="D18" i="9" s="1"/>
  <c r="G15" i="9"/>
  <c r="AH21" i="9"/>
  <c r="D21" i="9" s="1"/>
  <c r="AG36" i="8"/>
  <c r="J36" i="8" s="1"/>
  <c r="AC36" i="8"/>
  <c r="Y36" i="8"/>
  <c r="H36" i="8" s="1"/>
  <c r="U36" i="8"/>
  <c r="Q36" i="8"/>
  <c r="I36" i="8"/>
  <c r="AG35" i="8"/>
  <c r="J35" i="8" s="1"/>
  <c r="AC35" i="8"/>
  <c r="I35" i="8" s="1"/>
  <c r="Y35" i="8"/>
  <c r="H35" i="8" s="1"/>
  <c r="U35" i="8"/>
  <c r="Q35" i="8"/>
  <c r="AG34" i="8"/>
  <c r="J34" i="8" s="1"/>
  <c r="AC34" i="8"/>
  <c r="Y34" i="8"/>
  <c r="H34" i="8" s="1"/>
  <c r="U34" i="8"/>
  <c r="G34" i="8" s="1"/>
  <c r="Q34" i="8"/>
  <c r="I34" i="8"/>
  <c r="AG33" i="8"/>
  <c r="J33" i="8" s="1"/>
  <c r="AC33" i="8"/>
  <c r="I33" i="8" s="1"/>
  <c r="Y33" i="8"/>
  <c r="H33" i="8" s="1"/>
  <c r="U33" i="8"/>
  <c r="G33" i="8" s="1"/>
  <c r="Q33" i="8"/>
  <c r="P33" i="8"/>
  <c r="AG32" i="8"/>
  <c r="J32" i="8" s="1"/>
  <c r="AC32" i="8"/>
  <c r="I32" i="8" s="1"/>
  <c r="Y32" i="8"/>
  <c r="H32" i="8" s="1"/>
  <c r="U32" i="8"/>
  <c r="G32" i="8" s="1"/>
  <c r="Q32" i="8"/>
  <c r="AG31" i="8"/>
  <c r="J31" i="8" s="1"/>
  <c r="AC31" i="8"/>
  <c r="Y31" i="8"/>
  <c r="H31" i="8" s="1"/>
  <c r="U31" i="8"/>
  <c r="G31" i="8" s="1"/>
  <c r="Q31" i="8"/>
  <c r="I31" i="8"/>
  <c r="AG30" i="8"/>
  <c r="J30" i="8" s="1"/>
  <c r="AC30" i="8"/>
  <c r="I30" i="8" s="1"/>
  <c r="Y30" i="8"/>
  <c r="H30" i="8" s="1"/>
  <c r="U30" i="8"/>
  <c r="Q30" i="8"/>
  <c r="AG29" i="8"/>
  <c r="J29" i="8" s="1"/>
  <c r="AC29" i="8"/>
  <c r="I29" i="8" s="1"/>
  <c r="Y29" i="8"/>
  <c r="H29" i="8" s="1"/>
  <c r="U29" i="8"/>
  <c r="Q29" i="8"/>
  <c r="AG28" i="8"/>
  <c r="J28" i="8" s="1"/>
  <c r="AC28" i="8"/>
  <c r="I28" i="8" s="1"/>
  <c r="Y28" i="8"/>
  <c r="U28" i="8"/>
  <c r="G28" i="8" s="1"/>
  <c r="Q28" i="8"/>
  <c r="P28" i="8"/>
  <c r="H28" i="8"/>
  <c r="AG27" i="8"/>
  <c r="J27" i="8" s="1"/>
  <c r="AC27" i="8"/>
  <c r="I27" i="8" s="1"/>
  <c r="Y27" i="8"/>
  <c r="H27" i="8" s="1"/>
  <c r="U27" i="8"/>
  <c r="Q27" i="8"/>
  <c r="P27" i="8"/>
  <c r="AG26" i="8"/>
  <c r="J26" i="8" s="1"/>
  <c r="AC26" i="8"/>
  <c r="I26" i="8" s="1"/>
  <c r="Y26" i="8"/>
  <c r="U26" i="8"/>
  <c r="Q26" i="8"/>
  <c r="P26" i="8"/>
  <c r="H26" i="8"/>
  <c r="G26" i="8"/>
  <c r="AG25" i="8"/>
  <c r="J25" i="8" s="1"/>
  <c r="AC25" i="8"/>
  <c r="I25" i="8" s="1"/>
  <c r="Y25" i="8"/>
  <c r="U25" i="8"/>
  <c r="Q25" i="8"/>
  <c r="P25" i="8"/>
  <c r="H25" i="8"/>
  <c r="G25" i="8"/>
  <c r="AG24" i="8"/>
  <c r="J24" i="8" s="1"/>
  <c r="AC24" i="8"/>
  <c r="I24" i="8" s="1"/>
  <c r="Y24" i="8"/>
  <c r="H24" i="8" s="1"/>
  <c r="U24" i="8"/>
  <c r="G24" i="8" s="1"/>
  <c r="Q24" i="8"/>
  <c r="AG23" i="8"/>
  <c r="J23" i="8" s="1"/>
  <c r="AC23" i="8"/>
  <c r="Y23" i="8"/>
  <c r="H23" i="8" s="1"/>
  <c r="U23" i="8"/>
  <c r="G23" i="8" s="1"/>
  <c r="Q23" i="8"/>
  <c r="I23" i="8"/>
  <c r="AG22" i="8"/>
  <c r="J22" i="8" s="1"/>
  <c r="AC22" i="8"/>
  <c r="I22" i="8" s="1"/>
  <c r="Y22" i="8"/>
  <c r="H22" i="8" s="1"/>
  <c r="U22" i="8"/>
  <c r="Q22" i="8"/>
  <c r="AG21" i="8"/>
  <c r="J21" i="8" s="1"/>
  <c r="AC21" i="8"/>
  <c r="I21" i="8" s="1"/>
  <c r="Y21" i="8"/>
  <c r="H21" i="8" s="1"/>
  <c r="U21" i="8"/>
  <c r="G21" i="8" s="1"/>
  <c r="Q21" i="8"/>
  <c r="AG20" i="8"/>
  <c r="J20" i="8" s="1"/>
  <c r="AC20" i="8"/>
  <c r="I20" i="8" s="1"/>
  <c r="Y20" i="8"/>
  <c r="U20" i="8"/>
  <c r="Q20" i="8"/>
  <c r="P20" i="8"/>
  <c r="H20" i="8"/>
  <c r="G20" i="8"/>
  <c r="AG19" i="8"/>
  <c r="J19" i="8" s="1"/>
  <c r="AC19" i="8"/>
  <c r="I19" i="8" s="1"/>
  <c r="Y19" i="8"/>
  <c r="U19" i="8"/>
  <c r="Q19" i="8"/>
  <c r="P19" i="8"/>
  <c r="H19" i="8"/>
  <c r="G19" i="8"/>
  <c r="AG18" i="8"/>
  <c r="J18" i="8" s="1"/>
  <c r="AC18" i="8"/>
  <c r="I18" i="8" s="1"/>
  <c r="Y18" i="8"/>
  <c r="H18" i="8" s="1"/>
  <c r="U18" i="8"/>
  <c r="Q18" i="8"/>
  <c r="P18" i="8"/>
  <c r="AG17" i="8"/>
  <c r="J17" i="8" s="1"/>
  <c r="AC17" i="8"/>
  <c r="Y17" i="8"/>
  <c r="U17" i="8"/>
  <c r="Q17" i="8"/>
  <c r="P17" i="8"/>
  <c r="H17" i="8"/>
  <c r="G17" i="8"/>
  <c r="AG16" i="8"/>
  <c r="AC16" i="8"/>
  <c r="Y16" i="8"/>
  <c r="U16" i="8"/>
  <c r="G16" i="8" s="1"/>
  <c r="Q16" i="8"/>
  <c r="J16" i="8"/>
  <c r="H16" i="8"/>
  <c r="AG15" i="8"/>
  <c r="J15" i="8" s="1"/>
  <c r="AC15" i="8"/>
  <c r="I15" i="8" s="1"/>
  <c r="Y15" i="8"/>
  <c r="H15" i="8" s="1"/>
  <c r="U15" i="8"/>
  <c r="G15" i="8" s="1"/>
  <c r="Q15" i="8"/>
  <c r="P15" i="8"/>
  <c r="AH30" i="8" l="1"/>
  <c r="D30" i="8" s="1"/>
  <c r="AH16" i="8"/>
  <c r="D16" i="8" s="1"/>
  <c r="AH29" i="8"/>
  <c r="D29" i="8" s="1"/>
  <c r="AH18" i="8"/>
  <c r="D18" i="8" s="1"/>
  <c r="AH19" i="8"/>
  <c r="D19" i="8" s="1"/>
  <c r="AH20" i="8"/>
  <c r="D20" i="8" s="1"/>
  <c r="AH27" i="8"/>
  <c r="D27" i="8" s="1"/>
  <c r="G29" i="8"/>
  <c r="AH36" i="8"/>
  <c r="D36" i="8" s="1"/>
  <c r="AH21" i="8"/>
  <c r="D21" i="8" s="1"/>
  <c r="AH28" i="8"/>
  <c r="D28" i="8" s="1"/>
  <c r="AH34" i="8"/>
  <c r="D34" i="8" s="1"/>
  <c r="G18" i="8"/>
  <c r="AH25" i="8"/>
  <c r="D25" i="8" s="1"/>
  <c r="AH26" i="8"/>
  <c r="D26" i="8" s="1"/>
  <c r="G27" i="8"/>
  <c r="AH31" i="8"/>
  <c r="D31" i="8" s="1"/>
  <c r="AH33" i="8"/>
  <c r="D33" i="8" s="1"/>
  <c r="AH15" i="8"/>
  <c r="D15" i="8" s="1"/>
  <c r="AH23" i="8"/>
  <c r="D23" i="8" s="1"/>
  <c r="AH17" i="8"/>
  <c r="D17" i="8" s="1"/>
  <c r="AH22" i="8"/>
  <c r="D22" i="8" s="1"/>
  <c r="AH35" i="8"/>
  <c r="D35" i="8" s="1"/>
  <c r="G36" i="8"/>
  <c r="I16" i="8"/>
  <c r="G22" i="8"/>
  <c r="G30" i="8"/>
  <c r="G35" i="8"/>
  <c r="I17" i="8"/>
  <c r="AH24" i="8"/>
  <c r="D24" i="8" s="1"/>
  <c r="AH32" i="8"/>
  <c r="D32" i="8" s="1"/>
  <c r="AG19" i="7"/>
  <c r="J19" i="7" s="1"/>
  <c r="AC19" i="7"/>
  <c r="I19" i="7" s="1"/>
  <c r="Y19" i="7"/>
  <c r="U19" i="7"/>
  <c r="G19" i="7" s="1"/>
  <c r="Q19" i="7"/>
  <c r="P19" i="7"/>
  <c r="H19" i="7"/>
  <c r="AG18" i="7"/>
  <c r="J18" i="7" s="1"/>
  <c r="AC18" i="7"/>
  <c r="I18" i="7" s="1"/>
  <c r="Y18" i="7"/>
  <c r="U18" i="7"/>
  <c r="G18" i="7" s="1"/>
  <c r="Q18" i="7"/>
  <c r="P18" i="7"/>
  <c r="H18" i="7"/>
  <c r="AG17" i="7"/>
  <c r="J17" i="7" s="1"/>
  <c r="AC17" i="7"/>
  <c r="I17" i="7" s="1"/>
  <c r="Y17" i="7"/>
  <c r="H17" i="7" s="1"/>
  <c r="U17" i="7"/>
  <c r="Q17" i="7"/>
  <c r="P17" i="7"/>
  <c r="AG16" i="7"/>
  <c r="J16" i="7" s="1"/>
  <c r="AC16" i="7"/>
  <c r="I16" i="7" s="1"/>
  <c r="X16" i="7"/>
  <c r="W16" i="7"/>
  <c r="V16" i="7"/>
  <c r="U16" i="7"/>
  <c r="G16" i="7" s="1"/>
  <c r="Q16" i="7"/>
  <c r="P16" i="7"/>
  <c r="AG15" i="7"/>
  <c r="J15" i="7" s="1"/>
  <c r="AC15" i="7"/>
  <c r="I15" i="7" s="1"/>
  <c r="Y15" i="7"/>
  <c r="U15" i="7"/>
  <c r="Q15" i="7"/>
  <c r="P15" i="7"/>
  <c r="H15" i="7"/>
  <c r="AH15" i="7" l="1"/>
  <c r="D15" i="7" s="1"/>
  <c r="Y16" i="7"/>
  <c r="AH16" i="7" s="1"/>
  <c r="D16" i="7" s="1"/>
  <c r="AH17" i="7"/>
  <c r="D17" i="7" s="1"/>
  <c r="G15" i="7"/>
  <c r="AH18" i="7"/>
  <c r="D18" i="7" s="1"/>
  <c r="H16" i="7"/>
  <c r="G17" i="7"/>
  <c r="AH19" i="7"/>
  <c r="D19" i="7" s="1"/>
  <c r="AG32" i="6" l="1"/>
  <c r="AC32" i="6"/>
  <c r="Y32" i="6"/>
  <c r="H32" i="6" s="1"/>
  <c r="U32" i="6"/>
  <c r="AH32" i="6" s="1"/>
  <c r="D32" i="6" s="1"/>
  <c r="Q32" i="6"/>
  <c r="P32" i="6"/>
  <c r="J32" i="6"/>
  <c r="I32" i="6"/>
  <c r="AG31" i="6"/>
  <c r="J31" i="6" s="1"/>
  <c r="AC31" i="6"/>
  <c r="I31" i="6" s="1"/>
  <c r="Y31" i="6"/>
  <c r="H31" i="6" s="1"/>
  <c r="U31" i="6"/>
  <c r="Q31" i="6"/>
  <c r="P31" i="6"/>
  <c r="G31" i="6"/>
  <c r="AG30" i="6"/>
  <c r="J30" i="6" s="1"/>
  <c r="AC30" i="6"/>
  <c r="I30" i="6" s="1"/>
  <c r="Y30" i="6"/>
  <c r="U30" i="6"/>
  <c r="G30" i="6" s="1"/>
  <c r="Q30" i="6"/>
  <c r="P30" i="6"/>
  <c r="H30" i="6"/>
  <c r="AG29" i="6"/>
  <c r="J29" i="6" s="1"/>
  <c r="AC29" i="6"/>
  <c r="I29" i="6" s="1"/>
  <c r="Y29" i="6"/>
  <c r="U29" i="6"/>
  <c r="G29" i="6" s="1"/>
  <c r="Q29" i="6"/>
  <c r="P29" i="6"/>
  <c r="H29" i="6"/>
  <c r="AG28" i="6"/>
  <c r="J28" i="6" s="1"/>
  <c r="AC28" i="6"/>
  <c r="I28" i="6" s="1"/>
  <c r="Y28" i="6"/>
  <c r="U28" i="6"/>
  <c r="G28" i="6" s="1"/>
  <c r="Q28" i="6"/>
  <c r="P28" i="6"/>
  <c r="H28" i="6"/>
  <c r="AG27" i="6"/>
  <c r="J27" i="6" s="1"/>
  <c r="AC27" i="6"/>
  <c r="I27" i="6" s="1"/>
  <c r="Y27" i="6"/>
  <c r="U27" i="6"/>
  <c r="G27" i="6" s="1"/>
  <c r="Q27" i="6"/>
  <c r="P27" i="6"/>
  <c r="H27" i="6"/>
  <c r="AG26" i="6"/>
  <c r="J26" i="6" s="1"/>
  <c r="AC26" i="6"/>
  <c r="I26" i="6" s="1"/>
  <c r="Y26" i="6"/>
  <c r="U26" i="6"/>
  <c r="Q26" i="6"/>
  <c r="P26" i="6"/>
  <c r="H26" i="6"/>
  <c r="G26" i="6"/>
  <c r="AG25" i="6"/>
  <c r="J25" i="6" s="1"/>
  <c r="AC25" i="6"/>
  <c r="I25" i="6" s="1"/>
  <c r="Y25" i="6"/>
  <c r="U25" i="6"/>
  <c r="G25" i="6" s="1"/>
  <c r="Q25" i="6"/>
  <c r="P25" i="6"/>
  <c r="H25" i="6"/>
  <c r="AG24" i="6"/>
  <c r="J24" i="6" s="1"/>
  <c r="AC24" i="6"/>
  <c r="I24" i="6" s="1"/>
  <c r="Y24" i="6"/>
  <c r="U24" i="6"/>
  <c r="G24" i="6" s="1"/>
  <c r="Q24" i="6"/>
  <c r="P24" i="6"/>
  <c r="H24" i="6"/>
  <c r="AG23" i="6"/>
  <c r="J23" i="6" s="1"/>
  <c r="AC23" i="6"/>
  <c r="I23" i="6" s="1"/>
  <c r="Y23" i="6"/>
  <c r="U23" i="6"/>
  <c r="Q23" i="6"/>
  <c r="P23" i="6"/>
  <c r="H23" i="6"/>
  <c r="G23" i="6"/>
  <c r="AG22" i="6"/>
  <c r="J22" i="6" s="1"/>
  <c r="AC22" i="6"/>
  <c r="I22" i="6" s="1"/>
  <c r="Y22" i="6"/>
  <c r="H22" i="6" s="1"/>
  <c r="U22" i="6"/>
  <c r="Q22" i="6"/>
  <c r="P22" i="6"/>
  <c r="G22" i="6"/>
  <c r="AG21" i="6"/>
  <c r="J21" i="6" s="1"/>
  <c r="AC21" i="6"/>
  <c r="I21" i="6" s="1"/>
  <c r="Y21" i="6"/>
  <c r="H21" i="6" s="1"/>
  <c r="U21" i="6"/>
  <c r="Q21" i="6"/>
  <c r="P21" i="6"/>
  <c r="G21" i="6"/>
  <c r="AG20" i="6"/>
  <c r="J20" i="6" s="1"/>
  <c r="AC20" i="6"/>
  <c r="I20" i="6" s="1"/>
  <c r="Y20" i="6"/>
  <c r="H20" i="6" s="1"/>
  <c r="U20" i="6"/>
  <c r="Q20" i="6"/>
  <c r="P20" i="6"/>
  <c r="G20" i="6"/>
  <c r="AG19" i="6"/>
  <c r="J19" i="6" s="1"/>
  <c r="AC19" i="6"/>
  <c r="I19" i="6" s="1"/>
  <c r="Y19" i="6"/>
  <c r="U19" i="6"/>
  <c r="Q19" i="6"/>
  <c r="P19" i="6"/>
  <c r="H19" i="6"/>
  <c r="AG18" i="6"/>
  <c r="J18" i="6" s="1"/>
  <c r="AC18" i="6"/>
  <c r="I18" i="6" s="1"/>
  <c r="Y18" i="6"/>
  <c r="U18" i="6"/>
  <c r="G18" i="6" s="1"/>
  <c r="Q18" i="6"/>
  <c r="P18" i="6"/>
  <c r="H18" i="6"/>
  <c r="AG17" i="6"/>
  <c r="J17" i="6" s="1"/>
  <c r="AC17" i="6"/>
  <c r="I17" i="6" s="1"/>
  <c r="Y17" i="6"/>
  <c r="H17" i="6" s="1"/>
  <c r="U17" i="6"/>
  <c r="G17" i="6" s="1"/>
  <c r="Q17" i="6"/>
  <c r="P17" i="6"/>
  <c r="AG16" i="6"/>
  <c r="J16" i="6" s="1"/>
  <c r="AC16" i="6"/>
  <c r="I16" i="6" s="1"/>
  <c r="Y16" i="6"/>
  <c r="U16" i="6"/>
  <c r="G16" i="6" s="1"/>
  <c r="Q16" i="6"/>
  <c r="P16" i="6"/>
  <c r="H16" i="6"/>
  <c r="AG15" i="6"/>
  <c r="J15" i="6" s="1"/>
  <c r="AC15" i="6"/>
  <c r="I15" i="6" s="1"/>
  <c r="Y15" i="6"/>
  <c r="H15" i="6" s="1"/>
  <c r="U15" i="6"/>
  <c r="Q15" i="6"/>
  <c r="P15" i="6"/>
  <c r="AH31" i="6" l="1"/>
  <c r="D31" i="6" s="1"/>
  <c r="G32" i="6"/>
  <c r="AH15" i="6"/>
  <c r="D15" i="6" s="1"/>
  <c r="AH16" i="6"/>
  <c r="D16" i="6" s="1"/>
  <c r="AH19" i="6"/>
  <c r="D19" i="6" s="1"/>
  <c r="AH20" i="6"/>
  <c r="D20" i="6" s="1"/>
  <c r="AH22" i="6"/>
  <c r="D22" i="6" s="1"/>
  <c r="AH23" i="6"/>
  <c r="D23" i="6" s="1"/>
  <c r="AH24" i="6"/>
  <c r="D24" i="6" s="1"/>
  <c r="AH25" i="6"/>
  <c r="D25" i="6" s="1"/>
  <c r="AH26" i="6"/>
  <c r="D26" i="6" s="1"/>
  <c r="AH27" i="6"/>
  <c r="D27" i="6" s="1"/>
  <c r="AH28" i="6"/>
  <c r="D28" i="6" s="1"/>
  <c r="AH29" i="6"/>
  <c r="D29" i="6" s="1"/>
  <c r="AH30" i="6"/>
  <c r="D30" i="6" s="1"/>
  <c r="G15" i="6"/>
  <c r="AH17" i="6"/>
  <c r="D17" i="6" s="1"/>
  <c r="AH18" i="6"/>
  <c r="D18" i="6" s="1"/>
  <c r="G19" i="6"/>
  <c r="AH21" i="6"/>
  <c r="D21" i="6" s="1"/>
  <c r="AG31" i="5"/>
  <c r="J31" i="5" s="1"/>
  <c r="AC31" i="5"/>
  <c r="I31" i="5" s="1"/>
  <c r="Y31" i="5"/>
  <c r="H31" i="5" s="1"/>
  <c r="U31" i="5"/>
  <c r="G31" i="5" s="1"/>
  <c r="Q31" i="5"/>
  <c r="P31" i="5"/>
  <c r="AG30" i="5"/>
  <c r="J30" i="5" s="1"/>
  <c r="AC30" i="5"/>
  <c r="I30" i="5" s="1"/>
  <c r="Y30" i="5"/>
  <c r="H30" i="5" s="1"/>
  <c r="U30" i="5"/>
  <c r="G30" i="5" s="1"/>
  <c r="Q30" i="5"/>
  <c r="P30" i="5"/>
  <c r="AG29" i="5"/>
  <c r="J29" i="5" s="1"/>
  <c r="AC29" i="5"/>
  <c r="I29" i="5" s="1"/>
  <c r="Y29" i="5"/>
  <c r="H29" i="5" s="1"/>
  <c r="U29" i="5"/>
  <c r="G29" i="5" s="1"/>
  <c r="Q29" i="5"/>
  <c r="P29" i="5"/>
  <c r="AG28" i="5"/>
  <c r="J28" i="5" s="1"/>
  <c r="AC28" i="5"/>
  <c r="I28" i="5" s="1"/>
  <c r="Y28" i="5"/>
  <c r="H28" i="5" s="1"/>
  <c r="U28" i="5"/>
  <c r="G28" i="5" s="1"/>
  <c r="Q28" i="5"/>
  <c r="P28" i="5"/>
  <c r="AG27" i="5"/>
  <c r="J27" i="5" s="1"/>
  <c r="AC27" i="5"/>
  <c r="I27" i="5" s="1"/>
  <c r="Y27" i="5"/>
  <c r="H27" i="5" s="1"/>
  <c r="U27" i="5"/>
  <c r="G27" i="5" s="1"/>
  <c r="Q27" i="5"/>
  <c r="P27" i="5"/>
  <c r="AG26" i="5"/>
  <c r="J26" i="5" s="1"/>
  <c r="AC26" i="5"/>
  <c r="I26" i="5" s="1"/>
  <c r="Y26" i="5"/>
  <c r="H26" i="5" s="1"/>
  <c r="U26" i="5"/>
  <c r="G26" i="5" s="1"/>
  <c r="Q26" i="5"/>
  <c r="P26" i="5"/>
  <c r="AG25" i="5"/>
  <c r="J25" i="5" s="1"/>
  <c r="AC25" i="5"/>
  <c r="I25" i="5" s="1"/>
  <c r="Y25" i="5"/>
  <c r="U25" i="5"/>
  <c r="Q25" i="5"/>
  <c r="P25" i="5"/>
  <c r="H25" i="5"/>
  <c r="G25" i="5"/>
  <c r="AG24" i="5"/>
  <c r="J24" i="5" s="1"/>
  <c r="AC24" i="5"/>
  <c r="I24" i="5" s="1"/>
  <c r="Y24" i="5"/>
  <c r="U24" i="5"/>
  <c r="G24" i="5" s="1"/>
  <c r="Q24" i="5"/>
  <c r="P24" i="5"/>
  <c r="H24" i="5"/>
  <c r="AG23" i="5"/>
  <c r="J23" i="5" s="1"/>
  <c r="AC23" i="5"/>
  <c r="I23" i="5" s="1"/>
  <c r="Y23" i="5"/>
  <c r="U23" i="5"/>
  <c r="Q23" i="5"/>
  <c r="P23" i="5"/>
  <c r="H23" i="5"/>
  <c r="AG22" i="5"/>
  <c r="J22" i="5" s="1"/>
  <c r="AC22" i="5"/>
  <c r="I22" i="5" s="1"/>
  <c r="Y22" i="5"/>
  <c r="U22" i="5"/>
  <c r="Q22" i="5"/>
  <c r="P22" i="5"/>
  <c r="H22" i="5"/>
  <c r="AG21" i="5"/>
  <c r="J21" i="5" s="1"/>
  <c r="AC21" i="5"/>
  <c r="I21" i="5" s="1"/>
  <c r="Y21" i="5"/>
  <c r="U21" i="5"/>
  <c r="Q21" i="5"/>
  <c r="P21" i="5"/>
  <c r="H21" i="5"/>
  <c r="G21" i="5"/>
  <c r="AG20" i="5"/>
  <c r="J20" i="5" s="1"/>
  <c r="AC20" i="5"/>
  <c r="I20" i="5" s="1"/>
  <c r="Y20" i="5"/>
  <c r="U20" i="5"/>
  <c r="G20" i="5" s="1"/>
  <c r="Q20" i="5"/>
  <c r="P20" i="5"/>
  <c r="H20" i="5"/>
  <c r="AG19" i="5"/>
  <c r="J19" i="5" s="1"/>
  <c r="AC19" i="5"/>
  <c r="I19" i="5" s="1"/>
  <c r="Y19" i="5"/>
  <c r="U19" i="5"/>
  <c r="Q19" i="5"/>
  <c r="P19" i="5"/>
  <c r="H19" i="5"/>
  <c r="G19" i="5"/>
  <c r="AG18" i="5"/>
  <c r="J18" i="5" s="1"/>
  <c r="AC18" i="5"/>
  <c r="I18" i="5" s="1"/>
  <c r="Y18" i="5"/>
  <c r="U18" i="5"/>
  <c r="Q18" i="5"/>
  <c r="P18" i="5"/>
  <c r="H18" i="5"/>
  <c r="G18" i="5"/>
  <c r="AG17" i="5"/>
  <c r="J17" i="5" s="1"/>
  <c r="AC17" i="5"/>
  <c r="I17" i="5" s="1"/>
  <c r="Y17" i="5"/>
  <c r="H17" i="5" s="1"/>
  <c r="U17" i="5"/>
  <c r="G17" i="5" s="1"/>
  <c r="Q17" i="5"/>
  <c r="P17" i="5"/>
  <c r="AG16" i="5"/>
  <c r="J16" i="5" s="1"/>
  <c r="AC16" i="5"/>
  <c r="I16" i="5" s="1"/>
  <c r="Y16" i="5"/>
  <c r="U16" i="5"/>
  <c r="Q16" i="5"/>
  <c r="P16" i="5"/>
  <c r="H16" i="5"/>
  <c r="G16" i="5"/>
  <c r="AG15" i="5"/>
  <c r="J15" i="5" s="1"/>
  <c r="AC15" i="5"/>
  <c r="I15" i="5" s="1"/>
  <c r="Y15" i="5"/>
  <c r="U15" i="5"/>
  <c r="G15" i="5" s="1"/>
  <c r="Q15" i="5"/>
  <c r="P15" i="5"/>
  <c r="H15" i="5"/>
  <c r="AH23" i="5" l="1"/>
  <c r="D23" i="5" s="1"/>
  <c r="AH22" i="5"/>
  <c r="D22" i="5" s="1"/>
  <c r="G23" i="5"/>
  <c r="AH15" i="5"/>
  <c r="D15" i="5" s="1"/>
  <c r="AH17" i="5"/>
  <c r="D17" i="5" s="1"/>
  <c r="AH19" i="5"/>
  <c r="D19" i="5" s="1"/>
  <c r="AH21" i="5"/>
  <c r="D21" i="5" s="1"/>
  <c r="G22" i="5"/>
  <c r="AH24" i="5"/>
  <c r="D24" i="5" s="1"/>
  <c r="AH16" i="5"/>
  <c r="D16" i="5" s="1"/>
  <c r="AH18" i="5"/>
  <c r="D18" i="5" s="1"/>
  <c r="AH20" i="5"/>
  <c r="D20" i="5" s="1"/>
  <c r="AH25" i="5"/>
  <c r="D25" i="5" s="1"/>
  <c r="AH26" i="5"/>
  <c r="D26" i="5" s="1"/>
  <c r="AH27" i="5"/>
  <c r="D27" i="5" s="1"/>
  <c r="AH28" i="5"/>
  <c r="D28" i="5" s="1"/>
  <c r="AH29" i="5"/>
  <c r="D29" i="5" s="1"/>
  <c r="AH30" i="5"/>
  <c r="D30" i="5" s="1"/>
  <c r="AH31" i="5"/>
  <c r="D31" i="5" s="1"/>
</calcChain>
</file>

<file path=xl/sharedStrings.xml><?xml version="1.0" encoding="utf-8"?>
<sst xmlns="http://schemas.openxmlformats.org/spreadsheetml/2006/main" count="1943" uniqueCount="971">
  <si>
    <t>Instituto de Estabilización de Precios</t>
  </si>
  <si>
    <t>Dpto. de Planificación y Desarrollo</t>
  </si>
  <si>
    <t>Creado mediante la Ley 526 del 11 de diciembre 1969.</t>
  </si>
  <si>
    <t>POA 2021, INESPRE</t>
  </si>
  <si>
    <t xml:space="preserve">Dirección Ejecutiva
---------------------------------------------------------------------------------------------------------------------------------------------------------------------------------------------------------------------------------------------------------------------------------------
 </t>
  </si>
  <si>
    <t>PROPÓSITOS DEL INESPRE</t>
  </si>
  <si>
    <t xml:space="preserve">INSTITUTO DE ESTABILIZACIÓN DE PRECIOS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</si>
  <si>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</si>
  <si>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</si>
  <si>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Lic. Lino Fulgencio
</t>
    </r>
    <r>
      <rPr>
        <sz val="11"/>
        <color indexed="8"/>
        <rFont val="Times New Roman"/>
        <family val="1"/>
      </rPr>
      <t xml:space="preserve">Sub-Director </t>
    </r>
  </si>
  <si>
    <r>
      <t xml:space="preserve">Ing. Luis Federico De Jesús Saviñón
</t>
    </r>
    <r>
      <rPr>
        <sz val="11"/>
        <color indexed="8"/>
        <rFont val="Times New Roman"/>
        <family val="1"/>
      </rPr>
      <t>Director de Agropecuaria, Normas y Tecnología Alimentaria</t>
    </r>
  </si>
  <si>
    <r>
      <t xml:space="preserve">Lic. Obispo De Los Santos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</si>
  <si>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</si>
  <si>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</si>
  <si>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</si>
  <si>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</si>
  <si>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</si>
  <si>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r>
      <t>Ing. Erick Sánchez</t>
    </r>
    <r>
      <rPr>
        <sz val="11"/>
        <color indexed="8"/>
        <rFont val="Times New Roman"/>
        <family val="1"/>
      </rPr>
      <t xml:space="preserve"> 
Analista</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</si>
  <si>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</si>
  <si>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</si>
  <si>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</si>
  <si>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 xml:space="preserve">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 </t>
    </r>
    <r>
      <rPr>
        <b/>
        <sz val="12"/>
        <color indexed="8"/>
        <rFont val="Times New Roman"/>
        <family val="1"/>
      </rPr>
      <t xml:space="preserve">
</t>
    </r>
    <r>
      <rPr>
        <b/>
        <u/>
        <sz val="12"/>
        <color indexed="8"/>
        <rFont val="Times New Roman"/>
        <family val="1"/>
      </rPr>
      <t/>
    </r>
  </si>
  <si>
    <t>Contenido</t>
  </si>
  <si>
    <t>Áreas Institucionales</t>
  </si>
  <si>
    <t>1. Departamento de Comunicaciones</t>
  </si>
  <si>
    <t>2. Departamento de Normas, Sistemas, Supervisión y Seguimiento</t>
  </si>
  <si>
    <t>3. Departamento de Planificación y Desarrollo</t>
  </si>
  <si>
    <t>4. Departamento de Seguridad Militar</t>
  </si>
  <si>
    <t>5. Departamento de Tecnologías de la Información y Comunicación</t>
  </si>
  <si>
    <t>6. Departamento Jurídico</t>
  </si>
  <si>
    <t>7. Dirección Administrativa Financiera</t>
  </si>
  <si>
    <t>8. Dirección Agropecuaria, Normas y Tecnología Alimentaria</t>
  </si>
  <si>
    <t>9. Dirección de Abastecimiento, Distribución y Logística</t>
  </si>
  <si>
    <t>10. Dirección de Comercialización</t>
  </si>
  <si>
    <t>11. Dirección de Gestión de Programas</t>
  </si>
  <si>
    <t>12. Dirección de Recursos Humanos</t>
  </si>
  <si>
    <t>13. Dirección Ejecutiva</t>
  </si>
  <si>
    <t>14. Oficina de Libre Acceso a la Información</t>
  </si>
  <si>
    <t>Instituto de Estabilización de Precios (INESPRE)</t>
  </si>
  <si>
    <t>VISIÓN:
"Una República Dominicana con garantía de seguridad alimentaria, siendo como institución, parte de un sistema colaborativo entre instancias públicas y privadas del sector agropecuario".</t>
  </si>
  <si>
    <t>Plan Operativo Anual (POA) 2021</t>
  </si>
  <si>
    <t>Nombre del área: Departamento de Normas, Sistemas, Supervisión y Seguimiento.</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</si>
  <si>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</si>
  <si>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</si>
  <si>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Cronograma de programación mensual</t>
  </si>
  <si>
    <t>RESULTADOS ESPERADOS</t>
  </si>
  <si>
    <t>PRODUCTO</t>
  </si>
  <si>
    <t>ACTIVIDAD</t>
  </si>
  <si>
    <t>Programación trimestral</t>
  </si>
  <si>
    <t>AREA RESPONSABLE</t>
  </si>
  <si>
    <t>AREA DE APOYO</t>
  </si>
  <si>
    <t>MEDIO VERIFICACIÓN</t>
  </si>
  <si>
    <t>RECOMENDACIONES/OBSERVACIONES</t>
  </si>
  <si>
    <t>Trimestre 1</t>
  </si>
  <si>
    <t>Trimestre 2</t>
  </si>
  <si>
    <t>Trimestre 3</t>
  </si>
  <si>
    <t>Trimestre 4</t>
  </si>
  <si>
    <t>Total anual</t>
  </si>
  <si>
    <t>DESCRIPCIÓN</t>
  </si>
  <si>
    <t>INDICADOR
PRODUCCION</t>
  </si>
  <si>
    <t>META</t>
  </si>
  <si>
    <t>PRIORIDAD</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</si>
  <si>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</si>
  <si>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</si>
  <si>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</si>
  <si>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</si>
  <si>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</si>
  <si>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</si>
  <si>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</si>
  <si>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</si>
  <si>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</si>
  <si>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</si>
  <si>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</si>
  <si>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</si>
  <si>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</si>
  <si>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</si>
  <si>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</si>
  <si>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</si>
  <si>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</si>
  <si>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</si>
  <si>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</si>
  <si>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</si>
  <si>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Lograr el mejor funcionamiento en las actividades realizadas en las áreas.</t>
  </si>
  <si>
    <t>A</t>
  </si>
  <si>
    <t>Departamento de Normas, Sistemas, Supervisión y Seguimiento.</t>
  </si>
  <si>
    <t>Registrar todos los documentos, validar, evaluar y controlar mediante estos la ejecución de las actividades institucionales.</t>
  </si>
  <si>
    <t>Validación, evaluación y control de documentos de ejecución, administración y de operaciones.</t>
  </si>
  <si>
    <t>1 - Recepción de los documentos de todas las áreas.
2 - Revisión de los documentos.
3 - Corrección de los documentos.
4 - Entrega de los documentos.</t>
  </si>
  <si>
    <t>Sección de Revisión Interna.</t>
  </si>
  <si>
    <t>1 - Registro en el libro de entrada.
2,3 - Informe de revisión.
4 - Registro en el libro de salida.</t>
  </si>
  <si>
    <t>Fiscalizar las Operaciones Institucionales.</t>
  </si>
  <si>
    <t>Arqueo de Cajas Chicas y Fondos Operacionales.</t>
  </si>
  <si>
    <t>No. de Arqueo de Cajas Chicas y Fondos Operacionales.</t>
  </si>
  <si>
    <t>División de Fiscalización.</t>
  </si>
  <si>
    <t>Dirección Administrativa Financiera.</t>
  </si>
  <si>
    <t>1 - Programación o cronograma de trabajo.
2 - Informe de arqueo.</t>
  </si>
  <si>
    <t>1,2 - Programación o cronograma de trabajo.
3 - Informe de auditoría.</t>
  </si>
  <si>
    <t>Análisis Diarios de Ventas en Agromercados.</t>
  </si>
  <si>
    <t>No. de Diarios de Ventas Analizados.</t>
  </si>
  <si>
    <t>1 - Programar fecha para el análisis de ventas de los agromercados.
2 - Planificación del análisis de ventas en agromercados.
3 - Realización del análisis.</t>
  </si>
  <si>
    <t>Dirección de Gestión de Programas.</t>
  </si>
  <si>
    <t>1,2 - Programación o cronograma de trabajo.
3 - Informe de análisis.</t>
  </si>
  <si>
    <t>Cheques Revisados.</t>
  </si>
  <si>
    <t>No. de Cheques.</t>
  </si>
  <si>
    <t>1 - Recepción de cheques a revisar.
2 - Revisión de cheques.
3 - Entrega de cheques.</t>
  </si>
  <si>
    <t>1 - Libro de registro de entrada.
2 - Validación del fiscalizador.
3 - Libro de registro de salida.</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</si>
  <si>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</si>
  <si>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</si>
  <si>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</si>
  <si>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División de Compras y Contrataciones</t>
  </si>
  <si>
    <t>1,2 - Programación o cronograma de trabajo.
3 - Informe de fiscalización de la validación de inventario de materiales y suministro.</t>
  </si>
  <si>
    <t>Fiscalización y Validación de Inventario de Productos.</t>
  </si>
  <si>
    <t>No. de Inventarios a Productos.</t>
  </si>
  <si>
    <t>Dirección de Abastecimiento, Distribución y Logística.</t>
  </si>
  <si>
    <t>Informe de Ingresos Mensuales de la Institución.</t>
  </si>
  <si>
    <t>No. de Informes de Ingresos.</t>
  </si>
  <si>
    <t>1 - Recolectar información sobre los ingresos mensuales.
2 - Realizar informe.</t>
  </si>
  <si>
    <t>1,2 - Informe de ingreso mensual.</t>
  </si>
  <si>
    <t>Informe de Pagos Electrónicos a Empleados.</t>
  </si>
  <si>
    <t>No. de Informes de Pagos Electrónicos.</t>
  </si>
  <si>
    <t>1 - Recolectar información sobre los pagos electrónicos a empleados. 
2 - Realizar informe.</t>
  </si>
  <si>
    <t>1,2 - Informe de pagos electrónicos a empleados.</t>
  </si>
  <si>
    <t>Fiscalización de Transferencias  Electrónicas (varias).</t>
  </si>
  <si>
    <t>No. de Pagos por Transferencia.</t>
  </si>
  <si>
    <t>1 - Recolectar información sobre las transferencias.
2 - Realizar informe.</t>
  </si>
  <si>
    <t>1,2 - Reporte de transferencias electrónicas.</t>
  </si>
  <si>
    <t>Revisión de Expedientes para Fines de Pagos.</t>
  </si>
  <si>
    <t>No. de expedientes revisados.</t>
  </si>
  <si>
    <t>Verificación de Activos Fijos (varios movimientos).</t>
  </si>
  <si>
    <t>No. de Movimientos de Activos Fijos Fiscalizados.</t>
  </si>
  <si>
    <t>1 - Programar fecha para la verificación de los movimientos de Activos Fijos.
2 - Realizar movimientos.</t>
  </si>
  <si>
    <t>1 - Programación o cronograma de trabajo.
2 - Formato de verificación de Activos Fijos.</t>
  </si>
  <si>
    <t>1 - Programar fecha para la validación de los inventarios de Activos Fijos.
2 - Planificación del inventario de Activos Fijos.
3 - Ejecución del inventario.</t>
  </si>
  <si>
    <t>1 - Programación o cronograma de trabajo.
2 - Formato de verificación y validación de inventario de Activos Fijos.</t>
  </si>
  <si>
    <t>-</t>
  </si>
  <si>
    <t>Nombre del área: Departamento de Planificación y Desarrollo.</t>
  </si>
  <si>
    <t>Eficientizar la planificación estratégica en la Institución.</t>
  </si>
  <si>
    <t>Plan Estratégico Institucional (PEI) 2021-2024.</t>
  </si>
  <si>
    <t>Documento del PEI publicado.</t>
  </si>
  <si>
    <t>- Dirección Ejecutiva.
- Departamento de Planificación y Desarrollo.</t>
  </si>
  <si>
    <t>Todas las áreas institucionales.</t>
  </si>
  <si>
    <t>Plan de Compras y Proyecto de Presupuesto del año 2022.</t>
  </si>
  <si>
    <t>No. de documentos publicados.</t>
  </si>
  <si>
    <t>1 - Solicitar requerimientos de insumos a las áreas.
2 - Formular Plan de Compras y Presupuesto preliminar.
3 - Enviar el Presupuesto a DIGEPRES, Ministerio de Agricultura y Ministerio de Hacienda para fines de aprobación.
4 - Ajustes y Reformulación del Proyecto de Presupuesto Aprobado.</t>
  </si>
  <si>
    <t>División de Formulación, Monitoreo y Evaluación de PPP.</t>
  </si>
  <si>
    <t>1 - Copia de solicitudes recibidas y firmadas por las áreas.  
2 - Oficio de convocatoria a reuniones con las áreas sustantivas y el área de compras, formulario de asistencia de los participantes a reuniones. 
3 - Plan de Compras y Proyecto de Presupuesto preliminar, Oficio de remisión del Plan de Compras y Proyecto de Presupuesto preliminar a DGCP y DIGEPRES.
4 - Documentos terminados y aprobados por el Consejo de Directores.</t>
  </si>
  <si>
    <t>Alcanzar las metas establecidas en base a las programadas; proveer seguimiento oportuno a las variables pertinentes y realizar los ajustes necesarios.</t>
  </si>
  <si>
    <t>Dashboard de estadísticas.</t>
  </si>
  <si>
    <t>No. de Dashboards realizados.</t>
  </si>
  <si>
    <t>1 - Solicitar y recibir las Estadísticas Mensuales.
2 - Digitar formularios de recepciones de productos.
3 - Elaboración de Dashboard con variables pertinentes.</t>
  </si>
  <si>
    <t>1 - Estadísticas mensuales de las áreas institucionales recibidas.
2 - Formularios digitados para fines de análisis.
3 - Dashboards realizados.</t>
  </si>
  <si>
    <t>No. de informes publicados.</t>
  </si>
  <si>
    <t>1 - Enviar matriz de ejecución a las áreas para completar.
2 - Recepción de las matrices.
3 - Elaboración de los informes trimestrales y rendición de cuentas en la memoria.
4 - Revisión y Publicación de los documentos elaborados.</t>
  </si>
  <si>
    <t>1 - Correo enviado con la planilla del informe de ejecución a las diferentes áreas.
2 - Informes de ejecución recibidos de las diferentes áreas.
3,4 - Los informes trimestrales y la Memoria Institucional 2021 publicados en el Portal de Transparencia.</t>
  </si>
  <si>
    <t>Incorporar la política medioambiental en las actividades y decisiones del INESPRE.</t>
  </si>
  <si>
    <t>Plan de Medioambiente.</t>
  </si>
  <si>
    <t>Documento del Plan elaborado.</t>
  </si>
  <si>
    <t>1 - Integrar a las áreas competentes.
2 - Formulación del Plan de Medioambiente.</t>
  </si>
  <si>
    <t>- Dirección Administrativa Financiera.
- Dirección de Gestión de Programas.
- Dirección Agropecuaria, Normas y Tecnología Alimentaria.</t>
  </si>
  <si>
    <t>Plan de Seguridad Física y Tecnológica.</t>
  </si>
  <si>
    <t>1 - Solicitar el levantamiento de necesidades de refuerzo de seguridad al Departamento de Ingeniería y Arquitectura.
2 - Solicitar un reporte analizando los riesgos de la información y equipos tecnológicos.
3 - Formulación del Plan de Seguridad Física y Tecnológica.</t>
  </si>
  <si>
    <t xml:space="preserve"> - Departamento de Tecnologías de la Información y Comunicación.
- Departamento de Ingeniería y Arquitectura.</t>
  </si>
  <si>
    <t>Revolucionar el proceso de comunicación interna entre los servidores públicos de la Institución y fortalecer las vías de comunicación con los ciudadanos-clientes.</t>
  </si>
  <si>
    <t>Plan de Comunicación Interna y Externa.</t>
  </si>
  <si>
    <t>1 - Solicitar al Departamento de Comunicaciones un análisis del entorno de la comunicación interna y externa.
2 - Diseñar diferentes propuestas.
3 - Elaborar el Plan de Comunicación Interna y Externa.</t>
  </si>
  <si>
    <t xml:space="preserve"> - Departamento de Comunicaciones.</t>
  </si>
  <si>
    <t>Transversalizar el enfoque de género en las acciones y decisiones del INESPRE.</t>
  </si>
  <si>
    <t>Coordinación de capacitación y sensibilización a los Servidores Públicos del INESPRE en los temas de igualdad de género.</t>
  </si>
  <si>
    <t>Número de capacitaciones coordinadas.</t>
  </si>
  <si>
    <t>Unidad de Igualdad de Género.</t>
  </si>
  <si>
    <t>Sala de lactancia materna instalada, inaugurada y en funcionamiento.</t>
  </si>
  <si>
    <t>- Dirección Ejecutiva.
- Departamento de Planificación y Desarrollo.
- Dirección Administrativa Financiera.</t>
  </si>
  <si>
    <t>Conmemoración fechas relevantes.</t>
  </si>
  <si>
    <t>Número de conmemoraciones.</t>
  </si>
  <si>
    <t>B</t>
  </si>
  <si>
    <t>1 - Enviar cápsula educativa masiva.               
2 - Distribución de volantes y material educativo.
3 - Boletín Digital.</t>
  </si>
  <si>
    <t>Apoyar en la articulación del funcionamiento, desarrollo y efectividad en la organización.</t>
  </si>
  <si>
    <t>Implementación de las Normas Básicas de Control Interno (NOBACI).</t>
  </si>
  <si>
    <t xml:space="preserve"> No. de informes de implementación de las NOBACI.</t>
  </si>
  <si>
    <t>1 - Elaboración de los procedimientos.
2 - Socialización de procedimientos.
3 - Carga de los procedimientos en la plataforma NOBACI.</t>
  </si>
  <si>
    <t>División de Desarrollo Institucional y Calidad en la Gestión.</t>
  </si>
  <si>
    <t>1 - Procedimientos aprobados por los Encargados de áreas y la MAE.
2 - Registro de participantes firmado.
3 - Matriz de Resumen Seguimiento cuatrimestral firmada por la MAE y cargada en la plataforma.</t>
  </si>
  <si>
    <t>Estructura organizativa de la Institución actualizada.</t>
  </si>
  <si>
    <t>Documento publicado.</t>
  </si>
  <si>
    <t>1 - Levantamiento de información con las áreas sobre las prioridades de cambios relacionados con la estructura.
2 - Sometimiento de los cambios al MAP.</t>
  </si>
  <si>
    <t xml:space="preserve"> - Departamento de Planificación y Desarrollo.
 - Dirección de Recursos Humanos.
 - Dirección Ejecutiva.
 - Otras áreas.</t>
  </si>
  <si>
    <t>1 - Actas de reunión, formularios de levantamiento de información.
2 - Solicitud de aprobación.</t>
  </si>
  <si>
    <r>
      <rPr>
        <sz val="12"/>
        <rFont val="Calibri"/>
        <family val="2"/>
      </rPr>
      <t>Implementar el Sistema</t>
    </r>
    <r>
      <rPr>
        <sz val="12"/>
        <color rgb="FF000000"/>
        <rFont val="Calibri"/>
        <family val="2"/>
      </rPr>
      <t xml:space="preserve"> de Gestión de Calidad en los diferentes procesos del INESPRE, asegurando su sostenibilidad para la mejora continua, que permita la satisfacción del usuario.</t>
    </r>
  </si>
  <si>
    <t>Informe de Encuesta Institucional de satisfacción ciudadana.</t>
  </si>
  <si>
    <t>Informe de encuesta institucional de satisfacción ciudadana publicado.</t>
  </si>
  <si>
    <t>1 - Determinar la muestra.
2 - Calendarizar el período a evaluar.
3 - Aplicar las encuestas.
4 - Tabulación de los datos.
5 - Realizar el informe de resultados.
6 - Determinación del plan de acción.</t>
  </si>
  <si>
    <t>- Departamento de Planificación y Desarrollo.
- Dirección de Recursos Humanos.
- Dirección Ejecutiva.
- Departamento de Tecnologías de la Información y Comunicación.
- Departamento de Comunicaciones.</t>
  </si>
  <si>
    <r>
      <rPr>
        <sz val="12"/>
        <rFont val="Calibri"/>
        <family val="2"/>
      </rPr>
      <t>1 - Data suministrada por el área responsable.
2 - Metodología de trabajo.
3 - Encuestas realizadas.
4 - Matriz de resultados.
5 - Informe de resultados de las 
encuestas completadas.
6 - Plan de acción elaborado en base a los resultados de la encuesta.</t>
    </r>
  </si>
  <si>
    <t>Informe de evaluación de la Carta Compromiso al Ciudadano.</t>
  </si>
  <si>
    <t>Informe de evaluación enviado al MAP.</t>
  </si>
  <si>
    <t>1 - Preparar documentación para auditoría del segundo año.
2 - Plan de acción post-auditoría.
3 - Dar seguimiento a resultados de servicios comprometidos y generar acciones necesarias.
4 - Comunicar los resultados.</t>
  </si>
  <si>
    <t>- Departamento de Planificación y Desarrollo.
- Dirección de Gestión de Programas.
- Oficina de Libre Acceso a la Información.
- Dirección Ejecutiva.
- Departamento de Comunicaciones.</t>
  </si>
  <si>
    <t>1 - Cronograma de trabajo.
2 - Informe de Resultados.
3 - Seguimiento a las mejoras implementadas.
4 - Socialización de los resultados de la auditoría.</t>
  </si>
  <si>
    <t>Seguimiento al Plan de Mejora CAF y actualización autodiagnóstico CAF.</t>
  </si>
  <si>
    <t>No. de documentos elaborados.</t>
  </si>
  <si>
    <t>1 - Remitir acciones a las áreas correspondientes identificadas en el Plan de Mejora.
2 - Remisión del informe al MAP.
3 - Actualización autodiagnóstico CAF 2021-2022.</t>
  </si>
  <si>
    <t>Nivel de Implementación de la VAR (NOBACI).</t>
  </si>
  <si>
    <t>Implementación de la Valoración, Administración y Mitigación de Riesgos.</t>
  </si>
  <si>
    <t>No. de requerimientos realizados.</t>
  </si>
  <si>
    <t>1 - Levantamiento de información.
2 - Elaboración de Metodología y las matrices de Riesgo.
3 - Capacitación de los Directivos, encargados de área y Comité de Riesgo.</t>
  </si>
  <si>
    <t>-Dirección Ejecutiva.
- Todas las áreas institucionales.</t>
  </si>
  <si>
    <t>1- Metodología aprobada.
2- Matrices completadas.
3 - Registro de participantes firmado.</t>
  </si>
  <si>
    <t>Potenciar el desarrollo del sector agropecuario.</t>
  </si>
  <si>
    <t>Impartición de talleres y mesas técnicas de trabajo.</t>
  </si>
  <si>
    <t>No. de talleres y mesas técnicas programadas.</t>
  </si>
  <si>
    <t>1 - Identificar proyectos existentes de cooperación.
2 - Gestionar expertos que expondrán el tema.
3 - Buscar el lugar para impartir el evento.
4 - Identificar las personas que asistirán al taller o mesa técnica.</t>
  </si>
  <si>
    <t>División de Cooperación Internacional.</t>
  </si>
  <si>
    <t>1 - Matriz de Proyectos aprobado por la MAE.
2 - Informe de visitas con fotos, correos y/o llamadas a los diferentes expertos.
3 - Informe de solicitud del espacio para impartir evento.
4 - Listado de personas que asistirán al evento.</t>
  </si>
  <si>
    <t>Informe de zonas con mejor desempeño productivo para la focalización de la inversión pública y privada.</t>
  </si>
  <si>
    <t>Informe realizado.</t>
  </si>
  <si>
    <t>1 - Identificar las zonas donde se hará el levantamiento.
2 - Visitar las zonas con el fin de verificar el desempeño productivo real.
3 - Elaboración del Informe.</t>
  </si>
  <si>
    <t>1 - Informe de mapeo de las posibles zonas para el levantamiento.
2 - Fotos de las visitas realizadas a las zonas.
3 - Informe final aprobado por la MAE.</t>
  </si>
  <si>
    <t>Nombre del área: Departamento de Seguridad Militar.</t>
  </si>
  <si>
    <t>Eje Estratégico del PEI: 1. Establecimiento de esquemas de comercialización eficiente de productos agropecuarios.</t>
  </si>
  <si>
    <t xml:space="preserve">Seguir prestando eficientemente la labor de la seguridad a las Bodegas Móviles, las Plantas Físicas, las diferentes gerencias y las propiedades que pertenecen a la Institución en el territorio nacional.   </t>
  </si>
  <si>
    <t>Seguridad Militar a las Plantas Físicas.</t>
  </si>
  <si>
    <t>No. de Servicios Realizados.</t>
  </si>
  <si>
    <t>Departamento de Seguridad Militar.</t>
  </si>
  <si>
    <t>Seguridad Militar a las Bodegas Móviles.</t>
  </si>
  <si>
    <t>Seguridad Militar a los Agromercados.</t>
  </si>
  <si>
    <t>No. de Militares Asignados.</t>
  </si>
  <si>
    <t>Seguridad Militar a los Funcionarios.</t>
  </si>
  <si>
    <t>Todas las Áreas Institucionales.</t>
  </si>
  <si>
    <t>Seguridad Militar a Camiones de Abastecimiento.</t>
  </si>
  <si>
    <t>Nombre del área: Departamento de Tecnologías de la Información y Comunicación.</t>
  </si>
  <si>
    <t>Eje Estratégico PEI: 2. Organización interna y aumento de la capacidad institucional.</t>
  </si>
  <si>
    <t>ÁREA RESPONSABLE</t>
  </si>
  <si>
    <t>ÁREA DE APOYO</t>
  </si>
  <si>
    <t>INDICADOR
PRODUCCIÓN</t>
  </si>
  <si>
    <t>Proveer a la Institución de una solución integral moderna para la gestión de sus operaciones con eficiencia y transparencia.</t>
  </si>
  <si>
    <t>INTRANET(Portal del empleado).</t>
  </si>
  <si>
    <t>No. de Módulos.</t>
  </si>
  <si>
    <t>1 - Digitalización de los puntos de ventas de los canales de comercialización.
2 - Actualización y estandarización de la página web.
3 - Instalación de pantallas e interconexión con el servidor.
4 - Instalación de software.
5 - Asignación de usuarios.</t>
  </si>
  <si>
    <t>- Departamento de Tecnología de la Información y Comunicación.
- División de Desarrollo e Implementación de Sistemas TIC.
- División de Administración de Servicios TIC.</t>
  </si>
  <si>
    <t>- Dirección de Recursos Humanos.
- División de Compras y Contrataciones</t>
  </si>
  <si>
    <t>1,2 - Publicación en Portal Web.
3 - Mural Digital en la Institución.
4,5 - Publicación en el Portal Web y APK.</t>
  </si>
  <si>
    <t>No. de Aplicaciones.</t>
  </si>
  <si>
    <t>Mural Digital.</t>
  </si>
  <si>
    <t>No.de Circuitos de pantalla instalados.</t>
  </si>
  <si>
    <t>Aplicaciones/Servicios Web.</t>
  </si>
  <si>
    <t>Proveer a la Institución de una solución integral (ERP) moderna para la gestión de sus operaciones con eficiencia y transparencia.</t>
  </si>
  <si>
    <t>Implementación de los módulos que componen la solución con la correspondiente migración de datos e integración entre los mismos.</t>
  </si>
  <si>
    <t>No. de Módulos implementados acorde al calendario de trabajo establecido.</t>
  </si>
  <si>
    <t>1 - Levantamiento del requerimiento.
2 - Selección software.
3 - Levantamiento de usuarios.
4 -Pruebas de módulos y permisos de usuarios.
5 - Asignación a usuarios finales.
6 - Implementación de módulos.</t>
  </si>
  <si>
    <t>-Departamento de Tecnologías de la Información y Comunicación
- División de Desarrollo e Implementación de Sistemas TIC.</t>
  </si>
  <si>
    <t>- Diferentes departamentos involucrados en sus respectivas aplicaciones de gestión.
- División de Compras y Contrataciones.
- División de Administración de Servicios TIC.</t>
  </si>
  <si>
    <t>1,2,3,4,5,6 - Software instalado en los departamentos correspondientes.</t>
  </si>
  <si>
    <t>Garantizar que la Institución opere con todas las licencias de software requeridas y aprobadas por la OPTIC.</t>
  </si>
  <si>
    <t>Normas TIC.</t>
  </si>
  <si>
    <t>Catálogo de Servicios TIC</t>
  </si>
  <si>
    <t>1 - Levantamiento Base: 
  * Inventario de Hardware y Software (a nivel del Cuarto de Servidores).
  * Carga de los datos a la solución de ITSM (Itop).
2 - Documentación de las Políticas y Procedimientos Internos del Departamento.</t>
  </si>
  <si>
    <t>- Infraestructura TIC.</t>
  </si>
  <si>
    <t>- Departamento de Tecnologías de la Información y Comunicación.
- División de Desarrollo e Implementación de Sistemas TIC.</t>
  </si>
  <si>
    <t>.
 Adquirir licencias para el sistema operativo de las  computadoras y servidores.</t>
  </si>
  <si>
    <t>1- Cotizar licencias para computadoras y servidores.
2- Enviar propuestas a compras y esperar el proceso de licitación.
3- Instalar licencias de Windows 10 y Windows Server 2019 en servidores y computadoras.</t>
  </si>
  <si>
    <t>- División de Administración de Servicios TIC.
- División de Operaciones TIC.</t>
  </si>
  <si>
    <t>- División de Compras y Contrataciones.</t>
  </si>
  <si>
    <t>1 - Cotización de las licencias.
2 - Documento de la propuesta.
3 - Imágenes de validación.</t>
  </si>
  <si>
    <t xml:space="preserve"> Creación, configuración y mantenimiento de cuentas de correos institucionales.</t>
  </si>
  <si>
    <t>1 - Realizar un levantamiento de los empleados de la institución que deben tener creadas sus cuentas de correo y no lo utilizan.
2 - Crear las cuentas de correo. 
3 - Configurar las cuentas de correo.
4- Instalación de aplicación de correos Thunderbird.
5 - Eliminar las cuentas de correo de empleados que no estén en la institución.</t>
  </si>
  <si>
    <t>1, 2, 3, 4, 5 - Documento físico o electrónico del levantamiento de cuentas.</t>
  </si>
  <si>
    <t>Estandarización de aplicaciones y control de licencias de software.</t>
  </si>
  <si>
    <t>- División de Administración de Servicios TIC.
- División de Seguridad y Monitoreo TIC.</t>
  </si>
  <si>
    <t>1 - Documento de levantamiento.
2 - Documento de aplicaciones con licencias.
3 - Documento de aplicaciones.</t>
  </si>
  <si>
    <t>No. de Aplicaciones permitidas y en uso.</t>
  </si>
  <si>
    <t>1 - Plan de Concienciación TIC.
2 - Implementación Tareas de Seguridad en los equipos de usuarios finales y servidores.
3 - Implementación Tareas para la eliminación de aplicaciones no autorizadas.</t>
  </si>
  <si>
    <t>- División de Administración de Servicios TIC.
- División de Seguridad y Monitoreo TIC.
- Infraestructura TIC.</t>
  </si>
  <si>
    <t>1 - Inventario de servicios TIC sujetos a contingencia.
2 - Requerimientos para la implementación de la contingencia.
3 - Constancia de adquisición de requerimientos de implementación.</t>
  </si>
  <si>
    <t>Asegurar la operación ininterrumpida de los sistemas dentro del tiempo laboral establecido.</t>
  </si>
  <si>
    <t>Implementación de Hardware actualizados y contemporáneos.</t>
  </si>
  <si>
    <t>Instalación de computadoras modernas para mejorar y optimizar las funciones diarias de los usuarios de la institución.</t>
  </si>
  <si>
    <t>1 - Realizar un inventario de los equipos.
2 - Auditar la cantidad de computadoras a reemplazar.
3 - Gestionar cotizaciones de los equipos a adquirir.
4 - Iniciar proceso en compras para las licitaciones de las mismas.
5 - Recibir equipos nuevos y instalarle los sistemas que corren en la institución.
6 - Realizar backup de equipos y posterior instalación de los mismos a los usuarios finales.</t>
  </si>
  <si>
    <t>- División de Administración de Servicios TIC.</t>
  </si>
  <si>
    <t xml:space="preserve"> 1,2 - Inventario de Equipos.
3,4 - Documento físico de la cotización.
5,6 - Inventario final donde se contemple la instalación de las 74 computadoras nuevas.</t>
  </si>
  <si>
    <t>Implementación de un sistema de electricidad redundante.</t>
  </si>
  <si>
    <t>Instalación de un sistema de UPS centralizado.</t>
  </si>
  <si>
    <t>1 - Realizar levantamiento del sistema eléctrico de la institución.
2 - Cotizar UPS central.
3 - Enviar propuestas a comprar para que así inicie el proceso de licitación.
4 - Instalación de UPS central.</t>
  </si>
  <si>
    <t>- Departamento Administrativo.
- Departamento de Ingeniería y Arquitectura. 
- División de Compras y Contrataciones.</t>
  </si>
  <si>
    <t>1 - Diagnóstico de la situación actual.
2 - Documento físico de la cotización.
3 - Documento de ajudicación de compras.
4 - Documento con imágenes del UPS instalado.</t>
  </si>
  <si>
    <t>Implementación de Planes de Contingencia de Servicios Catálogo TIC.</t>
  </si>
  <si>
    <t>No. de Planes de Contingencia y su procedimiento de puesta en operación para las aplicaciones y/o servicios críticos de la Institución</t>
  </si>
  <si>
    <t>1- Identificación de los servicios TIC sujetos a Contingencia. 
 Entregables: Inventario de servicios TIC sujetos a contingencia. Candidatos mínimos elegibles:
  * Servidor de Dominio.
  * Información NO Estructurada (File Server): Servidor/Datos,
  * Información Estructurada (Aplicaciones): Nómina, Contabilidad, Cheques, Activos Fijos.
 Requerimientos para la implementación de la contingencia 
2-Plan de Continuidad Servicios de Aplicaciones Actuales (Aplicaciones, Servicios). 
 Entregables: Plan de Continuidad: objetivo, alcance, condiciones y Procedimiento para la puesta en operación de las contingencia de los servicios TIC.
 * Pruebas documentales de los respaldos periódicos a las aplicaciones y bases de datos.
3- Pruebas de recuperación y verificación de los planes, reporte de estimación de pérdidas, plan de remediación 
 Entregables: Calendario de pruebas de recuperación.
 * Constancia firmada por los usuarios participantes en los ejercicios de recuperación de los resultados de las pruebas realizadas.</t>
  </si>
  <si>
    <t>'- División de Compras y Contrataciones.</t>
  </si>
  <si>
    <t>1 - Relación de Servicios con Planes de Contingencia de Operaciones Definidos.
2 - Plan de acción concreto para cada servicio. Procedimientos y Condiciones para la puesta en operación de las contingencias de los servicios TIC.
3 - Instalación De Equipos Físicos o en las Nubes.</t>
  </si>
  <si>
    <t>Mejorar la seguridad de los equipos por medio de nuestro sistema de seguridad.</t>
  </si>
  <si>
    <t>Implementación de Planes de Continuidad de Operaciones TIC.</t>
  </si>
  <si>
    <t>Calendario de Mantenimiento Servidores.</t>
  </si>
  <si>
    <t>1- Levantamiento Base:
 * El levantamiento base, parte del inventario realizado para la carga al ITSM (Itop).  A partir de este levantamiento se determina la frecuencia de inspección y/o Mantenimiento de cada servidor o servicio. 
Reportes de dependencias de recursos (insumo para el BIA y definición de procedimientos de Contingencia).
 Entregables: Calendario de Mantenimiento anual. En dos presentaciones: 
  a) Calendario por Servidores/Servicio, que enfatiza la frecuencia de insp./Mant. De Cada servidor.
  b) Calendario inspección por Mes. Orientado a las tareas que deberán ejecutarse en el mes por las áreas responsables de los mismos.</t>
  </si>
  <si>
    <t>'- Departamento de Tecnologías de la Información y Comunicación Desarrollo TIC.</t>
  </si>
  <si>
    <t>1 - Calendario de Inspección y Mantenimiento de los Servidores y/o Servicios TIC para todo el año.
Estructura (Carpeta) para el registro (Bitácora) de las inspecciones realizadas a cada Servidor/Servicio así como el registro de incidentes o actualizaciones realizadas.</t>
  </si>
  <si>
    <t>Calendario de Respaldos Servidores/Servicios.</t>
  </si>
  <si>
    <t>1- Levantamiento Base:
 * El levantamiento base, parte del inventario realizado para la carga al ITSM (Itop). A partir de este levantamiento se determina la frecuencia de inspección y/o Mantenimiento de cada servidor o servicio. 
Reportes de dependencias de recursos (insumo para el BIA y definición de procedimientos de Contingencia) 
 Entregables: Calendario de Mantenimiento anual. En dos presentaciones: 
  a) Calendario por Servidores/Servicio, que enfatiza la frecuencia de insp./Mant. De Cada servidor.
  b) Calendario inspección por Mes. Orientado a las tareas que deberán ejecutarse en el mes por las áreas responsables de los mismos.</t>
  </si>
  <si>
    <t>'- Departamento de Tecnología de la Información y Comunicación Desarrollo TIC.</t>
  </si>
  <si>
    <t>1 - Calendario de Respaldo (Backup) a  Servidores y/o Servicios TIC para todo el año.</t>
  </si>
  <si>
    <t>Plan de Continuidad de Operaciones para servicios de TI críticos de la Institución.</t>
  </si>
  <si>
    <t>1 - Relación de Servicios con Planes de Continuidad de Operaciones Definidos.
2,3 - Plan de Acción concreto para cada servicio, con la descripción detallada y autocontenida para realizar todo el proceso.</t>
  </si>
  <si>
    <t>Red WIFI Institucional</t>
  </si>
  <si>
    <t>1- Levantamiento de Campo: 
 * Delimitación de las áreas de cobertura WIFI Institucional para el área definida en el alcance del proyecto.
 * Establecimiento de la cantidad de equipos requeridos y las características de los mismos de acuerdo a cada ubicación.
 Entregable: Informe de cobertura y requerimientos técnicos del proyecto.
 (Este paso sirve de insumo para el proceso de adquisición de los equipos e implementos requeridos por el proyecto).
2- Implementar cableado y montar equipos en sus respectivos puntos o ubicación. 
 Entregable: Acuse de recibo de la infraestructura requerida (Cableado) y de los Access Points debidamente instalada en las ubicaciones acordadas.
3- Configuración de las diferentes redes de servicio WIFI que se ofrecerán sobre la infraestructura instalada: 
 * Red WIFI empleados para estaciones de trabajo inalámbricas (Laptops, Tablets).
 * Red WIFI empleados Dispositivos móviles.
 * Red WIFI para suplir Internet filtrado a invitados a través del portal cautivo de la Institución.</t>
  </si>
  <si>
    <t>1 - Plano de Cobertura WIFI Institucional para el área indicada en el alcance, que también indicará la cantidad y especificaciones técnicas de los Access Points a implementar.
2 - Certificación de Disponibilidad WIFI Institucional en el área de cobertura definida en el punto a.
3 - Portal cautivo para el acceso a la red WIFI de nuestra institución.</t>
  </si>
  <si>
    <t xml:space="preserve"> No. de Uptimes mensuales de los servicios.</t>
  </si>
  <si>
    <t>1 - Reemplazo de los equipos obsoletos.</t>
  </si>
  <si>
    <t>1 - Cronograma de Servicios y Soporte Técnico.</t>
  </si>
  <si>
    <t>Optimización Infraestructura TIC.</t>
  </si>
  <si>
    <t>Recursos Compartidos (Expansión FileServer)</t>
  </si>
  <si>
    <t>1- Plan de concientización sobre el uso del repositorio institucional de datos, en lugar del uso de los equipos de trabajo individuales de los usuarios.
 Insumos: Política de información y comunicación (PO-DTI-001) y Política de Control de Acceso (PO-DTI-002).
 Evidencias: Circulares, memos, correos masivos sobre dicho asunto.
2- Calendario de auditorías selectivas a áreas y departamentos, para garantizar el apego a la política establecida. 
 Opcional. Se sugiere el establecimiento de una política de incentivo y penalidad para las áreas o departamentos según se acojan a esta política.</t>
  </si>
  <si>
    <t>1,2 - Estructura de carpetas compartidas por departamentos (Documento de acceso restringido).</t>
  </si>
  <si>
    <t>Optimización Redes LAN/WAN</t>
  </si>
  <si>
    <t>1- Levantamiento requerimientos.
 * Inventario de activos de TI relativo a la redes de comunicaciones.
 * Dimensionamiento de la solución (switches, routers, servicios de comunicaciones contratados, etc.).
 Insumos: Inventario de Activos TIC (Equipos, servicios, etc.).
 Entregables: Términos de referencia del proyecto (Especificaciones técnicas, objetivos y alcance del proyecto).
2- Licitación, revisión de propuestas y adjudicación del proyecto. 
 * Acorde a los procesos de licitación definidos por la ley de compras y contrataciones.
3- Instalación y puesta en marcha. 
 Entregables: * Constancia de recepción de los equipos y licencias
 (de los departamentos de Inventarios y Activos Fijos).
 * Plan de implementación de la solución.</t>
  </si>
  <si>
    <t>1 - Nuevo Diseño LAN/WAN de las áreas bajo el alcance definido.
2 - Lista de Vlans definidas (Documento de acceso restringido).
3 - Contratos nuevos servicios de Conectividad (WAN Administrada).</t>
  </si>
  <si>
    <t>Implementación Microsoft Office 365.</t>
  </si>
  <si>
    <t>1- Contratación del Servicio.
2- Instalación y puesta en marcha.
 Entregables: * Constancia de Instalación y registro de los usuarios en la plataforma de Microsoft Office 365.</t>
  </si>
  <si>
    <t>- Departamento de Tecnologías de la Información y Comunicación Desarrollo TIC.</t>
  </si>
  <si>
    <t>1,2 - Lista de usuarios con licencias de uso de Office 365 .</t>
  </si>
  <si>
    <t>Actualización Seguridad equipos usuarios finales (EndPoints).</t>
  </si>
  <si>
    <t>1 – Instalación de EndPoint 11.5.</t>
  </si>
  <si>
    <t>1 - Instalación Física del Equipo.</t>
  </si>
  <si>
    <t>Nombre del área: Departamento Jurídico.</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</si>
  <si>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</si>
  <si>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 xml:space="preserve">Cumplir con todas las redacciones y remisiones de contratos.                                                                                                                                                                                                                                                                                                                                                                                                                                                                                                                                                                                                                                                                                                                                                  </t>
  </si>
  <si>
    <t>Contratos Varios.</t>
  </si>
  <si>
    <t>No. de Contratos ejecutados.</t>
  </si>
  <si>
    <t>1 - Solicitud de redacción.
2 - Verificación de requisitos.
3 - Redacción y remisión.</t>
  </si>
  <si>
    <t>Unidad de Contratos.</t>
  </si>
  <si>
    <t>- Dirección de Recursos Humanos.
- Departamento de Comunicaciones.</t>
  </si>
  <si>
    <t>1 - Solicitud por escrito.
2 - Expediente remitido.
3 - Contrato redactado.</t>
  </si>
  <si>
    <t>Asegurar el cumplimiento del proceso según la Ley.</t>
  </si>
  <si>
    <t>Demandas varias.</t>
  </si>
  <si>
    <t>No. de Demandas ejecutadas.</t>
  </si>
  <si>
    <t>1 - Notificación del expediente.
2 - Asignación a un abogado.
3 - Representación y asistencia a las audiencias.</t>
  </si>
  <si>
    <t>Unidad de Litigios.</t>
  </si>
  <si>
    <t>Departamento Jurídico.</t>
  </si>
  <si>
    <t>1 - Expediente notificado por Alguacil.
2 - Documento de apoderamiento al abogado.
3 - Actas de audiencias y documentos depositados en los tribunales.</t>
  </si>
  <si>
    <t>Cerrar acuerdos en beneficio de la Institución.</t>
  </si>
  <si>
    <t>Acuerdos interinstitucionales.</t>
  </si>
  <si>
    <t>No. de Acuerdos ejecutados.</t>
  </si>
  <si>
    <t>1 - Redacción de acuerdos.</t>
  </si>
  <si>
    <t>Oficina de Relaciones Interinstitucionales.</t>
  </si>
  <si>
    <t>1 - Acuerdos redactados.</t>
  </si>
  <si>
    <t>Licitar según la Ley para adquirir productos al mejor precio.</t>
  </si>
  <si>
    <t>Licitaciones y comparación de precios.</t>
  </si>
  <si>
    <t>No. de Licitaciones y comparación de precios ejecutadas.</t>
  </si>
  <si>
    <t>1 - Verificación de requisitos legales y seguimiento a procesos.</t>
  </si>
  <si>
    <t>División de Compras y Contrataciones.</t>
  </si>
  <si>
    <t>Unidad Legal de Compras.</t>
  </si>
  <si>
    <t>1 - Documentos redactados para los procesos cargados en el portal institucional.</t>
  </si>
  <si>
    <t>Cumplir con los procesos anuales de la Institución.</t>
  </si>
  <si>
    <t>Actas reunión de Directorio.</t>
  </si>
  <si>
    <t>No. de Actas redactadas.</t>
  </si>
  <si>
    <t xml:space="preserve">1 - Verificación del cumplimiento de las normas.
2 - Redacción de documentos legales.  </t>
  </si>
  <si>
    <t>Dirección Ejecutiva.</t>
  </si>
  <si>
    <t xml:space="preserve">1 - Documentos en físico.
2 - Documentos redactados. </t>
  </si>
  <si>
    <t>Cumplir con todos los Acuerdos Pautados siempre apegados a la Ley.</t>
  </si>
  <si>
    <t>Acuerdos de pago de prestaciones laborales.</t>
  </si>
  <si>
    <t>No. de Acuerdos de pago ejecutados.</t>
  </si>
  <si>
    <t>1 - Solicitud de redacción de acuerdo.
2 - Redacción de acuerdo.
3 - Obtención de firmas y legalización.</t>
  </si>
  <si>
    <t>1 - Demandas laborales, sentencias definitivas, cartas de desvinculación o contratos incumplidos.
2 - Acuerdos redactados.
3 - Acuerdos firmados y legalizados por notario.</t>
  </si>
  <si>
    <t>Cumplir con los pagos de beneficios laborales según desvinculaciones.</t>
  </si>
  <si>
    <t>Recibo descargos por beneficios laborales.</t>
  </si>
  <si>
    <t>No. de Recibos de descargos redactados.</t>
  </si>
  <si>
    <t>1 - Copia de cheque recibido.
2 - Redacción y se anexa al expediente correspondiente.</t>
  </si>
  <si>
    <t>Departamento Financiero.</t>
  </si>
  <si>
    <t xml:space="preserve">1 - Copia del cheque.
2 - Recibo de descargo redactado.                            </t>
  </si>
  <si>
    <t>Nombre del área: Dirección Administrativa Financiera.</t>
  </si>
  <si>
    <t xml:space="preserve">RESULTADOS ESPERADOS </t>
  </si>
  <si>
    <t>Agilizar los procesos de consultas de expedientes del departamento, ahorrando el tiempo que actualmente se invierte en trasladarse al archivo e identificar el expediente específico que se busca.</t>
  </si>
  <si>
    <t>Digitalización de Expedientes Financieros.</t>
  </si>
  <si>
    <t>No. de expedientes digitalizados.</t>
  </si>
  <si>
    <t>1 - Solicitud de dos nuevos recursos para el área financiera.
2 - Evaluación de prospectos.
3 - Contratación.
4 - Solicitud de equipos scanner.</t>
  </si>
  <si>
    <t>Departamento Financiero
Departamento Administrativo</t>
  </si>
  <si>
    <t>1 - Carta de solicitud de personal.
2 - Cotizaciones.
3 - Contrato.
4 - Carta de solicitud equipos scanner.</t>
  </si>
  <si>
    <t>Adquirir los productos, insumos  planificados.</t>
  </si>
  <si>
    <t>Informes de ejecución del Plan de Compras 2021.</t>
  </si>
  <si>
    <t>No. de informes ejecutados.</t>
  </si>
  <si>
    <t>1 - Solicitar requerimientos de insumos a las áreas.
2 - Ajuste del Plan de Compras al presupuesto aprobado.
3 - Consolidación de requerimientos.
4 - Ejecución del proceso de compras.
5 - Actualizar y compartir Informe de Ejecución del Plan de Compras.</t>
  </si>
  <si>
    <t>1 - Formularios de requerimientos de insumos a las áreas.
2 - Plan de Compras al presupuesto aprobado.
3 - Expedientes de requerimientos por área.
4 - Plataforma Dirección General de Compras y Contrataciones.
5 - Informe de Ejecución del Plan de Compras.</t>
  </si>
  <si>
    <t>Eficientizar los procesos de gestión de la información financiera.</t>
  </si>
  <si>
    <t>Solicitud de creación de Sistema generador de reportes.</t>
  </si>
  <si>
    <t>Sistema generador de reportes creado.</t>
  </si>
  <si>
    <t>1 - Seguimiento a la implementación de software de gestión.
2 - Realizar mesas de trabajo donde se estructure las necesidades y procesos del Departamento Financiero.
3 - Solicitar capacitación para el personal.</t>
  </si>
  <si>
    <t>Departamento Financiero</t>
  </si>
  <si>
    <t>Mejorar el espacio de trabajo para una mejor interacción de las divisiones del Departamento Financiero.</t>
  </si>
  <si>
    <t>Solicitud de Remodelación de las oficinas de la Dirección.</t>
  </si>
  <si>
    <t>Solicitud de la remodelación de las oficinas aprobada y ejecutada.</t>
  </si>
  <si>
    <t>1 - Levantamiento del espacio de trabajo del Departamento Financiero.
2 - Elaboración y aprobación de planos para las remodelaciones de lugar.
3 - Ejecución de remodelación.</t>
  </si>
  <si>
    <t>Departamento Administrativo</t>
  </si>
  <si>
    <t>1 - Planos para las remodelaciones de lugar.
2 - Planos aprobados para las remodelaciones de lugar.
3 - Espacio terminado.</t>
  </si>
  <si>
    <t>Mejorar el espacio de almacenamiento de expedientes financieros de la Institución.</t>
  </si>
  <si>
    <t>Solicitud de mudanza de archivo de expedientes financieros.</t>
  </si>
  <si>
    <t>Solicitud de mudanza aprobada y ejecutada.</t>
  </si>
  <si>
    <t>1 - Alquiler de espacio físico.
2 - Adquisición de anaqueles.
3 - Traslado de expedientes.</t>
  </si>
  <si>
    <t>Facilitar a cada colaborador con las herramientas necesarias para realizar su trabajo de maneja efectiva.</t>
  </si>
  <si>
    <t>Solicitud de Compra de computadoras para equipo de Contabilidad.</t>
  </si>
  <si>
    <t>No. de computadoras solicitadas y compradas.</t>
  </si>
  <si>
    <t>1 - Enviar requerimiento de equipos para División de Contabilidad.
2 - Ejecución del debido proceso de compras.
3 - Instalación de equipos.</t>
  </si>
  <si>
    <t>-Departamento de Tecnologías de la Información y Comunicación
-División de Compras y Contrataciones</t>
  </si>
  <si>
    <t>Honrar los compromisos financieros asumidos por la Institución.</t>
  </si>
  <si>
    <t>Recepción  de ingresos producto de las actividades de la Institución.</t>
  </si>
  <si>
    <t>No. de reportes mensuales de ingresos internos.</t>
  </si>
  <si>
    <t>1 - Recepción en caja de ingresos producto de las actividades de la Institución.
2 - Dar entrada al efectivo.
3 - Elaborar reporte de ingresos.</t>
  </si>
  <si>
    <t>1 - Conduce de ingresos producto de las actividades de la Institución.
2 - Reporte firmado del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</si>
  <si>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</si>
  <si>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</si>
  <si>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</si>
  <si>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Ejecución de los pagos a suplidores.</t>
  </si>
  <si>
    <t>No. de relaciones de pagos a suplidores.</t>
  </si>
  <si>
    <t xml:space="preserve">1 - Recepción de facturas de suplidores.
2 - Ejecución de los pagos. </t>
  </si>
  <si>
    <t xml:space="preserve">1 - Facturas de suplidores.
2 - Cheques. </t>
  </si>
  <si>
    <t>Aportar claridad de las operaciones de la Institución al Gobierno Central y a la población.</t>
  </si>
  <si>
    <t>Estados Financieros Mensuales.</t>
  </si>
  <si>
    <t>No. Publicación de Estados Financieros.</t>
  </si>
  <si>
    <t>1 - Registrar transacciones. 
2 - Contabilizar transacciones en el libro mayor. 
3 - Preparar las entradas de ajuste al final del período. 
4 - Preparar un balance de comprobación ajustado. 
5 - Realizar inventario de activos fijos.</t>
  </si>
  <si>
    <t>Departamento Financiero
División de Activos Fijos
Sección de Almacén y Suministros</t>
  </si>
  <si>
    <t>Proveer seguimiento oportuno Al Presupuesto anual aprobado para la Institución.</t>
  </si>
  <si>
    <t>Informes Mensuales de Ejecución Presupuestaria 2021.</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</si>
  <si>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</si>
  <si>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requerientes.</t>
  </si>
  <si>
    <t>Departamento de Planificación y Desarrollo.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</si>
  <si>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</si>
  <si>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Nombre del área: Dirección Agropecuaria, Normas y Tecnología Alimentaria.</t>
  </si>
  <si>
    <t>Adiestrar tanto a Productores como Técnicos Agropecuarios para que estos sean más eficientes en sus labores de Comercialización.</t>
  </si>
  <si>
    <t>Capacitación a Asociaciones de Productores y a Cooperativas en Normas Técnicas de Calidad e Inocuidad.</t>
  </si>
  <si>
    <t>No. de Talleres realizados.</t>
  </si>
  <si>
    <t>1 - Solicitud de capacitación.
2 - Aprobación de capacitación.
3 - Notificación a asociaciones y cooperativas de pequeños y medianos productores.
4 - Llevar a cabo la capacitación.</t>
  </si>
  <si>
    <t>- Dirección Agropecuaria, Normas y Tecnología Alimentaria.
- Departamento de Normas Técnicas y Estándares de Calidad.
- Departamento de Inocuidad Agroalimentaria.</t>
  </si>
  <si>
    <t>1 - Programar las capacitaciones.
2 - Calendario de actividades.
3 - Comunicación formal.
4 - Informe, listado de participantes y fotos.</t>
  </si>
  <si>
    <t>Dadas las características de estos talleres, deben ser regionales.</t>
  </si>
  <si>
    <t>No. de Productores capacitados.</t>
  </si>
  <si>
    <t>Capacitación a Asociaciones y Cooperativas de pequeños y medianos productores sobre el proceso del Plan de Comercialización del INESPRE.</t>
  </si>
  <si>
    <t>- Dirección Agropecuaria, Normas y Tecnología Alimentaria.
-  Departamento de Formación en Comercialización Agropecuaria.
- Departamento de Servicios Agropecuarios.</t>
  </si>
  <si>
    <t>Capacitación de Productores en Aspectos de Estándares de Calidad, Manejo de Post-Cosecha y Manejo de Productos Agropecuarios.</t>
  </si>
  <si>
    <t>1 - Solicitud de capacitación.
2 - Aprobación de capacitación.
3 - Notificación a productores.
4 - Llevar a cabo la capacitación.</t>
  </si>
  <si>
    <t>- Dirección Agropecuaria, Normas y Tecnología Alimentaria.
- Departamento de Formación en Comercialización Agropecuaria.</t>
  </si>
  <si>
    <t>No. de Productores Agrícolas capacitados.</t>
  </si>
  <si>
    <t>Capacitación a Técnicos en Técnicas de Recepción y Almacenamiento de Productos Agrícolas (BPA).</t>
  </si>
  <si>
    <t>1 - Solicitud de capacitación.
2 - Aprobación de capacitación.
3 - Notificación a técnicos.
4 - Llevar a cabo la capacitación.</t>
  </si>
  <si>
    <t>- Dirección Agropecuaria, Normas y Tecnología Alimentaria.
- Departamento de Servicios Agropecuarios.
- Departamento de Normas Técnicas y Estándares de Calidad.</t>
  </si>
  <si>
    <t>No. de Técnicos capacitados.</t>
  </si>
  <si>
    <t>Capacitación de Técnicos en Aspectos Relativos a los Controles y Normas de la Aplicación de Plaguicidas en el Sector Agrícola.</t>
  </si>
  <si>
    <t>- Dirección Agropecuaria, Normas y Tecnología Alimentaria.
- Departamento de Formación en Comercialización Agropecuaria.
- Departamento de Operaciones.</t>
  </si>
  <si>
    <t>Tener la garantía de que las Áreas cumplen con los Estándares de Inocuidad para la Comercialización en el Sector Agrícola.</t>
  </si>
  <si>
    <t>Validación y Verificación de Limpiezas y Desinfección en Áreas de Comercialización y de Productos.</t>
  </si>
  <si>
    <t>No. de Validaciones.</t>
  </si>
  <si>
    <t>1 - Inspección del personal de producción bajo las normas de inocuidad.
2 - Validar los procedimientos de limpieza e higiene de productos locales.
3 - Definir estándares de Buenas Prácticas Agrícolas (BPA).</t>
  </si>
  <si>
    <t>1 - Informes y fotos.
2 - Informes.
3 - Informes.</t>
  </si>
  <si>
    <t>Programa de afiliación de productores individuales, dando especial atención a mujeres y jóvenes.</t>
  </si>
  <si>
    <t>No. de Talleres realizados en Asociaciones de Mujeres.</t>
  </si>
  <si>
    <t>1 - Visita de orientación.</t>
  </si>
  <si>
    <t>- Dirección Agropecuaria, Normas y Tecnología Alimentaria.
- Departamento de Formación en Comercialización Agropecuaria.
- Departamento de Servicios Agropecuarios (División de Afiliación).</t>
  </si>
  <si>
    <t>- Departamento Administrativo.
- Departamento de Planificación y Desarrollo.
- Protocolo.</t>
  </si>
  <si>
    <t>1 - Informe Relación de participantes y fotos.</t>
  </si>
  <si>
    <t>No. De Asociaciones de Mujeres.</t>
  </si>
  <si>
    <t>No. de Mujeres entrenadas.</t>
  </si>
  <si>
    <t>No. de Talleres realizados en Asociaciones de jóvenes entre 18 y 24 años.</t>
  </si>
  <si>
    <t>No. de Asociaciones de jóvenes entre 18 y 24 años.</t>
  </si>
  <si>
    <t>No. de jóvenes entrenados entre 18 y 24 años.</t>
  </si>
  <si>
    <t>Preservar la Calidad de Vida de los diferentes Colaboradores del INESPRE, así como del Medio Ambiente.</t>
  </si>
  <si>
    <t>Programación de Control y Seguimiento de Aplicación de Normas de Plaguicidas.</t>
  </si>
  <si>
    <t>No. de Controles de Aplicación de Plaguicidas a realizar.</t>
  </si>
  <si>
    <t>1 - Inspección de productos almacenados.
2 - Coordinar con todas las instancias y dependencias las actividades de control de plagas.
3 - Validación de la actividad.</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</si>
  <si>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</si>
  <si>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</si>
  <si>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</si>
  <si>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Certificar las Condiciones Óptimas de los Productos Agropecuarios y Agroindustriales.</t>
  </si>
  <si>
    <t>Certificación de calidad e inocuidad (MP-1)  de los productos agropecuarios.</t>
  </si>
  <si>
    <t xml:space="preserve">No. de Certificaciones (MP-1) Análisis de Laboratorio de Productos Agropecuarios expedidos.                          </t>
  </si>
  <si>
    <t xml:space="preserve">1 - Recepción de productos agropecuarios.
2 - Análisis de productos agropecuarios.
3 - Decomisos de productos agropecuarios.    </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</si>
  <si>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</si>
  <si>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</si>
  <si>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</si>
  <si>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</si>
  <si>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Expedición de Certificaciones de calidad e inocuidad de sus productos agropecuarios a otras instituciones.</t>
  </si>
  <si>
    <t xml:space="preserve">No. de Certificaciones de calidad e inocuidad (externa).                        </t>
  </si>
  <si>
    <t xml:space="preserve">1 - Recepción de muestras.
2 - Análisis de laboratorio.
3 - Entrega de la certificación.  </t>
  </si>
  <si>
    <t>- Departamento de Inocuidad Agroalimentaria.
- Departamento de Servicios Agropecuarios.</t>
  </si>
  <si>
    <t>N/A.</t>
  </si>
  <si>
    <t>Contar con equipos analíticos modernos para realizar mejor las labores de categorización de productos agrícolas.</t>
  </si>
  <si>
    <t>Solicitud de Compra de Equipos Analíticos Modernos para la Certificación de Productos Agropecuarios.</t>
  </si>
  <si>
    <t>No. de Equipos solicitados y comprados.</t>
  </si>
  <si>
    <t>1 - Realizar el levantamiento de equipos necesarios para analizar productos agropecuarios.
2 - Solicitar los equipos analíticos.
3 - Adquirir equipos.</t>
  </si>
  <si>
    <t>- Departamento Administrativo.
- División de Compras y Contrataciones.
- Departamento de Planificación y Desarrollo.</t>
  </si>
  <si>
    <t>1 - Relación de necesidades y/o requerimientos, listado de necesidades.
2 - Solicitud a través del formulario administrativo.
3 - Equipos comprados.</t>
  </si>
  <si>
    <t>Nombre del área: Dirección de Abastecimiento, Distribución y Logística.</t>
  </si>
  <si>
    <t>Proveer de productos a los canales de comercialización y almacenes regionales para que estos lleguen a las comunidades de escasos recursos con productos de calidad en el tiempo requerido.</t>
  </si>
  <si>
    <t>Abastecimiento de Almacenes Regionales.</t>
  </si>
  <si>
    <t>No. de Servicios de Abastecimiento.</t>
  </si>
  <si>
    <t>- Dirección de Comercialización.
- Dirección de Gestión de Programas.
- Dirección Agropecuaria, Normas y Tecnología Alimentaria.
- Dirección Administrativa Financiera.</t>
  </si>
  <si>
    <t>Abastecimiento de Bodegas Móviles.</t>
  </si>
  <si>
    <t>No. de Bodegas Móviles Abastecidas.</t>
  </si>
  <si>
    <t xml:space="preserve">1 - Programa semanal de abastecimiento y distribución.
2 - Reporte diario de abastecimiento y distribución.
3 - Documento de carga/descarga diario.
4 - Programa semanal de abastecimiento y distribución. </t>
  </si>
  <si>
    <t>Abastecimiento de Ferias Agropecuarias.</t>
  </si>
  <si>
    <t>No. de Ferias Agropecuarias Abastecidas.</t>
  </si>
  <si>
    <t>C</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</si>
  <si>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</si>
  <si>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Abastecimiento de Redes de Agromercados.</t>
  </si>
  <si>
    <t>No. de Agromercados Abastecidos al final del año.</t>
  </si>
  <si>
    <t>Sistema de Monitoreo y Medición de la Gestión Pública</t>
  </si>
  <si>
    <t>Infraestructura física que corresponda con la estructura organizacional y logística</t>
  </si>
  <si>
    <t>% de ejecución de presupuesto de inversión.</t>
  </si>
  <si>
    <t>Dirección Ejecutiva</t>
  </si>
  <si>
    <t>Nombre del área: Dirección de Comercialización.</t>
  </si>
  <si>
    <t>Dar fiel cumplimiento a las políticas de requerimientos de compras de los Rubros Agropecuarios para su venta y distribución en los Canales de Comercialización de acuerdo con lo establecido en los Manuales de Procedimientos.</t>
  </si>
  <si>
    <t>Requerimientos de Compras de Productos en el 2021.</t>
  </si>
  <si>
    <t>Cantidad de Requerimientos de Compras de Productos en el 2021 entregados a la División de Compras y Contrataciones.</t>
  </si>
  <si>
    <t>1 - Investigar los componentes de la Canasta Básica Familiar.
2 - Seleccionar los Rubros Agropecuarios y la cantidad que se va a comprar de acuerdo a la programación.
3 - Investigación y fijación de precios.</t>
  </si>
  <si>
    <t>Dirección de Comercialización.</t>
  </si>
  <si>
    <t>- Departamento de Planificación y Desarrollo.
- Dirección de Abastecimiento, Distribución y Logística.
- Dirección Agropecuaria, Normas y Tecnología Alimentaria.
- Dirección de Gestión de Programas.
- División de Compras y Contrataciones.</t>
  </si>
  <si>
    <t>1 - Documento de requerimientos de compras de productos e informes realizados.
2 - Plan de Compras.
3 - Plantillas de levantamientos de precios e informes.</t>
  </si>
  <si>
    <t>Estabilizar los precios de los Rubros Agropecuarios comercializados en el mercado nacional.</t>
  </si>
  <si>
    <t>Fijación de Precios.</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</si>
  <si>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</si>
  <si>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</si>
  <si>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xml:space="preserve">
- Dirección Agropecuaria, Normas y Tecnología Alimentaria.</t>
  </si>
  <si>
    <t>1 - Plantillas de levantamientos de precios e informes.
2 - Plantilla de Fijación de Precios, correo electrónico e informes.</t>
  </si>
  <si>
    <t xml:space="preserve">Ofertar a la población productos aptos e inocuos y la obtención de mejores precios.
Facilitar la comercialización directa entre el productor y el consumidor final. </t>
  </si>
  <si>
    <t>Gestión de Proveedores.</t>
  </si>
  <si>
    <t>No. de invitaciones a Productores Agropecuarios para su participación en las Ferias Agropecuarias.</t>
  </si>
  <si>
    <t>1 - Crear y mantener actualizada una Base de Datos de los Principales Productores y sus respectivos Rubros Agropecuarios.                  
2 - Acordar con los Productores los precios de ventas de los Rubros Agropecuarios a comercializar.</t>
  </si>
  <si>
    <t xml:space="preserve">- Dirección de Gestión de Programas.
- Dirección Agropecuaria, Normas y Tecnología Alimentaria.
</t>
  </si>
  <si>
    <t>1 - Base de Datos de Productores y documentos de invitación.
2 - Comunicación escrita y correo electrónico.</t>
  </si>
  <si>
    <t>Agentes comerciales agropecuarios con acceso a información relevante del mercado.</t>
  </si>
  <si>
    <t>Boletín Estadístico de la Comercialización Agropecuaria.</t>
  </si>
  <si>
    <t>1 - Reportar los productos y sus respectivas cantidades comercializadas en el mes.</t>
  </si>
  <si>
    <t>- Dirección de Gestión de Programas.                                               - División de Fiscalización.
- Dirección Ejecutiva.
- Departamento de Planificación y Desarrollo.</t>
  </si>
  <si>
    <t>1 - Formulario M-P 5 e informes.</t>
  </si>
  <si>
    <t>Desarrollo y capacitación de productores agropecuarios para la exportación.</t>
  </si>
  <si>
    <t>Cantidad de productores capacitados.</t>
  </si>
  <si>
    <t>1 - Crear una Base de Datos de los principales productores agropecuarios con capacidad para exportar.
2 - Coordinar con entidades externas para capacitar a productores con capacidad productiva de exportación.</t>
  </si>
  <si>
    <t>- Dirección Ejecutiva.
- Departamento Jurídico.
- Dirección Agropecuaria, Normas y Tecnología Alimentaria.
- Entidades Externas.</t>
  </si>
  <si>
    <t>1 - Base de Datos de productores.
2 - Acuerdos interinstitucionales e informes.</t>
  </si>
  <si>
    <t xml:space="preserve">Ofertar a las Instituciones del Gobierno productos agropecuarios.
</t>
  </si>
  <si>
    <t xml:space="preserve">Programa de venta a instituciones del Gobierno </t>
  </si>
  <si>
    <t>Monto en Ventas.</t>
  </si>
  <si>
    <t>1 - Abastecer las Instituciones del Gobierno con los productos agropecuarios.</t>
  </si>
  <si>
    <t xml:space="preserve">
- Dirección Agropecuaria, Normas y Tecnología Alimentaria.
- Entidades Externas.</t>
  </si>
  <si>
    <t>1 - Facturas de venta.</t>
  </si>
  <si>
    <t>Nombre del área: Dirección de Gestión de Programas.</t>
  </si>
  <si>
    <t>Ejecución de Mercados de Productores.</t>
  </si>
  <si>
    <t>No. de Mercados de Productores Ejecutados.</t>
  </si>
  <si>
    <t>1 - Programación y planificación de los mercados.
2 - Solicitar y gestionar los recursos económicos al área financiera.
3 - Levantamiento del lugar.
4 - Preparar la logística del lugar.</t>
  </si>
  <si>
    <t>- Dirección de Comercialización.
- Dirección de Abastecimiento, Distribución y Logística.
- Dirección Agropecuaria, Normas y Tecnología Alimentaria.</t>
  </si>
  <si>
    <t>1 - Programación Mercados de Productores.
2 - Presupuestos de Mercados Fijos, Transferencias de Mercados Fijos.
3 - Fotos.
4 - Relación de Pagos, Liquidación de Presupuestos.</t>
  </si>
  <si>
    <t>No. de productores beneficiados.</t>
  </si>
  <si>
    <t>No. de Consumidores Beneficiados.</t>
  </si>
  <si>
    <t>Ejecución de Bodegas Móviles.</t>
  </si>
  <si>
    <t>No. de Bodegas Móviles Ejecutadas.</t>
  </si>
  <si>
    <t>1 - Programación y planificación de las bodegas.
2 - Solicitar y gestionar los recursos económicos al área financiera.
3 - Preparar la logística de las bodegas.</t>
  </si>
  <si>
    <t>1 - Agenda Semanal, Programación Bodegas Móviles.
2 - Matriz de Gastos Operativos, Relación de Listados de los Departamentos de Transportación, Seguridad Militar y Bodegas Móviles.
3 - Ejecución Bodegas Móviles.</t>
  </si>
  <si>
    <t>Ejecución de Ferias Agropecuarias.</t>
  </si>
  <si>
    <t>No. de Ferias Agropecuarias Ejecutadas.</t>
  </si>
  <si>
    <t>1 - Programación y planificación de las ferias.
2 - Presentar a la MAE la programación de las ferias.
3 - Solicitar y gestionar los recursos económicos al área financiera.
4 - Levantamiento del lugar.
5 - Preparar la logística del lugar.</t>
  </si>
  <si>
    <t>1 - Programación Ferias Agropecuarias.
2 - Comunicación y Acta de Reunión.
3 - Matriz de gastos operativos.
4 - Fotos.
5 - Relación de Pagos.</t>
  </si>
  <si>
    <t>Ejecución de Red de Agromercados.</t>
  </si>
  <si>
    <t>No. de Agromercados Ejecutados al final del año.</t>
  </si>
  <si>
    <t>1 - Programación y planificación de los agromercados.
2 - Dar a conocer a la MAE la programación de los agromercados.
3 - Solicitar y gestionar los recursos económicos al área financiera.
4 - Estudio del mercado.
5 - Preparar la logística de los locales.</t>
  </si>
  <si>
    <t>1 - Programación Agromercados.
2 - Comunicación y Acta de Reunión.
3 - Matriz de gastos operativos.
4 - Informes Estudios de Mercados.
5 - Fotos, Relación de pagos de los gastos.</t>
  </si>
  <si>
    <t>Institución con credibilidad y buena reputación a nivel nacional e internacional.</t>
  </si>
  <si>
    <t>Carta de Compromiso al Ciudadano.</t>
  </si>
  <si>
    <t>No. de encuestas realizadas.</t>
  </si>
  <si>
    <t>1 - Recibir la muestra para el levantamiento de la encuesta.
2 - Recibir el cuestionario a realizar en la encuesta.
3 - Distribuir los cuestionarios por zonas.
4 - Recibir y enviar los cuestionarios al Departamento de Planificación y Desarrollo.</t>
  </si>
  <si>
    <t>- Dirección Ejecutiva.
- Departamento de Planificación y Desarrollo.
- Departamento de Comunicaciones.</t>
  </si>
  <si>
    <r>
      <t xml:space="preserve">Para el cálculo de los beneficiarios se tomó como fuente el Informe General ENHOGAR-2015 realizado por la ONE que determina la cantidad de </t>
    </r>
    <r>
      <rPr>
        <b/>
        <sz val="12"/>
        <color rgb="FF000000"/>
        <rFont val="Calibri"/>
        <family val="2"/>
      </rPr>
      <t>4</t>
    </r>
    <r>
      <rPr>
        <sz val="12"/>
        <color rgb="FF000000"/>
        <rFont val="Calibri"/>
        <family val="2"/>
      </rPr>
      <t xml:space="preserve"> miembros. por familia.</t>
    </r>
  </si>
  <si>
    <t>Nombre del área: Dirección de Recursos Humanos.</t>
  </si>
  <si>
    <t>Mejorar el buen desempeño profesional, aumentar el desarrollo del personal y el bienestar individual.</t>
  </si>
  <si>
    <t>Evaluación del Desempeño del Personal 2021.</t>
  </si>
  <si>
    <t>Plantilla de acuerdos de desempeño realizados.</t>
  </si>
  <si>
    <t>1 - Cumplir con los requisitos y recomendaciones de la Ley 41-08 de Administración Pública.</t>
  </si>
  <si>
    <t>Departamento de Evaluación del Desempeño y Capacitación.</t>
  </si>
  <si>
    <t>1- Cantidad de acuerdos de desempeño firmados. Correos. Informes. Indicador SISMAP.</t>
  </si>
  <si>
    <t>Informe de Resultados Evaluación del Desempeño.</t>
  </si>
  <si>
    <t>Plan de Capacitación 2021.</t>
  </si>
  <si>
    <t>No. de Plantillas de Capacitación.</t>
  </si>
  <si>
    <t>1 - Detección de necesidades de capacitación por áreas.
2 - Realizar Plan de Capacitación.
3 -Remitir plan al INAP.</t>
  </si>
  <si>
    <t>1 - Formulario Detección de Necesidades de capacitación.
2 - Plan de Capacitación formulado.
3 - Comunicación.</t>
  </si>
  <si>
    <t>Fortalecer la Gestión Humana.</t>
  </si>
  <si>
    <t>Implementación del Sistema de Administración de Servidores Públicos (SASP).</t>
  </si>
  <si>
    <t>Implementación del SASP realizada.</t>
  </si>
  <si>
    <t>1 - Comunicación solicitud acompañamiento MAP.
2 - Solicitud base de datos servidores públicos a TIC.
3 - Envío datos al MAP.</t>
  </si>
  <si>
    <t>Departamento de Registro, Control y Nómina.</t>
  </si>
  <si>
    <t>- Dirección Ejecutiva.
- Dirección Administrativa Financiera.
- Departamento de Tecnologías de la Información y Comunicación.</t>
  </si>
  <si>
    <t>1 - Correos.
2 - Comunicaciones.
3 - Indicador SISMAP.</t>
  </si>
  <si>
    <t>Programa anual de vacaciones 2021-2022.</t>
  </si>
  <si>
    <t>Informe anual de vacaciones.</t>
  </si>
  <si>
    <t>1 - Levantamiento de vacaciones del personal por área.
2 - Informe calendario de vacaciones por área.
3 - Remisión informe a las áreas.</t>
  </si>
  <si>
    <t>1 - Comunicaciones.
2 - Correos.
3 - Calendario de vacaciones.</t>
  </si>
  <si>
    <t>Preparación de Nómina.</t>
  </si>
  <si>
    <t>No. de Reportes de acciones de personal de nómina.</t>
  </si>
  <si>
    <t>1 - Identificar las novedades para nómina.
2 - Aplicar las novedades.
3 - Generar documento de nómina.
4 - Autorizar con firmas.
5 - Enviar al Departamento Financiero.</t>
  </si>
  <si>
    <t>- Dirección Ejecutiva.
- Dirección Administrativa Financiera.</t>
  </si>
  <si>
    <t>1,2,3,4 - Acciones de personal.
5 - Nómina publicada en el portal web de la Institución.</t>
  </si>
  <si>
    <t>Actualización de la rotaciones y absentismo del personal.</t>
  </si>
  <si>
    <t>No. de Informes de absentismo y rotación de personal.</t>
  </si>
  <si>
    <t>1 - Generar el informe del reloj de ponche.</t>
  </si>
  <si>
    <t>1 - Informe de registro y control. Indicador SISMAP.</t>
  </si>
  <si>
    <t>Elegir candidatos apropiados a las necesidades de la organización.</t>
  </si>
  <si>
    <t>Concursos para cargos de carrera.</t>
  </si>
  <si>
    <t>No. de concursos realizados.</t>
  </si>
  <si>
    <t>1 - Detección de necesidades de personal.
2 - Completar plantilla de Planificación de RRHH.
3 - Enviar al MAP la plantilla.
4 - Realización del concurso.
5 - Nombramiento del personal.</t>
  </si>
  <si>
    <t>Departamento de Reclutamiento y Selección del Personal.</t>
  </si>
  <si>
    <t>1 - Comunicaciones.
2 - Plantilla de Planificación de RRHH creada.
3 - Correo electrónico al MAP.
4 - Convocatoria a 'Concursos publicados en la página Concurso del MAP.
5 - Acta final concurso.</t>
  </si>
  <si>
    <t>Cubrir vacantes con personal necesario.</t>
  </si>
  <si>
    <t>Documento de designación de personal.</t>
  </si>
  <si>
    <t>1 - Detección de necesidades de personal.
2 - Completar plantilla de Planificación de RRHH.
3 - Nombramiento del personal.</t>
  </si>
  <si>
    <t>1 - Comunicaciones
2 - Designaciones.
3 - Acciones de personal.</t>
  </si>
  <si>
    <t>Manual de Descripción de Cargos por Competencias.</t>
  </si>
  <si>
    <t>Manual de Descripción de Cargos actualizado y refrendado por el MAP.</t>
  </si>
  <si>
    <t>Departamento de Organización del Trabajo y Compensación.</t>
  </si>
  <si>
    <t>1,2,3,4 - Comunicaciones y correos.</t>
  </si>
  <si>
    <t>Planificación de Recursos Humanos.</t>
  </si>
  <si>
    <t>Plantilla de Planificación de Recursos Humanos.</t>
  </si>
  <si>
    <t>1 - Completar las plantillas de Planificación de Recursos Humanos.</t>
  </si>
  <si>
    <t>1 - Plantillas completadas, Planificación Publicada en el SISMAP.</t>
  </si>
  <si>
    <t>Aplicación de las Políticas de Compensación y Beneficios.</t>
  </si>
  <si>
    <t>Informe de ejecución de las Políticas de Compensación y Beneficios.</t>
  </si>
  <si>
    <t>1 - Socializar las Políticas de Compensación y Beneficios.
2 - Verificar al personal a reconocer.
3 - Identificar medios para el reconocimiento.
4 - Reconocer al personal.</t>
  </si>
  <si>
    <t>- Departamento de Planificación y Desarrollo.
- Dirección Administrativa Financiera.</t>
  </si>
  <si>
    <t>1 - Empleados reconocidos.
2 - Registros de participantes.
3,4 - Correos.</t>
  </si>
  <si>
    <t>Acta constitutiva.</t>
  </si>
  <si>
    <t>1 - Convocatoria a reunión a áreas determinadas en la guía.
2 - Determinar el Comité.
3 - Acta constitutiva.
4 - Inducción al Comité.
5 - Plan de trabajo.
6 - Socialización.</t>
  </si>
  <si>
    <t>División de Relaciones Laborales y Sociales.</t>
  </si>
  <si>
    <t>1,2 - Correos. Registro de participantes.
3 - Acta constitutiva.
4,5,6 - Indicador SISMAP.</t>
  </si>
  <si>
    <t>1 - Convocatoria a asamblea.
2 - Acta de asamblea.
3 - Validación de asamblea y resolución aprobatoria por el MAP.
4 - Socialización.</t>
  </si>
  <si>
    <t>1 - Correos.
2 - Registro de participantes.
3 - Acta constitutiva.
4 - Indicador SISMAP.</t>
  </si>
  <si>
    <t>Encuesta de Clima Organizacional.</t>
  </si>
  <si>
    <t>Informe de resultados.</t>
  </si>
  <si>
    <t>1,2,3,4 - Correos.
5 - Registro de participantes. Informe de resultados.
6 - Plan de acción.
7 - Indicador SISMAP. Comunicaciones.</t>
  </si>
  <si>
    <t>Comisión de Personal.</t>
  </si>
  <si>
    <t>Documento de designación del representante.</t>
  </si>
  <si>
    <t>1 - Reunión para determinar el representante de la MAE en la Comisión.
2 - Comunicación de la designación al MAP.</t>
  </si>
  <si>
    <t>1 - Comunicación enviada al MAP.
2 - Indicador SISMAP.</t>
  </si>
  <si>
    <t>Solicitud de pagos de prestaciones laborales y derechos adquiridos.</t>
  </si>
  <si>
    <t>No. de Informes con el cálculo de las prestaciones laborales y los derechos adquiridos.</t>
  </si>
  <si>
    <t>1,2 - Comunicaciones.
3 - Hoja de calculo Reclasoft.
4 - Comunicación solicitud pago de prestaciones.</t>
  </si>
  <si>
    <t>Nombre del área: Dirección Ejecutiva.</t>
  </si>
  <si>
    <t>Ejecutar de forma efectiva y eficaz los planes, proyectos, normas y procesos de nuevas regulaciones.</t>
  </si>
  <si>
    <t>Directorio Ejecutivo.</t>
  </si>
  <si>
    <t>No. de encuentros programados.</t>
  </si>
  <si>
    <t>1 - Coordinar fecha, hora y lugar donde se va a llevar a cabo el encuentro.
2 - Convocar miembros al Consejo Directorio Ejecutivo.
3 - Efectuar el encuentro.</t>
  </si>
  <si>
    <t>Las fechas de las celebraciones de los consejos no son previamente establecidas.</t>
  </si>
  <si>
    <t>STAFF Ejecutivo.</t>
  </si>
  <si>
    <t>No. de reuniones.</t>
  </si>
  <si>
    <t>1 - Planificar la fecha, hora y lugar del encuentro.
2 - Convocatoria a los líderes de las direcciones y departamentos.
3 - Preparar agenda.</t>
  </si>
  <si>
    <t>1- Notificación vía chat grupal.
2- Convocatoria.
3- Registro de participantes e Informe y  Minuta del encuentro.</t>
  </si>
  <si>
    <t>Fechas no establecidas.</t>
  </si>
  <si>
    <t>Asegurar el abastecimiento de los productos para que no les falte a la población e impulsar el desarrollo agropecuario.</t>
  </si>
  <si>
    <t>Reuniones con el Ministro de Agricultura.</t>
  </si>
  <si>
    <t>No. de encuentros con la MAE.</t>
  </si>
  <si>
    <t>1 - Solicitar cita con el Ministro.
2 - Presentar Resultados y nuevos proyectos/programas de la Institución.
3 - Presentar status y ejecución de los programas actuales.</t>
  </si>
  <si>
    <t>Áreas operativas del INESPRE.</t>
  </si>
  <si>
    <t>1- Registro de  mensajes convocando.
2- Fotografías de las visitas.
3-  Minuta de reunión.</t>
  </si>
  <si>
    <t>Visitas a los productores.</t>
  </si>
  <si>
    <t>No. de visitas.</t>
  </si>
  <si>
    <t>1 - Planificar las visitas.
2 - Convocar a los acompañantes.
3 - Realizar las visitas y hacer levantamiento de las condiciones de sus productos.</t>
  </si>
  <si>
    <t>Gerencias regionales.</t>
  </si>
  <si>
    <t>1- Agenda del Director.
 2- Convocatoria.
 3- Fotografías de las visitas e Informes.</t>
  </si>
  <si>
    <t>Montaje exitoso de las ferias propuestas.</t>
  </si>
  <si>
    <t>Coordinación para ejecución de Ferias Agropecuarias.</t>
  </si>
  <si>
    <t>No. de Ferias coordinadas.</t>
  </si>
  <si>
    <t>1 - Montaje  y preparación logística. 
2 - Invitación a los productores y participantes externos.
3 - Hacer requerimientos de lugar.
4 - Llevar a cabo la feria.</t>
  </si>
  <si>
    <t>Subdirección Ejecutiva.</t>
  </si>
  <si>
    <t>- Dirección de Gestión de Programas.
- Dirección de Comercialización.
- División de Compras y Contrataciones.
- Dirección de Abastecimiento, Distribución y Logística.
- Dirección Administrativa Financiera.</t>
  </si>
  <si>
    <t xml:space="preserve">
1 - Comunicaciones internas.
2 - Cartas.
3 - Noticias digitales en la página web del INESPRE y prensa en general.
4 - Publicaciones en redes sociales  e inauguración.</t>
  </si>
  <si>
    <t>Apertura de Agromercados.</t>
  </si>
  <si>
    <t>Apoyo a la rehabilitación de Agromercados.</t>
  </si>
  <si>
    <t>No. de Agromercados Rehabilitados al final del año.</t>
  </si>
  <si>
    <t>1  - Montaje  y preparación logística. 
2 - Levantamiento y diagnóstico de necesidades.
3 - Reparación y habilitación de infraestructura.
4 - Apertura de los Agromercados.</t>
  </si>
  <si>
    <t>- Dirección de Gestión de Programas.
- Dirección de Comercialización.
- Dirección de Abastecimiento, Distribución y Logística.
- Dirección Administrativa Financiera.</t>
  </si>
  <si>
    <t>1 - Correos con requerimientos.
2 - Comunicaciones.
3 - Publicaciones en redes sociales.
4 - Inauguración de Agromercados.</t>
  </si>
  <si>
    <t>Agregar más productos a la canasta que ofrece la Institución a los consumidores.</t>
  </si>
  <si>
    <t>Soporte técnico en la expansión de la oferta de las bodegas móviles.</t>
  </si>
  <si>
    <t>No. de combos alimenticios.</t>
  </si>
  <si>
    <t>1 - Adquisición de productos por alguna coyuntura especial.
2 - Estudio de los productos que la población más demanda.
3 - Ubicar los productores de dicho producto.
4 - Lograr acuerdo de venta con la Institución.
5 - Agregar productos a nuestro listado.</t>
  </si>
  <si>
    <t>- Departamento de Tecnologías de la Información y Comunicación.
- Dirección de Comercialización.</t>
  </si>
  <si>
    <t>1 - Correos y comunicaciones internas sobre situación.
2 - Cartas externas.
3 - Contacto con productores.
4 - Concretar acuerdos o convenios.
5 - Expansión de la oferta en los programas.
6 - Publicación en redes.</t>
  </si>
  <si>
    <t>Montaje del software.</t>
  </si>
  <si>
    <t>Coordinar el apoyo para el montaje de un software de contabilidad para los programas de la Institución.</t>
  </si>
  <si>
    <t>Software implementado.</t>
  </si>
  <si>
    <t>1 - Diagnóstico y levantamiento de las necesidades.
2 - Comprar el software.
3 - Montaje del mismo.</t>
  </si>
  <si>
    <t>Departamento de Tecnologías de la Información y Comunicación.</t>
  </si>
  <si>
    <t>1 - Comunicaciones.
2 - Requerimientos a compras internos.
3 - Sistema montado.</t>
  </si>
  <si>
    <t>Aportar estadísticas al sector Agropecuario.</t>
  </si>
  <si>
    <t>Convenio Interinstitucional INESPRE-ONE.</t>
  </si>
  <si>
    <t>No. de Minutas Reuniones.</t>
  </si>
  <si>
    <t>1 - Levantamiento de información de todos los departamentos que pueden aportar datos valiosos.
2 - Ejecución del convenio.</t>
  </si>
  <si>
    <t>1 - Minutas de las reuniones.
2 - Convenio firmado.</t>
  </si>
  <si>
    <t>Apoyar a los productores y a los consumidores.</t>
  </si>
  <si>
    <t>Convenio Interinstitucional Ministerio de Agricultura-INESPRE-Proconsumidor.</t>
  </si>
  <si>
    <t>1 - Levantamiento de información diaria sobre precios de los productos de la canasta básica.
2 - Ejecución del convenio.</t>
  </si>
  <si>
    <t>- Dirección de Comercialización.
- Departamento de Tecnología de la Información y Comunicación.</t>
  </si>
  <si>
    <t>1 - Reporte de precios.
2 - Convenio firmado.</t>
  </si>
  <si>
    <t>Mejorar la Comercialización Agropecuaria Nacional.</t>
  </si>
  <si>
    <t>Convenio INESPRE-Confenagro.</t>
  </si>
  <si>
    <t>1 - Promoción de nuevas oportunidades de inversión en la comercialización agropecuaria y ayuda a los productores sobre comercialización de sus productos.
2 - Ejecución del convenio.</t>
  </si>
  <si>
    <t>- Dirección Ejecutiva.
- Dirección de Comercialización.</t>
  </si>
  <si>
    <t>1 - Ferias de productores y capacitaciones.
2 - Convenio firmado.</t>
  </si>
  <si>
    <t>Facilitar transporte gratuito a los empleados de la Institución.</t>
  </si>
  <si>
    <t>Convenio INESPRE-OMSA.</t>
  </si>
  <si>
    <t>1 - Transporte gratuito para los empleados del INESPRE, como adicional de compensación.
2 - Ejecución del convenio.</t>
  </si>
  <si>
    <t>Dirección de Recursos Humanos.</t>
  </si>
  <si>
    <t>1 - Comunicación interna.
2 - Convenio firmado.</t>
  </si>
  <si>
    <t>Ayudar al Proyecto a comercializar los productos que siembre a través de los programas que desarrolla la Institución.</t>
  </si>
  <si>
    <t>Convenio INESPRE-Proyecto Cruz de Manzanillo</t>
  </si>
  <si>
    <t>1 - Compra de productos para comercializar a través del INESPRE.</t>
  </si>
  <si>
    <t>1 - Órdenes de compra.</t>
  </si>
  <si>
    <t>Ayudar a la comercialización de carne de pescado nacional.</t>
  </si>
  <si>
    <t>Convenio INESPRE-CODOPESCA.</t>
  </si>
  <si>
    <t>- Dirección de Gestión de Programas.
- Dirección de Comercialización.</t>
  </si>
  <si>
    <t>1 - Convenio firmado.</t>
  </si>
  <si>
    <t>Cooperación mutua entre ambas instituciones.</t>
  </si>
  <si>
    <t>Convenio INESPRE-UASD.</t>
  </si>
  <si>
    <t>1 - Pasantías a estudiantes de Agronomía de la UASD en la institución.
2 - Participación de profesores de la UASD en capacitaciones internas del INESPRE.</t>
  </si>
  <si>
    <t>- Dirección de Recursos Humanos.
- Dirección Agropecuaria, Normas y Tecnología Alimentaria.
- Dirección de Comercialización.</t>
  </si>
  <si>
    <t>1 - Reporte de pasantías por la Dirección de Recursos Humanos.
2 - Informes de talleres realizados, fotos, noticias en la página web.</t>
  </si>
  <si>
    <t>Nombre del área: Oficina de Libre Acceso a la Información.</t>
  </si>
  <si>
    <t>Garantizar a los ciudadanos el acceso a la información.</t>
  </si>
  <si>
    <t>Informaciones Publicadas del Portal de Transparencia.</t>
  </si>
  <si>
    <t>No. de Informaciones publicadas.</t>
  </si>
  <si>
    <t>1 - Recepción y validación de las informaciones.
2 - Actualización en el portal de Transparencia.</t>
  </si>
  <si>
    <t>Oficina de Libre Acceso a la Información.</t>
  </si>
  <si>
    <t>Departamentos internos del INESPRE.</t>
  </si>
  <si>
    <t>1 - Correos electrónicos.
2 - Portal de Transparencia.</t>
  </si>
  <si>
    <t>Asociaciones del Comité de Compras y Contrataciones.</t>
  </si>
  <si>
    <t>No. de Convocatorias a reuniones.</t>
  </si>
  <si>
    <t>1 - Participación en los procesos de Compras y Contrataciones.</t>
  </si>
  <si>
    <t>1 - Convocatorias a reuniones del Comité de Compras.</t>
  </si>
  <si>
    <t>Cumplir con el plazo de 15 días hábiles para dar respuesta según lo establecido por la Ley  200-04 y su Reglamento No.130-05.</t>
  </si>
  <si>
    <t>Solicitudes de Información.</t>
  </si>
  <si>
    <t>No. de estadísticas trimestrales de la OAI.</t>
  </si>
  <si>
    <t>1 - Recepción de solicitud.
2 - Gestión de respuesta en el área correspondiente.
3 -  Formalización de respuesta de OAI a solicitante.</t>
  </si>
  <si>
    <t>1 - Cuadro de estadísticas OAI trimestral.
2 - Comunicaciones a los departamentos internos.
3 - Comunicación de respuesta al solicitante.</t>
  </si>
  <si>
    <t>Mantener una puntuación sobresaliente en las evaluaciones del órgano rector (DIGEIG).</t>
  </si>
  <si>
    <t>Evaluación mensual del DIGEIG.</t>
  </si>
  <si>
    <t>No. de Publicaciones mensuales de resultados de evaluación.</t>
  </si>
  <si>
    <t>1 - Pre-evaluación de la DIGEIG.
2 - Subsanación.
3 - Evaluación final de la DIGEIG.</t>
  </si>
  <si>
    <t>1 - Informe de evaluación preliminar.
2 - Informe de evaluación preliminar con observaciones.
3 - Reporte de evaluación final emitida por la DIGEIG.</t>
  </si>
  <si>
    <t>Mantener una gestión Institucional libre de corrupción y apegada a la transparencia.</t>
  </si>
  <si>
    <t>Informes de la Comisión de Ética.</t>
  </si>
  <si>
    <t>No. de Informes trimestrales del Plan de Trabajo CEP.</t>
  </si>
  <si>
    <t>1 - Desarrollo de cada trimestre según las actividades pautadas en el Plan de Trabajo.
2 -  Evaluación y envío de evidencias a la DIGEIG.</t>
  </si>
  <si>
    <t>Comisión de Ética.</t>
  </si>
  <si>
    <t xml:space="preserve">1 - Listado de asistencia, correos electrónicos masivos, convocatorias.
2 - Informes trimestrales publicados en el portal de Transparencia. </t>
  </si>
  <si>
    <t> </t>
  </si>
  <si>
    <t>Nombre del área: Departamento de Comunicaciones.</t>
  </si>
  <si>
    <t>Publicar información institucional en diferentes medios digitales e impresos.</t>
  </si>
  <si>
    <t>Notas de prensa.</t>
  </si>
  <si>
    <t>No. de Notas de prensa realizadas.</t>
  </si>
  <si>
    <t>1 - Seleccionar tema.
2 - Redactar nota de prensa.
3 - Corregir la nota.
4 - Enviarla al medio a publicar.</t>
  </si>
  <si>
    <t>Sección de Prensa.</t>
  </si>
  <si>
    <t xml:space="preserve">1 - Calendario de efemérides.
2,3 - Solicitud de actividad.
4 - Publicación en la página y publicación en el medio enviado. </t>
  </si>
  <si>
    <t>Cartas aniversarios de medios.</t>
  </si>
  <si>
    <t>No. de Cartas de aniversario.</t>
  </si>
  <si>
    <t>1 - Seleccionar el medio.
2 - Redactar las cartas.
3 - Enviarla a la Dirección Ejecutiva para firma y sello.
4 - Enviar carta al medio.</t>
  </si>
  <si>
    <t>Departamento de Comunicaciones.</t>
  </si>
  <si>
    <t>1 - Lista de aniversarios de medios.
2,3 - Carta impresa de felicitación.
4 - Carta recibida.</t>
  </si>
  <si>
    <t>Coordinación para envío de Bodegas Móviles a los medios.</t>
  </si>
  <si>
    <t>No. de Bodegas Móviles para enviar.</t>
  </si>
  <si>
    <t xml:space="preserve">B  </t>
  </si>
  <si>
    <t>1 -  Solicitud del medio de comunicación.
2 - Remitir solicitud a Dirección de Gestión de Programas.
3 - Enviar las Bodegas Móviles a dicho medio.</t>
  </si>
  <si>
    <t>1,2 - Correo electrónico.
3 - Carta.</t>
  </si>
  <si>
    <t>Entrevistas al Director.</t>
  </si>
  <si>
    <t>No. de entrevistas realizadas.</t>
  </si>
  <si>
    <t>1 - Solicitar una entrevista.
2 - Esperar la fecha a ser entrevistado y asistir el día establecido.</t>
  </si>
  <si>
    <t>1 - Correo electrónico.
2 - Fotos y videos de entrevista.</t>
  </si>
  <si>
    <t>Agenda del día.</t>
  </si>
  <si>
    <t>No. de Agendas publicadas.</t>
  </si>
  <si>
    <t>1 - Hacer solicitud de agenda en el medio.</t>
  </si>
  <si>
    <t>1 - Reporte de la publicación impresa del medio.</t>
  </si>
  <si>
    <t>Reducir los niveles de quejas.</t>
  </si>
  <si>
    <t>Pagos por capítulo de publicidad.</t>
  </si>
  <si>
    <t>No. de pagos realizados.</t>
  </si>
  <si>
    <t>1 - Enviar la factura.
2 - Solicitar el pago.
3 - Enviar a los Departamentos correspondientes.</t>
  </si>
  <si>
    <t>1 - Facturas.
2 - Correo electrónico.
3 - Carta impresa recibida.</t>
  </si>
  <si>
    <t>Mantener a los empleados al tanto de las actividades de mayor relevancia de la Institución.</t>
  </si>
  <si>
    <t>Actualizaciones de los murales digitales.</t>
  </si>
  <si>
    <t>No. de actualizaciones programadas.</t>
  </si>
  <si>
    <t>1 - Seleccionar el texto a mostrar.
2 - Cambiar el contenido anterior por el nuevo.</t>
  </si>
  <si>
    <t>1- Correo electrónico.
2 - Visualización del contenido en la pantalla.</t>
  </si>
  <si>
    <t>Actualizaciones del portal.</t>
  </si>
  <si>
    <t>1 - Crear contenidos.
2 - Subir fotos e informaciones.
3 - Dar seguimiento al portal.</t>
  </si>
  <si>
    <t>1 - Listado de efemérides, fotos.
2,3 - Página institucional.</t>
  </si>
  <si>
    <t>Publicaciones en Redes  Sociales.</t>
  </si>
  <si>
    <t>No. de publicaciones.</t>
  </si>
  <si>
    <t>1 - Crear contenidos.
2 - Subir fotos y videos e informaciones de interés.
3 - Monitorear las visualizaciones y comentarios.</t>
  </si>
  <si>
    <t>1 - Fotos.
2 - Publicaciones.
3 - Mediciones.</t>
  </si>
  <si>
    <t>Dar a conocer ocasiones especiales de la Institución a la población.</t>
  </si>
  <si>
    <t>Fotos institucionales.</t>
  </si>
  <si>
    <t>No. de fotos.</t>
  </si>
  <si>
    <t>1 - Ir al lugar o programa determinado.
2 - Hacer las fotos.
3 - Subir y archivar.</t>
  </si>
  <si>
    <t>1,2 - Fotos, documento, memorias.
3 - Página institucional y redes sociales.</t>
  </si>
  <si>
    <t>Videos institucionales.</t>
  </si>
  <si>
    <t>No. de videos.</t>
  </si>
  <si>
    <t>1 - Ir a la actividad solicitada.
2 - Grabar el evento.
3 - Archivar videos.</t>
  </si>
  <si>
    <t>No. de infomerciales.</t>
  </si>
  <si>
    <t>1 - Conocer el tema a promocionar.
2 - Recoger las informaciones y luego hacer el spot.
3 - Promoción.</t>
  </si>
  <si>
    <t>Dar a conocer información de las ventas de los Mercados de Productores y las Bodegas Móviles a la población.</t>
  </si>
  <si>
    <t>Promociones institucionales.</t>
  </si>
  <si>
    <t>No. de promociones.</t>
  </si>
  <si>
    <t>1 - Seleccionar el sector donde se anunciará.
2 - Grabar el contenido indicado a promocionar.
3 - Enviar la bodega móvil a dicho sector.</t>
  </si>
  <si>
    <t>1 - Programación de los canales de comercialización de la Institución.
2 - Texto del contenido a grabar.
3 - Audio.</t>
  </si>
  <si>
    <t>Encuesta de posicionamiento de la marca INESPRE.</t>
  </si>
  <si>
    <t>No. de Encuestas realizadas</t>
  </si>
  <si>
    <t>1 - Diseñar el cuestionario.
2- Aplicar prueba piloto.
3 - Validar cuestionario.
4 - Realizar levantamiento estadístico.</t>
  </si>
  <si>
    <t>1 - Preguntas elaboradas.
2 - Resultado prueba piloto.
3 - Presentación del cuestionario final a las áreas involucradas vía correo electrónico.
4 - Resultado obtenido de la encuesta.</t>
  </si>
  <si>
    <t>Informar al Director y empleados de temas del sector agropecuario y económico.</t>
  </si>
  <si>
    <t>Síntesis informativa.</t>
  </si>
  <si>
    <t>No. de síntesis realizadas.</t>
  </si>
  <si>
    <t>1 - Recolección de información en los medios digitales e impresos.
2 - Envío de síntesis a los correos electrónicos y de forma física.</t>
  </si>
  <si>
    <t>1 - Sitios web.
2 - Correos electrónicos, síntesis impresa, síntesis electrónica.</t>
  </si>
  <si>
    <t>Dar a conocer todo lo realizado por el INESPRE.</t>
  </si>
  <si>
    <t>Revista institucional.</t>
  </si>
  <si>
    <t>No. de Revistas realizadas.</t>
  </si>
  <si>
    <t>1 - Nota de prensa.
2 - Recolección de información.
3 - Corrección de texto y estilo.</t>
  </si>
  <si>
    <t>1,2 - Notas de prensa publicadas en la página web institucional.
3 - Revista culminada.</t>
  </si>
  <si>
    <t>Cubrir los requerimientos de las Direcciones o Departamentos solicitantes para proyectarlos en imagen.</t>
  </si>
  <si>
    <t>Solicitud de cobertura.</t>
  </si>
  <si>
    <t>No. de coberturas realizadas.</t>
  </si>
  <si>
    <t>1 - Solicitud de servicio.
2 - Cubrir la actividad.
3 - Cobertura realizada.</t>
  </si>
  <si>
    <t>1 - Cartas de solicitud.
2 -  Correos electrónicos, fotos, videos.</t>
  </si>
  <si>
    <t>Informar de forma resumida las noticias cubiertas por la institución.</t>
  </si>
  <si>
    <t>Cápsula informativa.</t>
  </si>
  <si>
    <t>No. de cápsulas.</t>
  </si>
  <si>
    <t>1 - Revisar las notas de prensa.
2 - Realizar la selección del texto.
3 - Grabar el video.</t>
  </si>
  <si>
    <t>1,2 - Notas de prensa publicadas en la página web institucional.
3 - Video realizado.</t>
  </si>
  <si>
    <t>Asegurar que las actividades se lleven a cabo de forma eficiente.</t>
  </si>
  <si>
    <t>Asistencia a talleres de capacitación.</t>
  </si>
  <si>
    <t>No. de talleres a los cuales se van a asistir.</t>
  </si>
  <si>
    <t>1 - Realizar la solicitud al departamento correspondiente ya sea la División de Compras y Contrataciones, Dirección Administrativa Financiera.
2 - Ejecución de actividad.
3 - Recepción de servicios.</t>
  </si>
  <si>
    <t>No. de comunicaciones para solicitar las reuniones en el salón de conferencias.</t>
  </si>
  <si>
    <t>1 - Realizar la solicitud al departamento correspondiente ya sea la División de Compras y Contrataciones o Dirección Administrativa Financiera.
2 - Ejecución de actividad.
3 - Recepción de servicios.</t>
  </si>
  <si>
    <t>No. de Actividades programadas para organizar.</t>
  </si>
  <si>
    <t>Cumplir con las expectativas solicitadas.</t>
  </si>
  <si>
    <t>Decoraciones florales.</t>
  </si>
  <si>
    <t>No. de decoraciones programadas.</t>
  </si>
  <si>
    <t>1 - Recibir  el requerimiento.
2 - Ejecutar el mismo.</t>
  </si>
  <si>
    <t>1 - Planificar la logística de abastecimiento y distribución de los productos.
2 - Abastecer productos y ejecutar ruta almacenes regionales.</t>
  </si>
  <si>
    <t>1 - Programa semanal de abastecimiento y distribución.
2 - Reporte diario de abastecimiento y distribución.</t>
  </si>
  <si>
    <t>1 - Planificar la logística de abastecimiento de los Agromercados.
2 - Solicitar y gestionar los recursos económicos al área financiera.
3 - Preparar la logística de los locales.</t>
  </si>
  <si>
    <t>-Departamento de Normas, Sistemas, Supervisión y Seguimiento.</t>
  </si>
  <si>
    <t>1 - Hoja de análisis de los militares en servicios.                    
2 - Listado de personal militar asignado a cada planta.
3 - Militares asignados a cada planta.</t>
  </si>
  <si>
    <t>1 - Hoja de análisis de los militares en servicios.                    
2 - Listado de personal militar asignado a cada bodega.
3 - Militares asignados a cada bodega.</t>
  </si>
  <si>
    <t>1 - Hoja de análisis de los militares en servicios.                    
2 - Listado de personal militar asignado a cada funcionario.
3 - Militares asignados a cada funcionario.</t>
  </si>
  <si>
    <t>1 - Hoja de análisis de los militares en servicios.                    
2 - Listado de personal militar asignado a cada camión de abastecimiento.
3 - Militares asignados a cada camión de abastecimiento.</t>
  </si>
  <si>
    <t>1 -  Documentación Física o Electrónica del Catálogo de Servicios TIC.
2 - Documento Físico o Electrónico de las políticas y procedimientos internos.</t>
  </si>
  <si>
    <t>1 - Crear el pool de aplicaciones que serán permitidas y ejecutadas en la institución.
2 - Licenciar todos los software instalados y ejecutados en las computadoras de la institución.
3 - Desinstalar aplicaciones no permitidas, como por ejemplo: Microsoft Office.</t>
  </si>
  <si>
    <t>1- Levantamiento requerimientos:
 * Inventario de activos de TI, sujetos al plan de continuidad de operaciones.
 * Dimensionamiento de la solución (Procesamiento, Memoria, Almacenamiento, Networking, etc.) tomando en cuenta la demanda actual, el crecimiento a futuro y las nuevas demandas generadas por la transformación digital.
 Insumos: Inventario de Activos TIC (Equipos, Servicios, etc.)
 Entregables: Términos de referencia del proyecto (Especificaciones técnicas, objetivos y alcance del proyecto).
2- Licitación, revisión de propuestas y adjudicación del proyecto. 
 * Acorde a los procesos de licitación definidos por la Ley de Compras y Contrataciones.
3- Instalación y puesta en marcha.
 Entregables: * Constancia de recepción de los equipos y licencias
 (de los departamentos de Inventarios y Activos Fijos).
 * Plan de implementación de la solución.</t>
  </si>
  <si>
    <t>1  - Programa de abastecimiento de los Agromercados. 
2 - Solicitud de recursos económicos.
3 - Programa de logística de los locales.</t>
  </si>
  <si>
    <t>No. de invitaciones a Productores Agropecuarios para su participación en los Mercados de Productores.</t>
  </si>
  <si>
    <t>1-  Correos electrónicos.
2-Convocatoria                 
3- Registro de participantes e Informe y Asamblea o Minuta del Directorio.</t>
  </si>
  <si>
    <t>1 - Participación de los agricultores en las ferias de productores del INESPRE.</t>
  </si>
  <si>
    <t>Infomerciales institucionales.</t>
  </si>
  <si>
    <t>Asistencia a las reuniones de las diferentes Direcciones o Departamentos.</t>
  </si>
  <si>
    <t>Mantener nuestra identidad nacional e institucional a través de la conmemoración de estas fechas.</t>
  </si>
  <si>
    <t>Celebración de las efemérides, Misa de aniversario, Fiesta navideña.</t>
  </si>
  <si>
    <t>-Dirección Ejecutiva.</t>
  </si>
  <si>
    <t>-Dirección de Gestión de Programas.</t>
  </si>
  <si>
    <t>-Medios de Comunicación externos.</t>
  </si>
  <si>
    <t>-Dirección Administrativa Financiera.</t>
  </si>
  <si>
    <t>-Departamento de Tecnologías de la Informacion y Comunicación.</t>
  </si>
  <si>
    <t>1,2 - Videos de la actividad,memorias.
3 - Video en las redes sociales.</t>
  </si>
  <si>
    <t>1 - Ocasión de interés.
2 - Comunicación, grabación.
3 - Páginas institucionales,redes y medios impresos.</t>
  </si>
  <si>
    <t>-Departamento de Planificación y Desarrollo.</t>
  </si>
  <si>
    <t>-Todas las Direcciones o Departamentos de la Institución.</t>
  </si>
  <si>
    <t>Sección de Protocolo.</t>
  </si>
  <si>
    <t>-División de Compras y Contrataciones.
-Dirección Administrativa Financiera.</t>
  </si>
  <si>
    <t>1 - Solicitud de elaboración de  talleres.
2 - Comunicaciones enviadas a las áreas.
3 - Realización de la recepción del servicio.</t>
  </si>
  <si>
    <t>1 - Comunicaciones enviadas a las áreas.
2 - Listados de asistencia.
3 - Apoyo brindado por el auxiliar de protocolo.</t>
  </si>
  <si>
    <t>1 - Solicitud a las diferentes Direcciones o Departamentos.
2 - El material audiovisual que realiza comunicaciones.
3 - Asistencia de auxiliar de protocolo.</t>
  </si>
  <si>
    <t>1 - Requerimiento al Departamento Financiero o a la División de Compras y Contrataciones.
2 - Decoraciones colocadas en su respectivo lugar.</t>
  </si>
  <si>
    <t>Auditorías de cumplimiento de las normas.</t>
  </si>
  <si>
    <t>No. de Auditorías programadas.</t>
  </si>
  <si>
    <t>Auditoría de procedimientos de las áreas.</t>
  </si>
  <si>
    <t>No. de Informe de revisión y verificación de documentos, procesados por su cumplimiento con las normas y los procedimientos.</t>
  </si>
  <si>
    <t>Auditoría a realizar.</t>
  </si>
  <si>
    <t>No. de Auditorías Realizadas.</t>
  </si>
  <si>
    <t>Fiscalización y Val. Operaciones Op/Financiera en Mercados de Productores y Bodegas Móviles.</t>
  </si>
  <si>
    <t>No. de Operaciones Fiscalizadas.</t>
  </si>
  <si>
    <t>Revisión de Nómina a Empleados Fijos.</t>
  </si>
  <si>
    <t>No. de Expedientes de Nómina Revisados.</t>
  </si>
  <si>
    <t>Verificación y Validación de Inventario de Activos Fijos.</t>
  </si>
  <si>
    <t>No. de Verificaciones de Inventario de Activos Fijos.</t>
  </si>
  <si>
    <t>1 - Solicitud de auditoría para fines de aprobación.
2 - Aprobación de auditoría a ejecutar.
3 - Ejecución de la auditoría.</t>
  </si>
  <si>
    <t>1 - Escoger la fecha para la realización del arqueo.
2 - Realizar el arqueo.</t>
  </si>
  <si>
    <t>1 - Programar fecha para la auditoría.
2 - Planificar auditoría.
3 - Ejecutar la auditoría.</t>
  </si>
  <si>
    <t>1 - Programar fecha para la fiscalización y validación de operaciones financieras en Mercados de Productores y Bodegas Móviles.
2 - Planificación de las operaciones. 
3 - Ejecución de las operaciones.</t>
  </si>
  <si>
    <t>1 - Programar fecha para la fiscalización y validación de inventario de producto.
2 - Planificación del inventario de producto.
3 - Ejecución del inventario de producto.</t>
  </si>
  <si>
    <t>1 - Recepción de expedientes para fines de pago.
2 - Revisión de los expedientes.
3 - Entrega de los expedientes revisados.</t>
  </si>
  <si>
    <t>1 - Recepción de la nómina de empleados fijos.
2 - Revisión de  la nómina de empleados fijos. 
3 - Entrega de la nómina revisada.</t>
  </si>
  <si>
    <t>-Todas las áreas.</t>
  </si>
  <si>
    <t>1,2 - Solicitud aprobada.
3 - Informe de auditoría ejecutada.</t>
  </si>
  <si>
    <t>1,2 - Programación o cronograma de trabajo.
3 - Informe de fiscalización de las operaciones de Mercados de Productores y Bodegas Móviles.</t>
  </si>
  <si>
    <t>-División de Compras y Contrataciones</t>
  </si>
  <si>
    <t>-Dirección de Abastecimiento, Distribución y Logística.</t>
  </si>
  <si>
    <t>1,2 - Programación de trabajo.
3 - Informe de fiscalización de la validación del inventario de producto.</t>
  </si>
  <si>
    <t>-Sección de Revisión  Interna.</t>
  </si>
  <si>
    <t>-Sección de Activos Fijos.</t>
  </si>
  <si>
    <t>Informes de seguimiento: Ejecuciones trimestrales del POA y Memoria Institucional 2021.</t>
  </si>
  <si>
    <t>Mitigar los riesgos existentes y robustecer la estructura física y tecnológica de la Institución para fortalecer la seguridad de la información.</t>
  </si>
  <si>
    <t>Proyecto de Sala de Lactancia Materna.</t>
  </si>
  <si>
    <t xml:space="preserve">1 - Convocatoria de una jornada de trabajo con las áreas institucionales para realizar un análisis FODA institucional.
2 - Hacer una revisión del Credo Organizacional.
3 - Formulación de los ejes y objetivos estratégicos institucionales.
4 - Llenado de la matriz del MEPyD.
5 - Consolidación de la matriz del PEI con todas las áreas.
6 - Culminación y socialización del PEI con todas las áreas.
</t>
  </si>
  <si>
    <t>1 - Realizar un cronograma de trabajo.           
2 - Gestionar  las capacitaciones.                            
3 - Difusión de la sensibilización.</t>
  </si>
  <si>
    <t>1 - Realizar un cronograma de trabajo. 
2 - Ubicar espacio físico.    
3 - Adecuar el espacio físico.
4 - Equipar Sala.
5 - Apertura Sala de Lactancia Materna.</t>
  </si>
  <si>
    <t>1 - Registro de Participantes del análisis FODA.
2 - Credo Organizacional aprobado por la MAE.
3 - Ejes y objetivos estratégicos aprobados por la MAE. 
4 - Planilla de la Matriz del PEI aprobada por el MEPyD.
5 - Registro de firmas de las reuniones.
6 - El documento del PEI 2021-2024 aprobado por la MAE,  publicado en el Portal de Transparencia y enviado al MEPyD.</t>
  </si>
  <si>
    <t>1 - Convocatoria a los involucrados y lista de asistencia.
2 - Plan elaborado y publicado en la plataforma NOBACI.</t>
  </si>
  <si>
    <t>1,2 - Solicitud enviada y firmada por el área.
3 - Plan elaborado y publicado en la plataforma NOBACI.</t>
  </si>
  <si>
    <t>1 - Solicitud enviada y firmada por el área.
2 - Propuestas enviadas y mesas de trabajo realizadas.
3 - Plan elaborado y pubicado en la plataforma NOBACI.</t>
  </si>
  <si>
    <t>- Departamento de Evaluación de Desempeño y Capacitación.
- Departamento de Comunicaciones.
- Sección de Protocolo.</t>
  </si>
  <si>
    <t>1 - Documento del cronograma de trabajo.
2 - Documentaciones pertinentes.                     
3 - Fotos, videos, notas de prensa, correos masivos al personal, registro de participantes.</t>
  </si>
  <si>
    <t>1 - Documento del cronograma de trabajo.
2 - Plano de Arquitectura.
3 - Documentaciones pertinentes. 
4 - Documentos de requisiciones.   
5 - Fotos, videos, notas de prensa, registro de participantes de la inauguración de la sala de lactancia.</t>
  </si>
  <si>
    <t>- Departamento de Planificación y Desarrollo.
- Departamento de Comunicaciones.
- Sección de Protocolo.</t>
  </si>
  <si>
    <t>1 - Correos enviados.
2 - Fotos, videos, notas de prensa, registro de participantes, publicaciones en redes sociales.
3 - Documento de publicación Boletín Digital.</t>
  </si>
  <si>
    <t>1 - Matriz de acciones implementadas.
2 - Comunicación de recibo.
3 - Autodiagnóstico actualizado y socializado.</t>
  </si>
  <si>
    <t>- Dirección de Recursos Humanos.
- Dirección Agropecuaria, Normas y Tecnología Alimentaria.
- Sección de Protocolo.</t>
  </si>
  <si>
    <r>
      <t>1 - Planificar la seguridad que se brindará a las plantas.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</si>
  <si>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Planificar la seguridad que se brindará a las Bodegas Móviles.
2 - Organizar los militares que llevarán a cabo los servicios.
3 - Ejecutar los servicios programados.</t>
  </si>
  <si>
    <r>
      <t>1 - Planificar la seguridad que se brindará a los Agromercados.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</si>
  <si>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</si>
  <si>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</si>
  <si>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Hoja de análisis de los militares en servicios.                    
2 - Listado de personal militar asignado a cada Agromercado.
3 - Militares asignados a cada Agromercado.</t>
  </si>
  <si>
    <t>-Dirección de Recursos Humanos.
-División de Compras y Contrataciones.</t>
  </si>
  <si>
    <t>-Direccion de Comercialización</t>
  </si>
  <si>
    <t>-Departamento de Tecnologías de la Información y Comunicación.
-Dirección de Recursos Humanos.</t>
  </si>
  <si>
    <t>1 - Hoja de desarrollo del software de gestión.
2 - Hoja de asistencia mesas de trabajo donde se estructuren las necesidades y procesos del Departamento Financiero.
3 - Carta de solicitud capacitación para el personal.</t>
  </si>
  <si>
    <t>-Departamento de Ingeniería y Arquitectura.</t>
  </si>
  <si>
    <t>-Departamento Administrativo.
-División de Compras y Contrataciones.
-Servicio externo de mudanza.</t>
  </si>
  <si>
    <t>1 - Contrato de alquiler de espacio físico.
2 - Factura de compras de anaqueles.
3 - Control de traslado de expedientes.</t>
  </si>
  <si>
    <t>1 - Carta de solicitud de compras de equipos para División de Contabilidad.
2 - Expediente de este proceso en específico de compras.
3 - Equipos instalados.</t>
  </si>
  <si>
    <t>-División de Tesorería.</t>
  </si>
  <si>
    <t>-Departamento de Registro, Control y Nómina.</t>
  </si>
  <si>
    <t xml:space="preserve">1 - Archivo Excel de las instrucciones de pago de nómina de parte del Departamento de Registro, Control y Nómina.
2 - Reporte de transferencias electrónicas.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</si>
  <si>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</si>
  <si>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</si>
  <si>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Mejorar la competencia de los productores agropecuarios afiliados.</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</si>
  <si>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</si>
  <si>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</si>
  <si>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</si>
  <si>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Programación de abastecimiento y distribución.
2 - Reporte diario de abastecimiento y distribución.
3 - Reporte diario de abastecimiento y distribución.
4 - Documento interno MP5 y MP12.
5 - Documento de carga/descarga</t>
  </si>
  <si>
    <t>Aumentar el volumen de comercialización de los productores agropecuarios.</t>
  </si>
  <si>
    <t>No. de Boletines emitidos.</t>
  </si>
  <si>
    <t>1 - Correo electrónico de la División de Desarrollo Institucional y Calidad en la gestión.
2 - Correo electrónico del Departamento de Planificación.
3 - Carta de Entrega a los gerentes provinciales y regionales.
4 - Carta de envío y entrega al Departamento de Planificación y Desarrollo.</t>
  </si>
  <si>
    <t>Desarrollar un ambiente confortable y organizado para poder trabajar de manera óptima.</t>
  </si>
  <si>
    <t>Fomentar la colaboración y el involucramiento del personal para contar con un entorno agradable y seguro con un liderazgo efectivo.</t>
  </si>
  <si>
    <t>Actualización del Comité de la Salud y Seguridad en el Trabajo (SISTAP).</t>
  </si>
  <si>
    <t>Actualización de la Asociación de Servidores Públicos (ASP).</t>
  </si>
  <si>
    <t>1 - Revisión del Manual de Cargos.
2 - Aplicación de los cambios.
3 - Enviar al MAP para su revisión y aprobación.
4 - Socializar el Manual de Cargos.</t>
  </si>
  <si>
    <t>1 - Solicitud al MAP.
2 - Determinación de la muestra.
3 - Período de aplicación de la encuesta.
4 - Informe de resultados.
5 - Socialización.
6 - Plan de acción.
7 - Informe de resultados del Plan de Acción.</t>
  </si>
  <si>
    <t>1 - Carta de desvinculación del personal.
2 - Entrega a las personas correspondientes.
3 - Cálculo de prestaciones.
4 - Solicitud de pago a Dirección Administrativa Financiera.</t>
  </si>
  <si>
    <t>-Sección de Protocolo.</t>
  </si>
  <si>
    <t>- Sección de Protocolo.
- Departamento Administrativo.
- División de Compras y Contrataciones.
- Departamento de Comunicaciones.</t>
  </si>
  <si>
    <r>
      <t xml:space="preserve">Lic. Soely Balaguer
</t>
    </r>
    <r>
      <rPr>
        <sz val="11"/>
        <color indexed="8"/>
        <rFont val="Times New Roman"/>
        <family val="1"/>
      </rPr>
      <t>Relaciones Interinstitucionales</t>
    </r>
  </si>
  <si>
    <r>
      <t xml:space="preserve">Cantidades de familias beneficiadas en cada canal de comercialización por mes.
-Mercados de Productores: </t>
    </r>
    <r>
      <rPr>
        <sz val="12"/>
        <rFont val="Calibri"/>
        <family val="2"/>
      </rPr>
      <t>475 familias beneficiadas por un Mercado de Productores en un mes.
-</t>
    </r>
    <r>
      <rPr>
        <b/>
        <sz val="12"/>
        <rFont val="Calibri"/>
        <family val="2"/>
      </rPr>
      <t xml:space="preserve">Bodegas Móviles: </t>
    </r>
    <r>
      <rPr>
        <sz val="12"/>
        <rFont val="Calibri"/>
        <family val="2"/>
      </rPr>
      <t>130 familias beneficiadas por una</t>
    </r>
    <r>
      <rPr>
        <b/>
        <sz val="12"/>
        <rFont val="Calibri"/>
        <family val="2"/>
      </rPr>
      <t xml:space="preserve"> </t>
    </r>
    <r>
      <rPr>
        <sz val="12"/>
        <rFont val="Calibri"/>
        <family val="2"/>
      </rPr>
      <t xml:space="preserve"> Bodega Móvil en un mes.
</t>
    </r>
    <r>
      <rPr>
        <b/>
        <sz val="12"/>
        <rFont val="Calibri"/>
        <family val="2"/>
      </rPr>
      <t xml:space="preserve">-Ferias Agropecuarias: </t>
    </r>
    <r>
      <rPr>
        <sz val="12"/>
        <rFont val="Calibri"/>
        <family val="2"/>
      </rPr>
      <t>2,700 visitantes más</t>
    </r>
    <r>
      <rPr>
        <b/>
        <sz val="12"/>
        <rFont val="Calibri"/>
        <family val="2"/>
      </rPr>
      <t xml:space="preserve"> </t>
    </r>
    <r>
      <rPr>
        <sz val="12"/>
        <rFont val="Calibri"/>
        <family val="2"/>
      </rPr>
      <t>750 productores provenientes de asociaciones (cada visitante y productor tiene familia) beneficiados por una</t>
    </r>
    <r>
      <rPr>
        <b/>
        <sz val="12"/>
        <rFont val="Calibri"/>
        <family val="2"/>
      </rPr>
      <t xml:space="preserve"> </t>
    </r>
    <r>
      <rPr>
        <sz val="12"/>
        <rFont val="Calibri"/>
        <family val="2"/>
      </rPr>
      <t xml:space="preserve">Feria Agropecuaria en un mes.
</t>
    </r>
    <r>
      <rPr>
        <b/>
        <sz val="12"/>
        <rFont val="Calibri"/>
        <family val="2"/>
      </rPr>
      <t xml:space="preserve">-Agromercados: </t>
    </r>
    <r>
      <rPr>
        <sz val="12"/>
        <rFont val="Calibri"/>
        <family val="2"/>
      </rPr>
      <t xml:space="preserve">5,400 familias beneficiadas por un Agromercado en un mes.
</t>
    </r>
  </si>
  <si>
    <t>Medir el nivel de satisfacción de los servicios comprometidos a través de diferentes medios de comunicación.</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</si>
  <si>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</si>
  <si>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</si>
  <si>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</si>
  <si>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</si>
  <si>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</si>
  <si>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</si>
  <si>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</si>
  <si>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</si>
  <si>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</si>
  <si>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</si>
  <si>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</si>
  <si>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Asunción Jorge
</t>
    </r>
    <r>
      <rPr>
        <sz val="11"/>
        <color indexed="8"/>
        <rFont val="Times New Roman"/>
        <family val="1"/>
      </rPr>
      <t>Encargada de Equidad de Género y Desarrollo</t>
    </r>
  </si>
  <si>
    <r>
      <t xml:space="preserve">Lic. Eufemia Mota
</t>
    </r>
    <r>
      <rPr>
        <sz val="11"/>
        <color indexed="8"/>
        <rFont val="Times New Roman"/>
        <family val="1"/>
      </rPr>
      <t>Encargada División de Formulación, Monitoreo y Evaluación de PPP</t>
    </r>
  </si>
  <si>
    <r>
      <rPr>
        <b/>
        <sz val="11"/>
        <color indexed="8"/>
        <rFont val="Times New Roman"/>
        <family val="1"/>
      </rPr>
      <t>Lic. Reynis Doñé</t>
    </r>
    <r>
      <rPr>
        <sz val="11"/>
        <color indexed="8"/>
        <rFont val="Times New Roman"/>
        <family val="1"/>
      </rPr>
      <t> 
Encargada División de Desarrollo Institucional y Calidad en la Gestión</t>
    </r>
  </si>
  <si>
    <r>
      <t xml:space="preserve">Lic.  Frank  Hamlet  Díaz
</t>
    </r>
    <r>
      <rPr>
        <sz val="11"/>
        <color indexed="8"/>
        <rFont val="Times New Roman"/>
        <family val="1"/>
      </rPr>
      <t>Encargado División de Cooperación Internacional</t>
    </r>
  </si>
  <si>
    <r>
      <t>Ivanna Sánchez</t>
    </r>
    <r>
      <rPr>
        <sz val="11"/>
        <color indexed="8"/>
        <rFont val="Times New Roman"/>
        <family val="1"/>
      </rPr>
      <t xml:space="preserve"> 
Auxiliar Administrativo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</si>
</sst>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409]General"/>
    <numFmt numFmtId="165" formatCode="#,##0.00&quot; &quot;;&quot; (&quot;#,##0.00&quot;)&quot;;&quot; -&quot;#&quot; &quot;;@&quot; &quot;"/>
    <numFmt numFmtId="166" formatCode="[$$-409]#,##0.00;[Red]&quot;-&quot;[$$-409]#,##0.00"/>
    <numFmt numFmtId="167" formatCode="[$$-409]#,##0.00;[Red]\-[$$-409]#,##0.00"/>
    <numFmt numFmtId="168" formatCode="&quot;RD&quot;&quot;$&quot;#,##0"/>
    <numFmt numFmtId="169" formatCode="[$-409]#,##0"/>
    <numFmt numFmtId="170" formatCode="[$-409]0%"/>
    <numFmt numFmtId="171" formatCode="&quot;RD&quot;#,##0.00"/>
  </numFmts>
  <fonts count="60" x14ac:knownFonts="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24"/>
      <color rgb="FF000000"/>
      <name val="Calibri"/>
      <family val="2"/>
    </font>
    <font>
      <b/>
      <sz val="24"/>
      <color rgb="FF000000"/>
      <name val="Times New Roman"/>
      <family val="1"/>
    </font>
    <font>
      <u/>
      <sz val="11"/>
      <color rgb="FF0563C1"/>
      <name val="Calibri"/>
      <family val="2"/>
    </font>
    <font>
      <b/>
      <i/>
      <sz val="16"/>
      <color rgb="FF000000"/>
      <name val="Arial"/>
      <family val="2"/>
    </font>
    <font>
      <sz val="10"/>
      <color rgb="FF000000"/>
      <name val="Verdana"/>
      <family val="2"/>
    </font>
    <font>
      <sz val="10"/>
      <color rgb="FF000000"/>
      <name val="Arial"/>
      <family val="2"/>
    </font>
    <font>
      <b/>
      <i/>
      <u/>
      <sz val="11"/>
      <color rgb="FF000000"/>
      <name val="Arial"/>
      <family val="2"/>
    </font>
    <font>
      <b/>
      <sz val="16"/>
      <color rgb="FF000000"/>
      <name val="Times New Roman"/>
      <family val="1"/>
    </font>
    <font>
      <sz val="11"/>
      <color indexed="8"/>
      <name val="Calibri"/>
      <family val="2"/>
    </font>
    <font>
      <sz val="11"/>
      <color indexed="8"/>
      <name val="Times New Roman"/>
      <family val="1"/>
    </font>
    <font>
      <b/>
      <sz val="16"/>
      <color indexed="8"/>
      <name val="Times New Roman"/>
      <family val="1"/>
    </font>
    <font>
      <sz val="16"/>
      <color indexed="8"/>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sz val="11"/>
      <color rgb="FF000000"/>
      <name val="Calibri"/>
      <family val="2"/>
      <charset val="1"/>
    </font>
    <font>
      <sz val="11"/>
      <color rgb="FF000000"/>
      <name val="Arial"/>
      <family val="2"/>
      <charset val="1"/>
    </font>
    <font>
      <sz val="10"/>
      <color rgb="FF000000"/>
      <name val="Verdana"/>
      <family val="2"/>
      <charset val="1"/>
    </font>
    <font>
      <b/>
      <i/>
      <sz val="16"/>
      <color rgb="FF000000"/>
      <name val="Arial"/>
      <family val="2"/>
      <charset val="1"/>
    </font>
    <font>
      <b/>
      <i/>
      <u/>
      <sz val="11"/>
      <color rgb="FF000000"/>
      <name val="Arial"/>
      <family val="2"/>
      <charset val="1"/>
    </font>
    <font>
      <sz val="10"/>
      <name val="Verdana"/>
      <family val="2"/>
    </font>
    <font>
      <sz val="11"/>
      <color rgb="FF000000"/>
      <name val="Arial"/>
      <family val="2"/>
    </font>
    <font>
      <b/>
      <sz val="20"/>
      <color rgb="FF000000"/>
      <name val="Calibri"/>
      <family val="2"/>
    </font>
    <font>
      <b/>
      <sz val="14"/>
      <color rgb="FF000000"/>
      <name val="Calibri"/>
      <family val="2"/>
    </font>
    <font>
      <sz val="12"/>
      <color rgb="FF000000"/>
      <name val="Calibri"/>
      <family val="2"/>
    </font>
    <font>
      <b/>
      <sz val="20"/>
      <color rgb="FFFFFFFF"/>
      <name val="Calibri"/>
      <family val="2"/>
    </font>
    <font>
      <sz val="20"/>
      <color rgb="FF000000"/>
      <name val="Calibri"/>
      <family val="2"/>
    </font>
    <font>
      <b/>
      <sz val="12"/>
      <color rgb="FF000000"/>
      <name val="Calibri"/>
      <family val="2"/>
    </font>
    <font>
      <b/>
      <sz val="12"/>
      <color rgb="FFFFFFFF"/>
      <name val="Calibri"/>
      <family val="2"/>
    </font>
    <font>
      <b/>
      <sz val="11"/>
      <color rgb="FF000000"/>
      <name val="Calibri"/>
      <family val="2"/>
    </font>
    <font>
      <sz val="12"/>
      <name val="Calibri"/>
      <family val="2"/>
    </font>
    <font>
      <sz val="12"/>
      <color rgb="FF000000"/>
      <name val="Calibri"/>
      <family val="2"/>
      <charset val="1"/>
    </font>
    <font>
      <b/>
      <sz val="20"/>
      <color rgb="FFFFFFFF"/>
      <name val="Calibri"/>
      <family val="2"/>
      <charset val="1"/>
    </font>
    <font>
      <sz val="20"/>
      <color rgb="FF000000"/>
      <name val="Calibri"/>
      <family val="2"/>
      <charset val="1"/>
    </font>
    <font>
      <sz val="12"/>
      <color theme="1"/>
      <name val="Calibri"/>
      <family val="2"/>
      <scheme val="minor"/>
    </font>
    <font>
      <sz val="20"/>
      <color theme="1"/>
      <name val="Calibri"/>
      <family val="2"/>
      <scheme val="minor"/>
    </font>
    <font>
      <b/>
      <sz val="12"/>
      <name val="Calibri"/>
      <family val="2"/>
      <scheme val="minor"/>
    </font>
    <font>
      <b/>
      <sz val="12"/>
      <name val="Calibri"/>
      <family val="2"/>
    </font>
    <font>
      <b/>
      <sz val="12"/>
      <color theme="1"/>
      <name val="Calibri"/>
      <family val="2"/>
      <scheme val="minor"/>
    </font>
    <font>
      <sz val="12"/>
      <color rgb="FF000000"/>
      <name val="Calibri"/>
      <family val="2"/>
      <scheme val="minor"/>
    </font>
    <font>
      <sz val="12"/>
      <name val="Calibri"/>
      <family val="2"/>
      <scheme val="minor"/>
    </font>
    <font>
      <sz val="10"/>
      <color rgb="FF000000"/>
      <name val="Calibri"/>
      <family val="2"/>
    </font>
    <font>
      <sz val="10"/>
      <color rgb="FFFF0000"/>
      <name val="Calibri"/>
      <family val="2"/>
    </font>
    <font>
      <sz val="16"/>
      <color rgb="FF000000"/>
      <name val="Calibri"/>
      <family val="2"/>
    </font>
    <font>
      <b/>
      <sz val="22"/>
      <color rgb="FFFF0000"/>
      <name val="Calibri"/>
      <family val="2"/>
    </font>
    <font>
      <b/>
      <sz val="12"/>
      <color theme="1"/>
      <name val="Arial"/>
      <family val="2"/>
    </font>
    <font>
      <b/>
      <sz val="12"/>
      <color rgb="FF000000"/>
      <name val="Calibri"/>
      <family val="2"/>
      <scheme val="minor"/>
    </font>
    <font>
      <u/>
      <sz val="11"/>
      <color theme="10"/>
      <name val="Arial"/>
      <family val="2"/>
    </font>
    <font>
      <u/>
      <sz val="11"/>
      <color theme="10"/>
      <name val="Calibri"/>
      <family val="2"/>
    </font>
    <font>
      <sz val="12"/>
      <color rgb="FF000000"/>
      <name val="Arial"/>
      <family val="2"/>
    </font>
    <font>
      <u/>
      <sz val="11"/>
      <color theme="10"/>
      <name val="Calibri"/>
      <family val="2"/>
      <scheme val="minor"/>
    </font>
  </fonts>
  <fills count="16">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385724"/>
        <bgColor rgb="FF385724"/>
      </patternFill>
    </fill>
    <fill>
      <patternFill patternType="solid">
        <fgColor rgb="FFA9D18E"/>
        <bgColor rgb="FFA9D18E"/>
      </patternFill>
    </fill>
    <fill>
      <patternFill patternType="solid">
        <fgColor rgb="FFFFFFFF"/>
        <bgColor rgb="FFFFFFFF"/>
      </patternFill>
    </fill>
    <fill>
      <patternFill patternType="solid">
        <fgColor rgb="FFE2F0D9"/>
        <bgColor rgb="FFE2F0D9"/>
      </patternFill>
    </fill>
    <fill>
      <patternFill patternType="solid">
        <fgColor rgb="FF385724"/>
        <bgColor rgb="FF333300"/>
      </patternFill>
    </fill>
    <fill>
      <patternFill patternType="solid">
        <fgColor rgb="FFFFFFFF"/>
        <bgColor rgb="FFFFFFCC"/>
      </patternFill>
    </fill>
    <fill>
      <patternFill patternType="solid">
        <fgColor rgb="FFE2F0D9"/>
        <bgColor rgb="FFFFFFCC"/>
      </patternFill>
    </fill>
    <fill>
      <patternFill patternType="solid">
        <fgColor theme="0"/>
        <bgColor indexed="64"/>
      </patternFill>
    </fill>
    <fill>
      <patternFill patternType="solid">
        <fgColor rgb="FFE2EFD9"/>
        <bgColor rgb="FF000000"/>
      </patternFill>
    </fill>
    <fill>
      <patternFill patternType="solid">
        <fgColor rgb="FF92D050"/>
        <bgColor indexed="64"/>
      </patternFill>
    </fill>
    <fill>
      <patternFill patternType="solid">
        <fgColor theme="6" tint="0.79998168889431442"/>
        <bgColor rgb="FFE2F0D9"/>
      </patternFill>
    </fill>
    <fill>
      <patternFill patternType="solid">
        <fgColor theme="6" tint="0.79998168889431442"/>
        <bgColor indexed="64"/>
      </patternFill>
    </fill>
  </fills>
  <borders count="93">
    <border>
      <left/>
      <right/>
      <top/>
      <bottom/>
      <diagonal/>
    </border>
    <border>
      <left/>
      <right/>
      <top/>
      <bottom style="medium">
        <color rgb="FF000000"/>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style="double">
        <color indexed="9"/>
      </right>
      <top style="double">
        <color indexed="9"/>
      </top>
      <bottom style="double">
        <color indexed="9"/>
      </bottom>
      <diagonal/>
    </border>
    <border>
      <left style="double">
        <color indexed="9"/>
      </left>
      <right style="medium">
        <color indexed="8"/>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indexed="64"/>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thin">
        <color indexed="64"/>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rgb="FF000000"/>
      </left>
      <right/>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rgb="FF000000"/>
      </bottom>
      <diagonal/>
    </border>
    <border>
      <left style="medium">
        <color rgb="FF000000"/>
      </left>
      <right/>
      <top style="medium">
        <color rgb="FF000000"/>
      </top>
      <bottom style="medium">
        <color rgb="FF000000"/>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rgb="FF000000"/>
      </left>
      <right style="medium">
        <color auto="1"/>
      </right>
      <top/>
      <bottom/>
      <diagonal/>
    </border>
    <border>
      <left style="medium">
        <color rgb="FF000000"/>
      </left>
      <right style="medium">
        <color auto="1"/>
      </right>
      <top/>
      <bottom style="medium">
        <color rgb="FF000000"/>
      </bottom>
      <diagonal/>
    </border>
    <border>
      <left style="medium">
        <color rgb="FF000000"/>
      </left>
      <right style="medium">
        <color auto="1"/>
      </right>
      <top style="medium">
        <color rgb="FF000000"/>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auto="1"/>
      </top>
      <bottom style="medium">
        <color auto="1"/>
      </bottom>
      <diagonal/>
    </border>
    <border>
      <left style="medium">
        <color rgb="FF000000"/>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8"/>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8"/>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indexed="8"/>
      </right>
      <top style="medium">
        <color indexed="8"/>
      </top>
      <bottom/>
      <diagonal/>
    </border>
    <border>
      <left style="medium">
        <color indexed="8"/>
      </left>
      <right style="medium">
        <color auto="1"/>
      </right>
      <top style="double">
        <color indexed="9"/>
      </top>
      <bottom style="double">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rgb="FF000000"/>
      </left>
      <right style="medium">
        <color auto="1"/>
      </right>
      <top style="medium">
        <color rgb="FF000000"/>
      </top>
      <bottom style="medium">
        <color rgb="FF000000"/>
      </bottom>
      <diagonal/>
    </border>
  </borders>
  <cellStyleXfs count="34">
    <xf numFmtId="0" fontId="0" fillId="0" borderId="0"/>
    <xf numFmtId="164" fontId="5" fillId="0" borderId="0" applyBorder="0" applyProtection="0"/>
    <xf numFmtId="164" fontId="8" fillId="0" borderId="0" applyBorder="0" applyProtection="0"/>
    <xf numFmtId="0" fontId="9" fillId="0" borderId="0" applyNumberFormat="0" applyBorder="0" applyProtection="0">
      <alignment horizontal="center"/>
    </xf>
    <xf numFmtId="0" fontId="9" fillId="0" borderId="0" applyNumberFormat="0" applyBorder="0" applyProtection="0">
      <alignment horizontal="center" textRotation="90"/>
    </xf>
    <xf numFmtId="165" fontId="5" fillId="0" borderId="0" applyBorder="0" applyProtection="0"/>
    <xf numFmtId="164" fontId="10" fillId="0" borderId="0" applyBorder="0" applyProtection="0"/>
    <xf numFmtId="164" fontId="10" fillId="0" borderId="0" applyBorder="0" applyProtection="0"/>
    <xf numFmtId="164" fontId="11" fillId="0" borderId="0" applyBorder="0" applyProtection="0"/>
    <xf numFmtId="0" fontId="12" fillId="0" borderId="0" applyNumberFormat="0" applyBorder="0" applyProtection="0"/>
    <xf numFmtId="166" fontId="12" fillId="0" borderId="0" applyBorder="0" applyProtection="0"/>
    <xf numFmtId="0" fontId="14" fillId="0" borderId="0"/>
    <xf numFmtId="165" fontId="24" fillId="0" borderId="0" applyBorder="0" applyProtection="0"/>
    <xf numFmtId="0" fontId="25" fillId="0" borderId="0"/>
    <xf numFmtId="165" fontId="26" fillId="0" borderId="0" applyBorder="0" applyProtection="0"/>
    <xf numFmtId="0" fontId="27" fillId="0" borderId="0" applyBorder="0" applyProtection="0">
      <alignment horizontal="center"/>
    </xf>
    <xf numFmtId="0" fontId="28" fillId="0" borderId="0" applyBorder="0" applyProtection="0"/>
    <xf numFmtId="167" fontId="28" fillId="0" borderId="0" applyBorder="0" applyProtection="0"/>
    <xf numFmtId="0" fontId="4" fillId="0" borderId="0"/>
    <xf numFmtId="0" fontId="29" fillId="0" borderId="0"/>
    <xf numFmtId="0" fontId="11" fillId="0" borderId="0"/>
    <xf numFmtId="9" fontId="3" fillId="0" borderId="0" applyFont="0" applyFill="0" applyBorder="0" applyAlignment="0" applyProtection="0"/>
    <xf numFmtId="9" fontId="2" fillId="0" borderId="0" applyFont="0" applyFill="0" applyBorder="0" applyAlignment="0" applyProtection="0"/>
    <xf numFmtId="165" fontId="24" fillId="0" borderId="0" applyBorder="0" applyProtection="0"/>
    <xf numFmtId="165" fontId="26" fillId="0" borderId="0" applyBorder="0" applyProtection="0"/>
    <xf numFmtId="0" fontId="2" fillId="0" borderId="0"/>
    <xf numFmtId="9" fontId="30" fillId="0" borderId="0" applyFont="0" applyFill="0" applyBorder="0" applyAlignment="0" applyProtection="0"/>
    <xf numFmtId="9" fontId="1" fillId="0" borderId="0" applyFont="0" applyFill="0" applyBorder="0" applyAlignment="0" applyProtection="0"/>
    <xf numFmtId="165" fontId="24" fillId="0" borderId="0" applyBorder="0" applyProtection="0"/>
    <xf numFmtId="165" fontId="26" fillId="0" borderId="0" applyBorder="0" applyProtection="0"/>
    <xf numFmtId="165" fontId="24" fillId="0" borderId="0" applyBorder="0" applyProtection="0"/>
    <xf numFmtId="165" fontId="26" fillId="0" borderId="0" applyBorder="0" applyProtection="0"/>
    <xf numFmtId="0" fontId="1" fillId="0" borderId="0"/>
    <xf numFmtId="0" fontId="56" fillId="0" borderId="0" applyNumberFormat="0" applyFill="0" applyBorder="0" applyAlignment="0" applyProtection="0">
      <alignment vertical="top"/>
      <protection locked="0"/>
    </xf>
  </cellStyleXfs>
  <cellXfs count="507">
    <xf numFmtId="0" fontId="0" fillId="0" borderId="0" xfId="0"/>
    <xf numFmtId="164" fontId="5" fillId="0" borderId="0" xfId="1" applyFont="1" applyFill="1" applyAlignment="1" applyProtection="1"/>
    <xf numFmtId="164" fontId="6" fillId="0" borderId="0" xfId="1" applyFont="1" applyFill="1" applyAlignment="1" applyProtection="1">
      <alignment vertical="center"/>
    </xf>
    <xf numFmtId="0" fontId="15" fillId="0" borderId="0" xfId="11" applyFont="1" applyAlignment="1">
      <alignment vertical="center"/>
    </xf>
    <xf numFmtId="0" fontId="14" fillId="0" borderId="0" xfId="11"/>
    <xf numFmtId="164" fontId="31" fillId="0" borderId="0" xfId="1" applyFont="1" applyFill="1" applyAlignment="1" applyProtection="1"/>
    <xf numFmtId="164" fontId="32" fillId="0" borderId="0" xfId="1" applyFont="1" applyFill="1" applyAlignment="1" applyProtection="1"/>
    <xf numFmtId="164" fontId="33" fillId="0" borderId="0" xfId="1" applyFont="1" applyFill="1" applyAlignment="1" applyProtection="1">
      <alignment vertical="center"/>
    </xf>
    <xf numFmtId="164" fontId="5" fillId="0" borderId="0" xfId="1" applyFont="1" applyFill="1" applyAlignment="1" applyProtection="1">
      <alignment vertical="center"/>
    </xf>
    <xf numFmtId="164" fontId="35" fillId="0" borderId="0" xfId="1" applyFont="1" applyFill="1" applyAlignment="1" applyProtection="1">
      <alignment vertical="center"/>
    </xf>
    <xf numFmtId="164" fontId="5" fillId="6" borderId="0" xfId="1" applyFont="1" applyFill="1" applyAlignment="1" applyProtection="1">
      <alignment vertical="center"/>
    </xf>
    <xf numFmtId="164" fontId="34" fillId="0" borderId="14" xfId="6" applyFont="1" applyFill="1" applyBorder="1" applyAlignment="1" applyProtection="1">
      <alignment vertical="center" wrapText="1"/>
    </xf>
    <xf numFmtId="164" fontId="36" fillId="7" borderId="10" xfId="6" applyFont="1" applyFill="1" applyBorder="1" applyAlignment="1" applyProtection="1">
      <alignment horizontal="center" vertical="center" wrapText="1"/>
    </xf>
    <xf numFmtId="164" fontId="33" fillId="7" borderId="10" xfId="6" applyFont="1" applyFill="1" applyBorder="1" applyAlignment="1" applyProtection="1">
      <alignment horizontal="center" vertical="center" wrapText="1"/>
    </xf>
    <xf numFmtId="164" fontId="33" fillId="0" borderId="10" xfId="1" applyFont="1" applyFill="1" applyBorder="1" applyAlignment="1" applyProtection="1">
      <alignment horizontal="center" vertical="center" wrapText="1"/>
    </xf>
    <xf numFmtId="3" fontId="36" fillId="0" borderId="10" xfId="1" applyNumberFormat="1" applyFont="1" applyFill="1" applyBorder="1" applyAlignment="1" applyProtection="1">
      <alignment horizontal="center" vertical="center" wrapText="1"/>
    </xf>
    <xf numFmtId="164" fontId="36" fillId="0" borderId="10" xfId="1" applyFont="1" applyFill="1" applyBorder="1" applyAlignment="1" applyProtection="1">
      <alignment horizontal="center" vertical="center" wrapText="1"/>
    </xf>
    <xf numFmtId="164" fontId="33" fillId="0" borderId="10" xfId="1" applyFont="1" applyFill="1" applyBorder="1" applyAlignment="1" applyProtection="1">
      <alignment horizontal="left" vertical="center" wrapText="1"/>
    </xf>
    <xf numFmtId="0" fontId="0" fillId="0" borderId="18" xfId="0" applyBorder="1"/>
    <xf numFmtId="3" fontId="33" fillId="0" borderId="10" xfId="1" applyNumberFormat="1" applyFont="1" applyFill="1" applyBorder="1" applyAlignment="1" applyProtection="1">
      <alignment horizontal="center" vertical="center" wrapText="1"/>
    </xf>
    <xf numFmtId="3" fontId="36" fillId="7" borderId="10" xfId="6" applyNumberFormat="1" applyFont="1" applyFill="1" applyBorder="1" applyAlignment="1" applyProtection="1">
      <alignment horizontal="center" vertical="center" wrapText="1"/>
    </xf>
    <xf numFmtId="169" fontId="36" fillId="0" borderId="10" xfId="1" applyNumberFormat="1" applyFont="1" applyFill="1" applyBorder="1" applyAlignment="1" applyProtection="1">
      <alignment horizontal="center" vertical="center" wrapText="1"/>
    </xf>
    <xf numFmtId="164" fontId="33" fillId="0" borderId="10" xfId="1" quotePrefix="1" applyFont="1" applyFill="1" applyBorder="1" applyAlignment="1" applyProtection="1">
      <alignment horizontal="center" vertical="center" wrapText="1"/>
    </xf>
    <xf numFmtId="169" fontId="33" fillId="0" borderId="10" xfId="1" applyNumberFormat="1" applyFont="1" applyFill="1" applyBorder="1" applyAlignment="1" applyProtection="1">
      <alignment horizontal="center" vertical="center"/>
    </xf>
    <xf numFmtId="169" fontId="36" fillId="7" borderId="10" xfId="1" applyNumberFormat="1" applyFont="1" applyFill="1" applyBorder="1" applyAlignment="1" applyProtection="1">
      <alignment horizontal="center" vertical="center"/>
    </xf>
    <xf numFmtId="164" fontId="33" fillId="6" borderId="10" xfId="1" applyFont="1" applyFill="1" applyBorder="1" applyAlignment="1" applyProtection="1">
      <alignment horizontal="center" vertical="center" wrapText="1"/>
    </xf>
    <xf numFmtId="169" fontId="33" fillId="0" borderId="10" xfId="1" applyNumberFormat="1" applyFont="1" applyFill="1" applyBorder="1" applyAlignment="1" applyProtection="1">
      <alignment horizontal="center" vertical="center" wrapText="1"/>
    </xf>
    <xf numFmtId="169" fontId="36" fillId="7" borderId="10" xfId="1" applyNumberFormat="1" applyFont="1" applyFill="1" applyBorder="1" applyAlignment="1" applyProtection="1">
      <alignment horizontal="center" vertical="center" wrapText="1"/>
    </xf>
    <xf numFmtId="164" fontId="33" fillId="0" borderId="10" xfId="6" applyFont="1" applyFill="1" applyBorder="1" applyAlignment="1" applyProtection="1">
      <alignment horizontal="left" vertical="center" wrapText="1"/>
    </xf>
    <xf numFmtId="164" fontId="33" fillId="0" borderId="10" xfId="6" quotePrefix="1" applyFont="1" applyFill="1" applyBorder="1" applyAlignment="1" applyProtection="1">
      <alignment horizontal="center" vertical="center" wrapText="1"/>
    </xf>
    <xf numFmtId="164" fontId="33" fillId="0" borderId="10" xfId="6" quotePrefix="1" applyFont="1" applyFill="1" applyBorder="1" applyAlignment="1" applyProtection="1">
      <alignment horizontal="left" vertical="center" wrapText="1"/>
    </xf>
    <xf numFmtId="164" fontId="33" fillId="0" borderId="21" xfId="6" applyFont="1" applyFill="1" applyBorder="1" applyAlignment="1" applyProtection="1">
      <alignment horizontal="center" vertical="center" wrapText="1"/>
    </xf>
    <xf numFmtId="164" fontId="39" fillId="0" borderId="10" xfId="6" quotePrefix="1" applyFont="1" applyFill="1" applyBorder="1" applyAlignment="1" applyProtection="1">
      <alignment horizontal="center" vertical="center" wrapText="1"/>
    </xf>
    <xf numFmtId="164" fontId="33" fillId="0" borderId="10" xfId="1" applyFont="1" applyFill="1" applyBorder="1" applyAlignment="1" applyProtection="1">
      <alignment vertical="center" wrapText="1"/>
    </xf>
    <xf numFmtId="164" fontId="5" fillId="0" borderId="10" xfId="1" applyFont="1" applyFill="1" applyBorder="1" applyAlignment="1" applyProtection="1">
      <alignment vertical="center"/>
    </xf>
    <xf numFmtId="0" fontId="0" fillId="0" borderId="22" xfId="0" applyBorder="1"/>
    <xf numFmtId="164" fontId="33" fillId="0" borderId="21" xfId="1" applyFont="1" applyFill="1" applyBorder="1" applyAlignment="1" applyProtection="1">
      <alignment horizontal="center" vertical="center" wrapText="1"/>
    </xf>
    <xf numFmtId="1" fontId="5" fillId="0" borderId="10" xfId="27" applyNumberFormat="1" applyFont="1" applyFill="1" applyBorder="1" applyAlignment="1" applyProtection="1">
      <alignment horizontal="center" vertical="center"/>
    </xf>
    <xf numFmtId="1" fontId="36" fillId="7" borderId="10" xfId="27" applyNumberFormat="1" applyFont="1" applyFill="1" applyBorder="1" applyAlignment="1" applyProtection="1">
      <alignment horizontal="center" vertical="center"/>
    </xf>
    <xf numFmtId="9" fontId="36" fillId="0" borderId="0" xfId="27" applyFont="1" applyFill="1" applyAlignment="1" applyProtection="1">
      <alignment horizontal="center" vertical="center"/>
    </xf>
    <xf numFmtId="164" fontId="33" fillId="0" borderId="10" xfId="6" applyFont="1" applyFill="1" applyBorder="1" applyAlignment="1" applyProtection="1">
      <alignment horizontal="center" vertical="center" wrapText="1"/>
    </xf>
    <xf numFmtId="169" fontId="36" fillId="0" borderId="10" xfId="6" applyNumberFormat="1" applyFont="1" applyFill="1" applyBorder="1" applyAlignment="1" applyProtection="1">
      <alignment horizontal="center" vertical="center" wrapText="1"/>
    </xf>
    <xf numFmtId="164" fontId="36" fillId="0" borderId="10" xfId="6" applyFont="1" applyFill="1" applyBorder="1" applyAlignment="1" applyProtection="1">
      <alignment horizontal="center" vertical="center" wrapText="1"/>
    </xf>
    <xf numFmtId="164" fontId="33" fillId="0" borderId="10" xfId="6" applyFont="1" applyFill="1" applyBorder="1" applyAlignment="1" applyProtection="1">
      <alignment vertical="center" wrapText="1"/>
    </xf>
    <xf numFmtId="169" fontId="33" fillId="6" borderId="10" xfId="1" applyNumberFormat="1" applyFont="1" applyFill="1" applyBorder="1" applyAlignment="1" applyProtection="1">
      <alignment horizontal="center" vertical="center" wrapText="1"/>
    </xf>
    <xf numFmtId="164" fontId="36" fillId="0" borderId="10" xfId="1" applyFont="1" applyFill="1" applyBorder="1" applyAlignment="1" applyProtection="1">
      <alignment horizontal="center" vertical="center"/>
    </xf>
    <xf numFmtId="164" fontId="5" fillId="0" borderId="10" xfId="1" applyFont="1" applyFill="1" applyBorder="1" applyAlignment="1" applyProtection="1">
      <alignment horizontal="center" vertical="center"/>
    </xf>
    <xf numFmtId="164" fontId="33" fillId="0" borderId="10" xfId="1" applyFont="1" applyFill="1" applyBorder="1" applyAlignment="1" applyProtection="1">
      <alignment horizontal="center" vertical="center"/>
    </xf>
    <xf numFmtId="164" fontId="36" fillId="0" borderId="0" xfId="6" applyFont="1" applyFill="1" applyBorder="1" applyAlignment="1" applyProtection="1">
      <alignment vertical="center" wrapText="1"/>
    </xf>
    <xf numFmtId="164" fontId="40" fillId="0" borderId="0" xfId="28" applyNumberFormat="1" applyFont="1" applyBorder="1" applyAlignment="1" applyProtection="1">
      <alignment vertical="center"/>
    </xf>
    <xf numFmtId="164" fontId="24" fillId="0" borderId="0" xfId="28" applyNumberFormat="1" applyFont="1" applyBorder="1" applyAlignment="1" applyProtection="1">
      <alignment vertical="center"/>
    </xf>
    <xf numFmtId="164" fontId="42" fillId="0" borderId="0" xfId="28" applyNumberFormat="1" applyFont="1" applyBorder="1" applyAlignment="1" applyProtection="1">
      <alignment vertical="center"/>
    </xf>
    <xf numFmtId="164" fontId="24" fillId="9" borderId="0" xfId="28" applyNumberFormat="1" applyFont="1" applyFill="1" applyBorder="1" applyAlignment="1" applyProtection="1">
      <alignment vertical="center"/>
    </xf>
    <xf numFmtId="164" fontId="36" fillId="10" borderId="26" xfId="29" applyNumberFormat="1" applyFont="1" applyFill="1" applyBorder="1" applyAlignment="1" applyProtection="1">
      <alignment horizontal="center" vertical="center" wrapText="1"/>
    </xf>
    <xf numFmtId="3" fontId="36" fillId="0" borderId="26" xfId="29" applyNumberFormat="1" applyFont="1" applyBorder="1" applyAlignment="1" applyProtection="1">
      <alignment horizontal="center" vertical="center" wrapText="1"/>
    </xf>
    <xf numFmtId="164" fontId="36" fillId="0" borderId="26" xfId="29" applyNumberFormat="1" applyFont="1" applyBorder="1" applyAlignment="1" applyProtection="1">
      <alignment horizontal="center" vertical="center" wrapText="1"/>
    </xf>
    <xf numFmtId="164" fontId="40" fillId="0" borderId="26" xfId="29" applyNumberFormat="1" applyFont="1" applyBorder="1" applyAlignment="1" applyProtection="1">
      <alignment horizontal="center" vertical="center" wrapText="1"/>
    </xf>
    <xf numFmtId="164" fontId="40" fillId="0" borderId="0" xfId="28" applyNumberFormat="1" applyFont="1" applyBorder="1" applyAlignment="1" applyProtection="1">
      <alignment horizontal="center" vertical="center"/>
    </xf>
    <xf numFmtId="0" fontId="33" fillId="0" borderId="26" xfId="28" applyNumberFormat="1" applyFont="1" applyBorder="1" applyAlignment="1" applyProtection="1">
      <alignment horizontal="center" vertical="center" wrapText="1"/>
    </xf>
    <xf numFmtId="3" fontId="33" fillId="0" borderId="26" xfId="28" applyNumberFormat="1" applyFont="1" applyBorder="1" applyAlignment="1" applyProtection="1">
      <alignment horizontal="center" vertical="center"/>
      <protection locked="0"/>
    </xf>
    <xf numFmtId="3" fontId="36" fillId="10" borderId="26" xfId="28" applyNumberFormat="1" applyFont="1" applyFill="1" applyBorder="1" applyAlignment="1" applyProtection="1">
      <alignment horizontal="center" vertical="center"/>
    </xf>
    <xf numFmtId="164" fontId="33" fillId="0" borderId="26" xfId="29" applyNumberFormat="1" applyFont="1" applyBorder="1" applyAlignment="1" applyProtection="1">
      <alignment horizontal="center" vertical="center" wrapText="1"/>
    </xf>
    <xf numFmtId="164" fontId="33" fillId="0" borderId="26" xfId="29" applyNumberFormat="1" applyFont="1" applyBorder="1" applyAlignment="1" applyProtection="1">
      <alignment horizontal="left" vertical="center" wrapText="1"/>
    </xf>
    <xf numFmtId="164" fontId="33" fillId="0" borderId="26" xfId="29" applyNumberFormat="1" applyFont="1" applyFill="1" applyBorder="1" applyAlignment="1" applyProtection="1">
      <alignment horizontal="left" vertical="center" wrapText="1"/>
      <protection locked="0"/>
    </xf>
    <xf numFmtId="164" fontId="33" fillId="9" borderId="28" xfId="29" applyNumberFormat="1" applyFont="1" applyFill="1" applyBorder="1" applyAlignment="1" applyProtection="1">
      <alignment horizontal="center" vertical="center" wrapText="1"/>
    </xf>
    <xf numFmtId="164" fontId="33" fillId="0" borderId="26" xfId="29" applyNumberFormat="1" applyFont="1" applyFill="1" applyBorder="1" applyAlignment="1" applyProtection="1">
      <alignment horizontal="left" vertical="center" wrapText="1"/>
    </xf>
    <xf numFmtId="169" fontId="33" fillId="0" borderId="26" xfId="29" applyNumberFormat="1" applyFont="1" applyBorder="1" applyAlignment="1" applyProtection="1">
      <alignment horizontal="center" vertical="center" wrapText="1"/>
    </xf>
    <xf numFmtId="164" fontId="33" fillId="0" borderId="26" xfId="29" applyNumberFormat="1" applyFont="1" applyBorder="1" applyAlignment="1" applyProtection="1">
      <alignment horizontal="left" vertical="center" wrapText="1"/>
      <protection locked="0"/>
    </xf>
    <xf numFmtId="164" fontId="33" fillId="9" borderId="31" xfId="29" applyNumberFormat="1" applyFont="1" applyFill="1" applyBorder="1" applyAlignment="1" applyProtection="1">
      <alignment horizontal="center" vertical="center" wrapText="1"/>
    </xf>
    <xf numFmtId="164" fontId="33" fillId="9" borderId="27" xfId="29" applyNumberFormat="1" applyFont="1" applyFill="1" applyBorder="1" applyAlignment="1" applyProtection="1">
      <alignment horizontal="center" vertical="center" wrapText="1"/>
    </xf>
    <xf numFmtId="164" fontId="33" fillId="9" borderId="26" xfId="29" applyNumberFormat="1" applyFont="1" applyFill="1" applyBorder="1" applyAlignment="1" applyProtection="1">
      <alignment horizontal="left" vertical="center" wrapText="1"/>
    </xf>
    <xf numFmtId="164" fontId="33" fillId="9" borderId="26" xfId="29" applyNumberFormat="1" applyFont="1" applyFill="1" applyBorder="1" applyAlignment="1" applyProtection="1">
      <alignment horizontal="left" vertical="center" wrapText="1"/>
      <protection locked="0"/>
    </xf>
    <xf numFmtId="164" fontId="33" fillId="9" borderId="28" xfId="29" applyNumberFormat="1" applyFont="1" applyFill="1" applyBorder="1" applyAlignment="1" applyProtection="1">
      <alignment horizontal="left" vertical="center" wrapText="1"/>
    </xf>
    <xf numFmtId="164" fontId="33" fillId="0" borderId="26" xfId="29" quotePrefix="1" applyNumberFormat="1" applyFont="1" applyBorder="1" applyAlignment="1" applyProtection="1">
      <alignment horizontal="center" vertical="center" wrapText="1"/>
    </xf>
    <xf numFmtId="0" fontId="25" fillId="0" borderId="0" xfId="13"/>
    <xf numFmtId="164" fontId="40" fillId="0" borderId="0" xfId="30" applyNumberFormat="1" applyFont="1" applyBorder="1" applyAlignment="1" applyProtection="1">
      <alignment vertical="center"/>
    </xf>
    <xf numFmtId="164" fontId="24" fillId="0" borderId="0" xfId="30" applyNumberFormat="1" applyFont="1" applyBorder="1" applyAlignment="1" applyProtection="1">
      <alignment vertical="center"/>
    </xf>
    <xf numFmtId="164" fontId="42" fillId="0" borderId="0" xfId="30" applyNumberFormat="1" applyFont="1" applyBorder="1" applyAlignment="1" applyProtection="1">
      <alignment vertical="center"/>
    </xf>
    <xf numFmtId="164" fontId="24" fillId="9" borderId="0" xfId="30" applyNumberFormat="1" applyFont="1" applyFill="1" applyBorder="1" applyAlignment="1" applyProtection="1">
      <alignment vertical="center"/>
    </xf>
    <xf numFmtId="164" fontId="41" fillId="0" borderId="32" xfId="31" applyNumberFormat="1" applyFont="1" applyBorder="1" applyAlignment="1" applyProtection="1">
      <alignment vertical="center" wrapText="1"/>
    </xf>
    <xf numFmtId="164" fontId="36" fillId="10" borderId="26" xfId="31" applyNumberFormat="1" applyFont="1" applyFill="1" applyBorder="1" applyAlignment="1" applyProtection="1">
      <alignment horizontal="center" vertical="center" wrapText="1"/>
    </xf>
    <xf numFmtId="164" fontId="33" fillId="0" borderId="26" xfId="30" applyNumberFormat="1" applyFont="1" applyBorder="1" applyAlignment="1" applyProtection="1">
      <alignment horizontal="center" vertical="center" wrapText="1"/>
    </xf>
    <xf numFmtId="164" fontId="33" fillId="0" borderId="26" xfId="30" applyNumberFormat="1" applyFont="1" applyFill="1" applyBorder="1" applyAlignment="1" applyProtection="1">
      <alignment horizontal="center" vertical="center" wrapText="1"/>
    </xf>
    <xf numFmtId="164" fontId="33" fillId="9" borderId="26" xfId="30" applyNumberFormat="1" applyFont="1" applyFill="1" applyBorder="1" applyAlignment="1" applyProtection="1">
      <alignment horizontal="center" vertical="center" wrapText="1"/>
    </xf>
    <xf numFmtId="3" fontId="36" fillId="0" borderId="26" xfId="31" applyNumberFormat="1" applyFont="1" applyBorder="1" applyAlignment="1" applyProtection="1">
      <alignment horizontal="center" vertical="center" wrapText="1"/>
    </xf>
    <xf numFmtId="164" fontId="36" fillId="0" borderId="26" xfId="31" applyNumberFormat="1" applyFont="1" applyBorder="1" applyAlignment="1" applyProtection="1">
      <alignment horizontal="center" vertical="center" wrapText="1"/>
    </xf>
    <xf numFmtId="164" fontId="33" fillId="0" borderId="26" xfId="30" applyNumberFormat="1" applyFont="1" applyBorder="1" applyAlignment="1" applyProtection="1">
      <alignment horizontal="left" vertical="center" wrapText="1"/>
    </xf>
    <xf numFmtId="164" fontId="33" fillId="0" borderId="26" xfId="31" applyNumberFormat="1" applyFont="1" applyBorder="1" applyAlignment="1" applyProtection="1">
      <alignment horizontal="center" vertical="center" wrapText="1"/>
    </xf>
    <xf numFmtId="164" fontId="33" fillId="0" borderId="26" xfId="31" applyNumberFormat="1" applyFont="1" applyBorder="1" applyAlignment="1" applyProtection="1">
      <alignment horizontal="left" vertical="center" wrapText="1"/>
    </xf>
    <xf numFmtId="164" fontId="40" fillId="0" borderId="26" xfId="31" applyNumberFormat="1" applyFont="1" applyBorder="1" applyAlignment="1" applyProtection="1">
      <alignment horizontal="center" vertical="center" wrapText="1"/>
    </xf>
    <xf numFmtId="0" fontId="33" fillId="0" borderId="26" xfId="30" applyNumberFormat="1" applyFont="1" applyBorder="1" applyAlignment="1" applyProtection="1">
      <alignment horizontal="center" vertical="center" wrapText="1"/>
    </xf>
    <xf numFmtId="3" fontId="33" fillId="0" borderId="26" xfId="30" applyNumberFormat="1" applyFont="1" applyBorder="1" applyAlignment="1" applyProtection="1">
      <alignment horizontal="center" vertical="center"/>
    </xf>
    <xf numFmtId="3" fontId="36" fillId="10" borderId="26" xfId="30" applyNumberFormat="1" applyFont="1" applyFill="1" applyBorder="1" applyAlignment="1" applyProtection="1">
      <alignment horizontal="center" vertical="center"/>
    </xf>
    <xf numFmtId="0" fontId="43" fillId="0" borderId="0" xfId="32" applyFont="1" applyAlignment="1">
      <alignment vertical="center"/>
    </xf>
    <xf numFmtId="0" fontId="1" fillId="11" borderId="0" xfId="32" applyFill="1" applyAlignment="1">
      <alignment vertical="center"/>
    </xf>
    <xf numFmtId="0" fontId="1" fillId="0" borderId="0" xfId="32" applyAlignment="1">
      <alignment vertical="center"/>
    </xf>
    <xf numFmtId="0" fontId="1" fillId="11" borderId="0" xfId="32" applyFill="1" applyBorder="1" applyAlignment="1">
      <alignment vertical="center"/>
    </xf>
    <xf numFmtId="0" fontId="44" fillId="11" borderId="0" xfId="32" applyFont="1" applyFill="1" applyAlignment="1">
      <alignment vertical="center"/>
    </xf>
    <xf numFmtId="0" fontId="44" fillId="0" borderId="0" xfId="32" applyFont="1" applyAlignment="1">
      <alignment vertical="center"/>
    </xf>
    <xf numFmtId="0" fontId="44" fillId="11" borderId="0" xfId="32" applyFont="1" applyFill="1" applyBorder="1" applyAlignment="1">
      <alignment vertical="center"/>
    </xf>
    <xf numFmtId="0" fontId="43" fillId="11" borderId="0" xfId="32" applyFont="1" applyFill="1" applyAlignment="1">
      <alignment vertical="center"/>
    </xf>
    <xf numFmtId="0" fontId="43" fillId="11" borderId="0" xfId="32" applyFont="1" applyFill="1" applyBorder="1" applyAlignment="1">
      <alignment vertical="center"/>
    </xf>
    <xf numFmtId="0" fontId="46" fillId="12" borderId="26" xfId="19" applyFont="1" applyFill="1" applyBorder="1" applyAlignment="1">
      <alignment horizontal="center" vertical="center" wrapText="1"/>
    </xf>
    <xf numFmtId="0" fontId="43" fillId="0" borderId="28" xfId="19" applyFont="1" applyFill="1" applyBorder="1" applyAlignment="1">
      <alignment horizontal="center" vertical="center" wrapText="1"/>
    </xf>
    <xf numFmtId="3" fontId="47" fillId="0" borderId="28" xfId="19" applyNumberFormat="1" applyFont="1" applyFill="1" applyBorder="1" applyAlignment="1">
      <alignment horizontal="center" vertical="center" wrapText="1"/>
    </xf>
    <xf numFmtId="0" fontId="47" fillId="0" borderId="28" xfId="19" applyFont="1" applyFill="1" applyBorder="1" applyAlignment="1">
      <alignment horizontal="center" vertical="center" wrapText="1"/>
    </xf>
    <xf numFmtId="0" fontId="43" fillId="0" borderId="28" xfId="19" applyFont="1" applyFill="1" applyBorder="1" applyAlignment="1">
      <alignment horizontal="left" vertical="center" wrapText="1"/>
    </xf>
    <xf numFmtId="0" fontId="43" fillId="0" borderId="30" xfId="19" applyFont="1" applyFill="1" applyBorder="1" applyAlignment="1">
      <alignment horizontal="left" vertical="center" wrapText="1"/>
    </xf>
    <xf numFmtId="0" fontId="43" fillId="0" borderId="0" xfId="32" applyFont="1" applyFill="1" applyBorder="1" applyAlignment="1">
      <alignment vertical="center"/>
    </xf>
    <xf numFmtId="0" fontId="43" fillId="0" borderId="30" xfId="32" applyFont="1" applyFill="1" applyBorder="1" applyAlignment="1">
      <alignment horizontal="center" vertical="center" wrapText="1"/>
    </xf>
    <xf numFmtId="0" fontId="43" fillId="0" borderId="26" xfId="32" applyFont="1" applyFill="1" applyBorder="1" applyAlignment="1">
      <alignment horizontal="center" vertical="center" wrapText="1"/>
    </xf>
    <xf numFmtId="3" fontId="43" fillId="0" borderId="33" xfId="32" applyNumberFormat="1" applyFont="1" applyFill="1" applyBorder="1" applyAlignment="1">
      <alignment horizontal="center" vertical="center"/>
    </xf>
    <xf numFmtId="3" fontId="43" fillId="0" borderId="26" xfId="32" applyNumberFormat="1" applyFont="1" applyFill="1" applyBorder="1" applyAlignment="1">
      <alignment horizontal="center" vertical="center"/>
    </xf>
    <xf numFmtId="3" fontId="46" fillId="12" borderId="26" xfId="19" applyNumberFormat="1" applyFont="1" applyFill="1" applyBorder="1" applyAlignment="1">
      <alignment horizontal="center" vertical="center" wrapText="1"/>
    </xf>
    <xf numFmtId="3" fontId="43" fillId="0" borderId="30" xfId="32" applyNumberFormat="1" applyFont="1" applyFill="1" applyBorder="1" applyAlignment="1">
      <alignment horizontal="center" vertical="center"/>
    </xf>
    <xf numFmtId="0" fontId="1" fillId="0" borderId="0" xfId="32" applyFill="1" applyBorder="1" applyAlignment="1">
      <alignment vertical="center"/>
    </xf>
    <xf numFmtId="0" fontId="48" fillId="0" borderId="28" xfId="20" applyFont="1" applyFill="1" applyBorder="1" applyAlignment="1">
      <alignment horizontal="center" vertical="center" wrapText="1"/>
    </xf>
    <xf numFmtId="0" fontId="43" fillId="0" borderId="26" xfId="19" applyFont="1" applyFill="1" applyBorder="1" applyAlignment="1">
      <alignment horizontal="center" vertical="center" wrapText="1"/>
    </xf>
    <xf numFmtId="3" fontId="47" fillId="0" borderId="26" xfId="19" applyNumberFormat="1" applyFont="1" applyFill="1" applyBorder="1" applyAlignment="1">
      <alignment horizontal="center" vertical="center" wrapText="1"/>
    </xf>
    <xf numFmtId="0" fontId="47" fillId="0" borderId="26" xfId="19" applyFont="1" applyFill="1" applyBorder="1" applyAlignment="1">
      <alignment horizontal="center" vertical="center" wrapText="1"/>
    </xf>
    <xf numFmtId="0" fontId="43" fillId="0" borderId="26" xfId="19" applyFont="1" applyFill="1" applyBorder="1" applyAlignment="1">
      <alignment horizontal="left" vertical="center" wrapText="1"/>
    </xf>
    <xf numFmtId="0" fontId="43" fillId="0" borderId="28" xfId="20" applyFont="1" applyFill="1" applyBorder="1" applyAlignment="1">
      <alignment horizontal="center" vertical="center" wrapText="1"/>
    </xf>
    <xf numFmtId="0" fontId="43" fillId="0" borderId="28" xfId="20" applyFont="1" applyFill="1" applyBorder="1" applyAlignment="1">
      <alignment horizontal="left" vertical="center" wrapText="1"/>
    </xf>
    <xf numFmtId="0" fontId="43" fillId="0" borderId="32" xfId="32" applyFont="1" applyFill="1" applyBorder="1" applyAlignment="1">
      <alignment horizontal="center" vertical="center" wrapText="1"/>
    </xf>
    <xf numFmtId="0" fontId="43" fillId="0" borderId="29" xfId="32" applyFont="1" applyFill="1" applyBorder="1" applyAlignment="1">
      <alignment horizontal="center" vertical="center" wrapText="1"/>
    </xf>
    <xf numFmtId="3" fontId="43" fillId="0" borderId="0" xfId="32" applyNumberFormat="1" applyFont="1" applyFill="1" applyBorder="1" applyAlignment="1">
      <alignment horizontal="center" vertical="center"/>
    </xf>
    <xf numFmtId="3" fontId="43" fillId="0" borderId="29" xfId="32" applyNumberFormat="1" applyFont="1" applyFill="1" applyBorder="1" applyAlignment="1">
      <alignment horizontal="center" vertical="center"/>
    </xf>
    <xf numFmtId="3" fontId="43" fillId="0" borderId="32" xfId="32" applyNumberFormat="1" applyFont="1" applyFill="1" applyBorder="1" applyAlignment="1">
      <alignment horizontal="center" vertical="center"/>
    </xf>
    <xf numFmtId="0" fontId="43" fillId="0" borderId="26" xfId="20" applyFont="1" applyFill="1" applyBorder="1" applyAlignment="1">
      <alignment horizontal="center" vertical="center" wrapText="1"/>
    </xf>
    <xf numFmtId="0" fontId="43" fillId="0" borderId="26" xfId="32" applyFont="1" applyFill="1" applyBorder="1" applyAlignment="1">
      <alignment horizontal="left" vertical="center" wrapText="1"/>
    </xf>
    <xf numFmtId="0" fontId="43" fillId="0" borderId="30" xfId="32" applyFont="1" applyFill="1" applyBorder="1" applyAlignment="1">
      <alignment horizontal="left" vertical="center" wrapText="1"/>
    </xf>
    <xf numFmtId="0" fontId="43" fillId="0" borderId="28" xfId="32" applyFont="1" applyFill="1" applyBorder="1" applyAlignment="1">
      <alignment horizontal="center" vertical="center" wrapText="1"/>
    </xf>
    <xf numFmtId="0" fontId="43" fillId="0" borderId="28" xfId="32" quotePrefix="1" applyFont="1" applyFill="1" applyBorder="1" applyAlignment="1">
      <alignment horizontal="center" vertical="center" wrapText="1"/>
    </xf>
    <xf numFmtId="0" fontId="43" fillId="0" borderId="26" xfId="32" quotePrefix="1" applyFont="1" applyFill="1" applyBorder="1" applyAlignment="1">
      <alignment horizontal="center" vertical="center" wrapText="1"/>
    </xf>
    <xf numFmtId="0" fontId="43" fillId="0" borderId="32" xfId="32" applyFont="1" applyFill="1" applyBorder="1" applyAlignment="1">
      <alignment horizontal="left" vertical="center" wrapText="1"/>
    </xf>
    <xf numFmtId="0" fontId="43" fillId="0" borderId="29" xfId="32" applyFont="1" applyFill="1" applyBorder="1" applyAlignment="1">
      <alignment horizontal="left" vertical="center" wrapText="1"/>
    </xf>
    <xf numFmtId="3" fontId="43" fillId="0" borderId="45" xfId="32" applyNumberFormat="1" applyFont="1" applyFill="1" applyBorder="1" applyAlignment="1">
      <alignment horizontal="center" vertical="center"/>
    </xf>
    <xf numFmtId="3" fontId="43" fillId="0" borderId="27" xfId="32" applyNumberFormat="1" applyFont="1" applyFill="1" applyBorder="1" applyAlignment="1">
      <alignment horizontal="center" vertical="center"/>
    </xf>
    <xf numFmtId="3" fontId="43" fillId="0" borderId="31" xfId="32" applyNumberFormat="1" applyFont="1" applyFill="1" applyBorder="1" applyAlignment="1">
      <alignment horizontal="center" vertical="center"/>
    </xf>
    <xf numFmtId="0" fontId="43" fillId="0" borderId="31" xfId="32" applyFont="1" applyFill="1" applyBorder="1" applyAlignment="1">
      <alignment horizontal="center" vertical="center" wrapText="1"/>
    </xf>
    <xf numFmtId="0" fontId="43" fillId="0" borderId="27" xfId="32" applyFont="1" applyFill="1" applyBorder="1" applyAlignment="1">
      <alignment horizontal="left" vertical="center" wrapText="1"/>
    </xf>
    <xf numFmtId="0" fontId="43" fillId="11" borderId="48" xfId="32" applyFont="1" applyFill="1" applyBorder="1" applyAlignment="1">
      <alignment vertical="center" wrapText="1"/>
    </xf>
    <xf numFmtId="0" fontId="48" fillId="0" borderId="49" xfId="20" applyFont="1" applyFill="1" applyBorder="1" applyAlignment="1">
      <alignment horizontal="center" vertical="center" wrapText="1"/>
    </xf>
    <xf numFmtId="0" fontId="1" fillId="0" borderId="0" xfId="32"/>
    <xf numFmtId="3" fontId="33" fillId="0" borderId="10" xfId="1" applyNumberFormat="1" applyFont="1" applyFill="1" applyBorder="1" applyAlignment="1" applyProtection="1">
      <alignment horizontal="center" vertical="center"/>
    </xf>
    <xf numFmtId="3" fontId="36" fillId="7" borderId="10" xfId="1" applyNumberFormat="1" applyFont="1" applyFill="1" applyBorder="1" applyAlignment="1" applyProtection="1">
      <alignment horizontal="center" vertical="center"/>
    </xf>
    <xf numFmtId="0" fontId="49" fillId="0" borderId="26" xfId="0" applyFont="1" applyBorder="1" applyAlignment="1" applyProtection="1">
      <alignment horizontal="center" vertical="center" wrapText="1"/>
      <protection locked="0"/>
    </xf>
    <xf numFmtId="3" fontId="36" fillId="0" borderId="10" xfId="6" applyNumberFormat="1" applyFont="1" applyFill="1" applyBorder="1" applyAlignment="1" applyProtection="1">
      <alignment horizontal="center" vertical="center" wrapText="1"/>
    </xf>
    <xf numFmtId="164" fontId="33" fillId="0" borderId="0" xfId="1" applyFont="1" applyFill="1" applyAlignment="1" applyProtection="1">
      <alignment horizontal="center" vertical="center"/>
    </xf>
    <xf numFmtId="3" fontId="33" fillId="0" borderId="10" xfId="1" applyNumberFormat="1" applyFont="1" applyFill="1" applyBorder="1" applyAlignment="1" applyProtection="1">
      <alignment horizontal="center" vertical="center"/>
      <protection locked="0"/>
    </xf>
    <xf numFmtId="164" fontId="33" fillId="0" borderId="17" xfId="1" applyFont="1" applyFill="1" applyBorder="1" applyAlignment="1" applyProtection="1">
      <alignment horizontal="center" vertical="center" wrapText="1"/>
      <protection locked="0"/>
    </xf>
    <xf numFmtId="0" fontId="43" fillId="0" borderId="26" xfId="0" applyFont="1" applyFill="1" applyBorder="1" applyAlignment="1" applyProtection="1">
      <alignment horizontal="center" vertical="center" wrapText="1"/>
      <protection locked="0"/>
    </xf>
    <xf numFmtId="164" fontId="36" fillId="0" borderId="10" xfId="6" applyFont="1" applyFill="1" applyBorder="1" applyAlignment="1" applyProtection="1">
      <alignment horizontal="center" vertical="center" wrapText="1"/>
      <protection locked="0"/>
    </xf>
    <xf numFmtId="0" fontId="43" fillId="0" borderId="26" xfId="6" applyNumberFormat="1" applyFont="1" applyFill="1" applyBorder="1" applyAlignment="1" applyProtection="1">
      <alignment horizontal="left" vertical="center" wrapText="1"/>
      <protection locked="0"/>
    </xf>
    <xf numFmtId="0" fontId="43" fillId="0" borderId="26" xfId="6" quotePrefix="1" applyNumberFormat="1" applyFont="1" applyBorder="1" applyAlignment="1" applyProtection="1">
      <alignment horizontal="center" vertical="center" wrapText="1"/>
      <protection locked="0"/>
    </xf>
    <xf numFmtId="0" fontId="43" fillId="0" borderId="26" xfId="6" quotePrefix="1" applyNumberFormat="1" applyFont="1" applyFill="1" applyBorder="1" applyAlignment="1" applyProtection="1">
      <alignment horizontal="left" vertical="center" wrapText="1"/>
      <protection locked="0"/>
    </xf>
    <xf numFmtId="0" fontId="43" fillId="0" borderId="26" xfId="6" applyNumberFormat="1" applyFont="1" applyBorder="1" applyAlignment="1" applyProtection="1">
      <alignment horizontal="center" vertical="center" wrapText="1"/>
      <protection locked="0"/>
    </xf>
    <xf numFmtId="3" fontId="36" fillId="0" borderId="21" xfId="6" applyNumberFormat="1" applyFont="1" applyFill="1" applyBorder="1" applyAlignment="1" applyProtection="1">
      <alignment horizontal="center" vertical="center" wrapText="1"/>
    </xf>
    <xf numFmtId="164" fontId="33" fillId="0" borderId="19" xfId="1" applyFont="1" applyFill="1" applyBorder="1" applyAlignment="1" applyProtection="1">
      <alignment horizontal="center" vertical="center" wrapText="1"/>
      <protection locked="0"/>
    </xf>
    <xf numFmtId="3" fontId="36" fillId="0" borderId="19" xfId="6" applyNumberFormat="1" applyFont="1" applyFill="1" applyBorder="1" applyAlignment="1" applyProtection="1">
      <alignment horizontal="center" vertical="center" wrapText="1"/>
    </xf>
    <xf numFmtId="0" fontId="43" fillId="0" borderId="26" xfId="6" applyNumberFormat="1" applyFont="1" applyFill="1" applyBorder="1" applyAlignment="1" applyProtection="1">
      <alignment horizontal="center" vertical="center" wrapText="1"/>
      <protection locked="0"/>
    </xf>
    <xf numFmtId="0" fontId="49" fillId="0" borderId="26" xfId="0" applyFont="1" applyFill="1" applyBorder="1" applyAlignment="1" applyProtection="1">
      <alignment horizontal="center" vertical="center" wrapText="1"/>
      <protection locked="0"/>
    </xf>
    <xf numFmtId="0" fontId="43" fillId="0" borderId="26" xfId="6" quotePrefix="1" applyNumberFormat="1" applyFont="1" applyFill="1" applyBorder="1" applyAlignment="1" applyProtection="1">
      <alignment horizontal="center" vertical="center" wrapText="1"/>
      <protection locked="0"/>
    </xf>
    <xf numFmtId="0" fontId="49" fillId="0" borderId="26" xfId="6" applyNumberFormat="1" applyFont="1" applyFill="1" applyBorder="1" applyAlignment="1">
      <alignment horizontal="center" vertical="center" wrapText="1"/>
    </xf>
    <xf numFmtId="0" fontId="49" fillId="0" borderId="26" xfId="6" applyNumberFormat="1" applyFont="1" applyBorder="1" applyAlignment="1">
      <alignment horizontal="center" vertical="center" wrapText="1"/>
    </xf>
    <xf numFmtId="0" fontId="49" fillId="0" borderId="26" xfId="6" applyNumberFormat="1" applyFont="1" applyFill="1" applyBorder="1" applyAlignment="1">
      <alignment horizontal="left" vertical="center" wrapText="1"/>
    </xf>
    <xf numFmtId="0" fontId="49" fillId="0" borderId="26" xfId="6" quotePrefix="1" applyNumberFormat="1" applyFont="1" applyBorder="1" applyAlignment="1">
      <alignment horizontal="center" vertical="center" wrapText="1"/>
    </xf>
    <xf numFmtId="0" fontId="49" fillId="0" borderId="26" xfId="6" quotePrefix="1" applyNumberFormat="1" applyFont="1" applyFill="1" applyBorder="1" applyAlignment="1">
      <alignment horizontal="left" vertical="center" wrapText="1"/>
    </xf>
    <xf numFmtId="164" fontId="33" fillId="0" borderId="0" xfId="6" applyFont="1" applyFill="1" applyAlignment="1" applyProtection="1">
      <alignment vertical="center" wrapText="1"/>
    </xf>
    <xf numFmtId="164" fontId="33" fillId="0" borderId="0" xfId="6" applyFont="1" applyFill="1" applyAlignment="1" applyProtection="1">
      <alignment horizontal="center" vertical="center" wrapText="1"/>
    </xf>
    <xf numFmtId="164" fontId="50" fillId="6" borderId="0" xfId="6" applyFont="1" applyFill="1" applyAlignment="1" applyProtection="1">
      <alignment vertical="center"/>
    </xf>
    <xf numFmtId="164" fontId="50" fillId="0" borderId="0" xfId="6" applyFont="1" applyFill="1" applyAlignment="1" applyProtection="1">
      <alignment vertical="center"/>
    </xf>
    <xf numFmtId="164" fontId="51" fillId="0" borderId="0" xfId="6" applyFont="1" applyFill="1" applyAlignment="1" applyProtection="1">
      <alignment vertical="center"/>
    </xf>
    <xf numFmtId="170" fontId="51" fillId="0" borderId="0" xfId="6" applyNumberFormat="1" applyFont="1" applyFill="1" applyAlignment="1" applyProtection="1">
      <alignment vertical="center"/>
    </xf>
    <xf numFmtId="164" fontId="33" fillId="0" borderId="0" xfId="1" applyFont="1" applyFill="1" applyAlignment="1" applyProtection="1">
      <alignment horizontal="left" vertical="center"/>
    </xf>
    <xf numFmtId="164" fontId="33" fillId="13" borderId="10" xfId="1" applyFont="1" applyFill="1" applyBorder="1" applyAlignment="1" applyProtection="1">
      <alignment vertical="center" wrapText="1"/>
    </xf>
    <xf numFmtId="9" fontId="36" fillId="0" borderId="10" xfId="27" applyFont="1" applyFill="1" applyBorder="1" applyAlignment="1" applyProtection="1">
      <alignment horizontal="center" vertical="center" wrapText="1"/>
    </xf>
    <xf numFmtId="164" fontId="5" fillId="0" borderId="10" xfId="1" applyFont="1" applyFill="1" applyBorder="1" applyAlignment="1" applyProtection="1">
      <alignment horizontal="left" vertical="center"/>
    </xf>
    <xf numFmtId="9" fontId="33" fillId="0" borderId="10" xfId="27" applyFont="1" applyFill="1" applyBorder="1" applyAlignment="1" applyProtection="1">
      <alignment horizontal="center" vertical="center"/>
    </xf>
    <xf numFmtId="9" fontId="36" fillId="7" borderId="10" xfId="27" applyFont="1" applyFill="1" applyBorder="1" applyAlignment="1" applyProtection="1">
      <alignment horizontal="center" vertical="center"/>
    </xf>
    <xf numFmtId="164" fontId="5" fillId="0" borderId="0" xfId="1" applyFont="1" applyFill="1" applyAlignment="1" applyProtection="1">
      <alignment horizontal="left" vertical="center"/>
    </xf>
    <xf numFmtId="169" fontId="5" fillId="0" borderId="0" xfId="1" applyNumberFormat="1" applyFont="1" applyFill="1" applyAlignment="1" applyProtection="1">
      <alignment vertical="center"/>
    </xf>
    <xf numFmtId="49" fontId="33" fillId="0" borderId="10" xfId="1" quotePrefix="1" applyNumberFormat="1" applyFont="1" applyFill="1" applyBorder="1" applyAlignment="1" applyProtection="1">
      <alignment horizontal="center" vertical="center" wrapText="1"/>
    </xf>
    <xf numFmtId="164" fontId="39" fillId="0" borderId="10" xfId="1" applyFont="1" applyFill="1" applyBorder="1" applyAlignment="1" applyProtection="1">
      <alignment horizontal="left" vertical="center" wrapText="1"/>
    </xf>
    <xf numFmtId="168" fontId="36" fillId="0" borderId="10" xfId="1" applyNumberFormat="1" applyFont="1" applyFill="1" applyBorder="1" applyAlignment="1" applyProtection="1">
      <alignment horizontal="center" vertical="center" wrapText="1"/>
    </xf>
    <xf numFmtId="168" fontId="36" fillId="0" borderId="10" xfId="6" applyNumberFormat="1" applyFont="1" applyFill="1" applyBorder="1" applyAlignment="1" applyProtection="1">
      <alignment horizontal="center" vertical="center" wrapText="1"/>
    </xf>
    <xf numFmtId="0" fontId="0" fillId="0" borderId="10" xfId="0" applyFill="1" applyBorder="1"/>
    <xf numFmtId="168" fontId="33" fillId="0" borderId="10" xfId="1" applyNumberFormat="1" applyFont="1" applyFill="1" applyBorder="1" applyAlignment="1" applyProtection="1">
      <alignment horizontal="center" vertical="center"/>
    </xf>
    <xf numFmtId="168" fontId="36" fillId="7" borderId="10" xfId="1" applyNumberFormat="1" applyFont="1" applyFill="1" applyBorder="1" applyAlignment="1" applyProtection="1">
      <alignment horizontal="center" vertical="center"/>
    </xf>
    <xf numFmtId="171" fontId="38" fillId="0" borderId="0" xfId="1" applyNumberFormat="1" applyFont="1" applyFill="1" applyAlignment="1" applyProtection="1">
      <alignment horizontal="center" vertical="center"/>
    </xf>
    <xf numFmtId="164" fontId="52" fillId="0" borderId="0" xfId="6" applyFont="1" applyFill="1" applyAlignment="1" applyProtection="1">
      <alignment vertical="center"/>
    </xf>
    <xf numFmtId="169" fontId="36" fillId="14" borderId="10" xfId="1" applyNumberFormat="1" applyFont="1" applyFill="1" applyBorder="1" applyAlignment="1" applyProtection="1">
      <alignment horizontal="center" vertical="center"/>
    </xf>
    <xf numFmtId="164" fontId="38" fillId="0" borderId="0" xfId="1" applyFont="1" applyFill="1" applyAlignment="1" applyProtection="1">
      <alignment horizontal="center" vertical="center"/>
    </xf>
    <xf numFmtId="169" fontId="36" fillId="15" borderId="10" xfId="1" applyNumberFormat="1" applyFont="1" applyFill="1" applyBorder="1" applyAlignment="1" applyProtection="1">
      <alignment horizontal="center" vertical="center"/>
    </xf>
    <xf numFmtId="3" fontId="36" fillId="15" borderId="10" xfId="1" applyNumberFormat="1" applyFont="1" applyFill="1" applyBorder="1" applyAlignment="1" applyProtection="1">
      <alignment horizontal="center" vertical="center"/>
    </xf>
    <xf numFmtId="9" fontId="36" fillId="0" borderId="0" xfId="26" applyFont="1" applyFill="1" applyAlignment="1" applyProtection="1">
      <alignment horizontal="center" vertical="center"/>
    </xf>
    <xf numFmtId="164" fontId="33" fillId="11" borderId="10" xfId="6" applyFont="1" applyFill="1" applyBorder="1" applyAlignment="1" applyProtection="1">
      <alignment horizontal="left" vertical="center" wrapText="1"/>
    </xf>
    <xf numFmtId="0" fontId="43" fillId="0" borderId="0" xfId="32" applyFont="1" applyAlignment="1">
      <alignment horizontal="left" vertical="center"/>
    </xf>
    <xf numFmtId="0" fontId="43" fillId="0" borderId="26" xfId="19" applyFont="1" applyBorder="1" applyAlignment="1">
      <alignment horizontal="center" vertical="center" wrapText="1"/>
    </xf>
    <xf numFmtId="0" fontId="47" fillId="0" borderId="26" xfId="19" applyFont="1" applyBorder="1" applyAlignment="1">
      <alignment horizontal="center" vertical="center" wrapText="1"/>
    </xf>
    <xf numFmtId="0" fontId="47" fillId="0" borderId="27" xfId="19" applyFont="1" applyBorder="1" applyAlignment="1">
      <alignment horizontal="center" vertical="center" wrapText="1"/>
    </xf>
    <xf numFmtId="0" fontId="43" fillId="0" borderId="26" xfId="19" quotePrefix="1" applyFont="1" applyFill="1" applyBorder="1" applyAlignment="1">
      <alignment horizontal="left" vertical="center" wrapText="1"/>
    </xf>
    <xf numFmtId="0" fontId="43" fillId="0" borderId="26" xfId="32" applyFont="1" applyBorder="1" applyAlignment="1">
      <alignment horizontal="center" vertical="center" wrapText="1"/>
    </xf>
    <xf numFmtId="0" fontId="43" fillId="0" borderId="26" xfId="32" applyFont="1" applyBorder="1" applyAlignment="1">
      <alignment horizontal="center" vertical="center"/>
    </xf>
    <xf numFmtId="0" fontId="47" fillId="0" borderId="27" xfId="19" applyFont="1" applyFill="1" applyBorder="1" applyAlignment="1">
      <alignment horizontal="center" vertical="center" wrapText="1"/>
    </xf>
    <xf numFmtId="0" fontId="43" fillId="0" borderId="26" xfId="19" quotePrefix="1" applyFont="1" applyBorder="1" applyAlignment="1">
      <alignment horizontal="center" vertical="center" wrapText="1"/>
    </xf>
    <xf numFmtId="3" fontId="43" fillId="0" borderId="26" xfId="32" applyNumberFormat="1" applyFont="1" applyBorder="1" applyAlignment="1">
      <alignment horizontal="center" vertical="center"/>
    </xf>
    <xf numFmtId="0" fontId="43" fillId="11" borderId="26" xfId="19" applyFont="1" applyFill="1" applyBorder="1" applyAlignment="1">
      <alignment horizontal="center" vertical="center" wrapText="1"/>
    </xf>
    <xf numFmtId="0" fontId="54" fillId="0" borderId="27" xfId="19" applyFont="1" applyBorder="1" applyAlignment="1">
      <alignment horizontal="center" vertical="center" wrapText="1"/>
    </xf>
    <xf numFmtId="0" fontId="1" fillId="0" borderId="26" xfId="32" applyBorder="1" applyAlignment="1">
      <alignment horizontal="center" vertical="center" wrapText="1"/>
    </xf>
    <xf numFmtId="0" fontId="1" fillId="0" borderId="26" xfId="32" applyBorder="1" applyAlignment="1">
      <alignment horizontal="center" vertical="center"/>
    </xf>
    <xf numFmtId="0" fontId="43" fillId="0" borderId="27" xfId="19" applyFont="1" applyBorder="1" applyAlignment="1">
      <alignment horizontal="center" vertical="center" wrapText="1"/>
    </xf>
    <xf numFmtId="0" fontId="43" fillId="11" borderId="27" xfId="19" applyFont="1" applyFill="1" applyBorder="1" applyAlignment="1">
      <alignment horizontal="center" vertical="center" wrapText="1"/>
    </xf>
    <xf numFmtId="0" fontId="43" fillId="0" borderId="27" xfId="19" applyFont="1" applyFill="1" applyBorder="1" applyAlignment="1">
      <alignment horizontal="left" vertical="center" wrapText="1"/>
    </xf>
    <xf numFmtId="0" fontId="43" fillId="0" borderId="27" xfId="19" quotePrefix="1" applyFont="1" applyBorder="1" applyAlignment="1">
      <alignment horizontal="center" vertical="center" wrapText="1"/>
    </xf>
    <xf numFmtId="0" fontId="43" fillId="0" borderId="0" xfId="32" applyFont="1" applyBorder="1" applyAlignment="1">
      <alignment vertical="center"/>
    </xf>
    <xf numFmtId="0" fontId="1" fillId="0" borderId="0" xfId="32" applyAlignment="1">
      <alignment horizontal="left" vertical="center"/>
    </xf>
    <xf numFmtId="0" fontId="47" fillId="0" borderId="26" xfId="32" applyFont="1" applyFill="1" applyBorder="1" applyAlignment="1">
      <alignment horizontal="center" vertical="center"/>
    </xf>
    <xf numFmtId="0" fontId="55" fillId="0" borderId="26" xfId="32" applyFont="1" applyFill="1" applyBorder="1" applyAlignment="1">
      <alignment horizontal="center" vertical="center" wrapText="1"/>
    </xf>
    <xf numFmtId="0" fontId="33" fillId="0" borderId="26" xfId="19" applyFont="1" applyBorder="1" applyAlignment="1">
      <alignment horizontal="left" vertical="center" wrapText="1"/>
    </xf>
    <xf numFmtId="0" fontId="48" fillId="0" borderId="26" xfId="32" applyFont="1" applyBorder="1" applyAlignment="1">
      <alignment horizontal="center" vertical="center" wrapText="1"/>
    </xf>
    <xf numFmtId="0" fontId="33" fillId="0" borderId="26" xfId="19" applyFont="1" applyFill="1" applyBorder="1" applyAlignment="1">
      <alignment horizontal="left" vertical="center" wrapText="1"/>
    </xf>
    <xf numFmtId="0" fontId="48" fillId="0" borderId="26" xfId="32" applyFont="1" applyFill="1" applyBorder="1" applyAlignment="1">
      <alignment horizontal="center" vertical="center" wrapText="1"/>
    </xf>
    <xf numFmtId="0" fontId="48" fillId="0" borderId="26" xfId="32" applyFont="1" applyFill="1" applyBorder="1" applyAlignment="1">
      <alignment horizontal="left" vertical="center" wrapText="1"/>
    </xf>
    <xf numFmtId="0" fontId="33" fillId="0" borderId="26" xfId="32" applyFont="1" applyFill="1" applyBorder="1" applyAlignment="1">
      <alignment horizontal="left" vertical="center" wrapText="1"/>
    </xf>
    <xf numFmtId="0" fontId="48" fillId="0" borderId="26" xfId="32" applyFont="1" applyFill="1" applyBorder="1" applyAlignment="1">
      <alignment wrapText="1"/>
    </xf>
    <xf numFmtId="0" fontId="48" fillId="0" borderId="0" xfId="32" applyFont="1" applyFill="1" applyBorder="1" applyAlignment="1"/>
    <xf numFmtId="0" fontId="48" fillId="0" borderId="34" xfId="32" applyFont="1" applyFill="1" applyBorder="1" applyAlignment="1">
      <alignment horizontal="center" vertical="center"/>
    </xf>
    <xf numFmtId="164" fontId="57" fillId="0" borderId="0" xfId="33" applyNumberFormat="1" applyFont="1" applyFill="1" applyAlignment="1" applyProtection="1"/>
    <xf numFmtId="164" fontId="36" fillId="11" borderId="10" xfId="6" applyFont="1" applyFill="1" applyBorder="1" applyAlignment="1" applyProtection="1">
      <alignment horizontal="center" vertical="center" wrapText="1"/>
    </xf>
    <xf numFmtId="164" fontId="33" fillId="11" borderId="10" xfId="1" quotePrefix="1" applyFont="1" applyFill="1" applyBorder="1" applyAlignment="1" applyProtection="1">
      <alignment horizontal="left" vertical="center" wrapText="1"/>
    </xf>
    <xf numFmtId="169" fontId="33" fillId="11" borderId="10" xfId="1" applyNumberFormat="1" applyFont="1" applyFill="1" applyBorder="1" applyAlignment="1" applyProtection="1">
      <alignment horizontal="center" vertical="center"/>
    </xf>
    <xf numFmtId="164" fontId="36" fillId="0" borderId="0" xfId="1" applyFont="1" applyFill="1" applyAlignment="1" applyProtection="1">
      <alignment horizontal="center" vertical="center"/>
    </xf>
    <xf numFmtId="164" fontId="33" fillId="11" borderId="10" xfId="1" quotePrefix="1" applyFont="1" applyFill="1" applyBorder="1" applyAlignment="1" applyProtection="1">
      <alignment vertical="center" wrapText="1"/>
    </xf>
    <xf numFmtId="0" fontId="58" fillId="0" borderId="0" xfId="0" applyFont="1"/>
    <xf numFmtId="169" fontId="36" fillId="0" borderId="26" xfId="6" applyNumberFormat="1" applyFont="1" applyBorder="1" applyAlignment="1" applyProtection="1">
      <alignment horizontal="center" vertical="center" wrapText="1"/>
    </xf>
    <xf numFmtId="164" fontId="36" fillId="0" borderId="26" xfId="6" applyFont="1" applyBorder="1" applyAlignment="1" applyProtection="1">
      <alignment horizontal="center" vertical="center" wrapText="1"/>
    </xf>
    <xf numFmtId="164" fontId="33" fillId="0" borderId="26" xfId="6" applyFont="1" applyFill="1" applyBorder="1" applyAlignment="1" applyProtection="1">
      <alignment horizontal="left" vertical="center" wrapText="1"/>
    </xf>
    <xf numFmtId="164" fontId="24" fillId="0" borderId="0" xfId="1" applyFont="1" applyBorder="1" applyAlignment="1" applyProtection="1">
      <alignment vertical="center"/>
    </xf>
    <xf numFmtId="0" fontId="33" fillId="0" borderId="26" xfId="1" applyNumberFormat="1" applyFont="1" applyBorder="1" applyAlignment="1" applyProtection="1">
      <alignment horizontal="center" vertical="center" wrapText="1"/>
    </xf>
    <xf numFmtId="169" fontId="33" fillId="0" borderId="26" xfId="1" applyNumberFormat="1" applyFont="1" applyBorder="1" applyAlignment="1" applyProtection="1">
      <alignment horizontal="center" vertical="center"/>
    </xf>
    <xf numFmtId="169" fontId="36" fillId="10" borderId="26" xfId="1" applyNumberFormat="1" applyFont="1" applyFill="1" applyBorder="1" applyAlignment="1" applyProtection="1">
      <alignment horizontal="center" vertical="center"/>
    </xf>
    <xf numFmtId="164" fontId="59" fillId="0" borderId="0" xfId="33" applyNumberFormat="1" applyFont="1" applyFill="1" applyAlignment="1" applyProtection="1"/>
    <xf numFmtId="0" fontId="14" fillId="0" borderId="0" xfId="11" applyAlignment="1">
      <alignment horizontal="center" vertical="center"/>
    </xf>
    <xf numFmtId="164" fontId="33" fillId="0" borderId="10" xfId="1" applyFont="1" applyFill="1" applyBorder="1" applyAlignment="1" applyProtection="1">
      <alignment horizontal="center" vertical="center" wrapText="1"/>
    </xf>
    <xf numFmtId="164" fontId="33" fillId="0" borderId="26" xfId="29" applyNumberFormat="1" applyFont="1" applyBorder="1" applyAlignment="1" applyProtection="1">
      <alignment horizontal="center" vertical="center" wrapText="1"/>
    </xf>
    <xf numFmtId="164" fontId="33" fillId="9" borderId="26" xfId="29" applyNumberFormat="1" applyFont="1" applyFill="1" applyBorder="1" applyAlignment="1" applyProtection="1">
      <alignment horizontal="center" vertical="center" wrapText="1"/>
    </xf>
    <xf numFmtId="164" fontId="33" fillId="0" borderId="26" xfId="29" applyNumberFormat="1" applyFont="1" applyBorder="1" applyAlignment="1" applyProtection="1">
      <alignment horizontal="left" vertical="center" wrapText="1"/>
    </xf>
    <xf numFmtId="164" fontId="33" fillId="0" borderId="10" xfId="6" applyFont="1" applyFill="1" applyBorder="1" applyAlignment="1" applyProtection="1">
      <alignment horizontal="center" vertical="center" wrapText="1"/>
    </xf>
    <xf numFmtId="164" fontId="33" fillId="0" borderId="10" xfId="1" applyFont="1" applyFill="1" applyBorder="1" applyAlignment="1" applyProtection="1">
      <alignment horizontal="center" vertical="center" wrapText="1"/>
    </xf>
    <xf numFmtId="164" fontId="33" fillId="0" borderId="26" xfId="6" applyFont="1" applyFill="1" applyBorder="1" applyAlignment="1" applyProtection="1">
      <alignment horizontal="center" vertical="center" wrapText="1"/>
    </xf>
    <xf numFmtId="164" fontId="33" fillId="0" borderId="26" xfId="6" quotePrefix="1" applyFont="1" applyFill="1" applyBorder="1" applyAlignment="1" applyProtection="1">
      <alignment horizontal="center" vertical="center" wrapText="1"/>
    </xf>
    <xf numFmtId="164" fontId="33" fillId="0" borderId="10" xfId="1" quotePrefix="1" applyFont="1" applyFill="1" applyBorder="1" applyAlignment="1" applyProtection="1">
      <alignment horizontal="left" vertical="center" wrapText="1"/>
    </xf>
    <xf numFmtId="0" fontId="43" fillId="0" borderId="28" xfId="19" quotePrefix="1" applyFont="1" applyFill="1" applyBorder="1" applyAlignment="1">
      <alignment horizontal="center" vertical="center" wrapText="1"/>
    </xf>
    <xf numFmtId="164" fontId="33" fillId="0" borderId="21" xfId="1" quotePrefix="1" applyFont="1" applyFill="1" applyBorder="1" applyAlignment="1" applyProtection="1">
      <alignment horizontal="center" vertical="center" wrapText="1"/>
    </xf>
    <xf numFmtId="0" fontId="43" fillId="0" borderId="26" xfId="19" quotePrefix="1" applyFont="1" applyFill="1" applyBorder="1" applyAlignment="1">
      <alignment horizontal="center" vertical="center" wrapText="1"/>
    </xf>
    <xf numFmtId="164" fontId="33" fillId="0" borderId="10" xfId="1" applyFont="1" applyFill="1" applyBorder="1" applyAlignment="1" applyProtection="1">
      <alignment horizontal="left" vertical="center" wrapText="1"/>
      <protection locked="0"/>
    </xf>
    <xf numFmtId="169" fontId="33" fillId="0" borderId="10" xfId="1" applyNumberFormat="1" applyFont="1" applyFill="1" applyBorder="1" applyAlignment="1" applyProtection="1">
      <alignment horizontal="center" vertical="center"/>
      <protection locked="0"/>
    </xf>
    <xf numFmtId="164" fontId="33" fillId="0" borderId="10" xfId="1" applyFont="1" applyFill="1" applyBorder="1" applyAlignment="1" applyProtection="1">
      <alignment horizontal="center" vertical="center" wrapText="1"/>
    </xf>
    <xf numFmtId="164" fontId="33" fillId="0" borderId="10" xfId="6" applyFont="1" applyFill="1" applyBorder="1" applyAlignment="1" applyProtection="1">
      <alignment horizontal="center" vertical="center" wrapText="1"/>
    </xf>
    <xf numFmtId="164" fontId="33" fillId="0" borderId="10" xfId="1" applyFont="1" applyFill="1" applyBorder="1" applyAlignment="1" applyProtection="1">
      <alignment horizontal="center" vertical="center" wrapText="1"/>
    </xf>
    <xf numFmtId="164" fontId="33" fillId="0" borderId="50" xfId="6" quotePrefix="1" applyFont="1" applyFill="1" applyBorder="1" applyAlignment="1" applyProtection="1">
      <alignment horizontal="left" vertical="center" wrapText="1"/>
    </xf>
    <xf numFmtId="164" fontId="33" fillId="0" borderId="50" xfId="1" quotePrefix="1" applyFont="1" applyFill="1" applyBorder="1" applyAlignment="1" applyProtection="1">
      <alignment vertical="center" wrapText="1"/>
    </xf>
    <xf numFmtId="164" fontId="33" fillId="0" borderId="30" xfId="6" applyFont="1" applyFill="1" applyBorder="1" applyAlignment="1" applyProtection="1">
      <alignment horizontal="left" vertical="center" wrapText="1"/>
    </xf>
    <xf numFmtId="164" fontId="33" fillId="0" borderId="10" xfId="1" applyFont="1" applyFill="1" applyBorder="1" applyAlignment="1" applyProtection="1">
      <alignment vertical="center"/>
    </xf>
    <xf numFmtId="164" fontId="40" fillId="0" borderId="10" xfId="6" applyFont="1" applyFill="1" applyBorder="1" applyAlignment="1" applyProtection="1">
      <alignment horizontal="center" vertical="center" wrapText="1"/>
    </xf>
    <xf numFmtId="164" fontId="40" fillId="0" borderId="72" xfId="6" applyFont="1" applyFill="1" applyBorder="1" applyAlignment="1" applyProtection="1">
      <alignment horizontal="center" vertical="center" wrapText="1"/>
    </xf>
    <xf numFmtId="0" fontId="20" fillId="0" borderId="87" xfId="11" applyFont="1" applyBorder="1" applyAlignment="1">
      <alignment vertical="top" wrapText="1"/>
    </xf>
    <xf numFmtId="0" fontId="20" fillId="0" borderId="90" xfId="11" applyFont="1" applyBorder="1" applyAlignment="1">
      <alignment vertical="top" wrapText="1"/>
    </xf>
    <xf numFmtId="0" fontId="43" fillId="0" borderId="41" xfId="19" applyFont="1" applyFill="1" applyBorder="1" applyAlignment="1">
      <alignment horizontal="left" vertical="center" wrapText="1"/>
    </xf>
    <xf numFmtId="0" fontId="43" fillId="0" borderId="41" xfId="20" applyFont="1" applyFill="1" applyBorder="1" applyAlignment="1">
      <alignment horizontal="left" vertical="center" wrapText="1"/>
    </xf>
    <xf numFmtId="164" fontId="33" fillId="0" borderId="50" xfId="1" applyFont="1" applyFill="1" applyBorder="1" applyAlignment="1" applyProtection="1">
      <alignment horizontal="left" vertical="center" wrapText="1"/>
    </xf>
    <xf numFmtId="0" fontId="43" fillId="0" borderId="10" xfId="19" applyFont="1" applyFill="1" applyBorder="1" applyAlignment="1">
      <alignment horizontal="left" vertical="center" wrapText="1"/>
    </xf>
    <xf numFmtId="0" fontId="43" fillId="0" borderId="10" xfId="19" applyFont="1" applyFill="1" applyBorder="1" applyAlignment="1">
      <alignment horizontal="center" vertical="center" wrapText="1"/>
    </xf>
    <xf numFmtId="0" fontId="43" fillId="0" borderId="10" xfId="32" applyFont="1" applyFill="1" applyBorder="1" applyAlignment="1">
      <alignment vertical="center"/>
    </xf>
    <xf numFmtId="0" fontId="43" fillId="0" borderId="10" xfId="32" applyFont="1" applyFill="1" applyBorder="1" applyAlignment="1">
      <alignment horizontal="center" vertical="center"/>
    </xf>
    <xf numFmtId="164" fontId="7" fillId="0" borderId="0" xfId="1" applyFont="1" applyFill="1" applyAlignment="1" applyProtection="1">
      <alignment horizontal="center" vertical="center"/>
    </xf>
    <xf numFmtId="0" fontId="19" fillId="0" borderId="89" xfId="11" applyFont="1" applyBorder="1" applyAlignment="1">
      <alignment horizontal="center" vertical="center" wrapText="1"/>
    </xf>
    <xf numFmtId="0" fontId="19" fillId="0" borderId="76" xfId="11" applyFont="1" applyFill="1" applyBorder="1" applyAlignment="1">
      <alignment horizontal="center" vertical="center" wrapText="1"/>
    </xf>
    <xf numFmtId="0" fontId="16" fillId="0" borderId="91" xfId="11" applyFont="1" applyBorder="1" applyAlignment="1">
      <alignment horizontal="center" vertical="top" wrapText="1"/>
    </xf>
    <xf numFmtId="0" fontId="21" fillId="2" borderId="91" xfId="11" applyFont="1" applyFill="1" applyBorder="1" applyAlignment="1">
      <alignment horizontal="left" vertical="center" wrapText="1"/>
    </xf>
    <xf numFmtId="0" fontId="21" fillId="3" borderId="91" xfId="11" applyFont="1" applyFill="1" applyBorder="1" applyAlignment="1">
      <alignment vertical="center" wrapText="1"/>
    </xf>
    <xf numFmtId="0" fontId="18" fillId="0" borderId="9" xfId="11" applyFont="1" applyBorder="1" applyAlignment="1">
      <alignment horizontal="center" vertical="center" wrapText="1"/>
    </xf>
    <xf numFmtId="0" fontId="19" fillId="0" borderId="75" xfId="11" applyFont="1" applyBorder="1" applyAlignment="1">
      <alignment horizontal="center" vertical="center" wrapText="1"/>
    </xf>
    <xf numFmtId="0" fontId="19" fillId="0" borderId="88" xfId="11" applyFont="1" applyBorder="1" applyAlignment="1">
      <alignment horizontal="center" vertical="center" wrapText="1"/>
    </xf>
    <xf numFmtId="0" fontId="19" fillId="0" borderId="75" xfId="11" applyFont="1" applyFill="1" applyBorder="1" applyAlignment="1">
      <alignment horizontal="center" vertical="center" wrapText="1"/>
    </xf>
    <xf numFmtId="0" fontId="15" fillId="0" borderId="75" xfId="11" applyFont="1" applyFill="1" applyBorder="1" applyAlignment="1">
      <alignment horizontal="center" vertical="center" wrapText="1"/>
    </xf>
    <xf numFmtId="0" fontId="19" fillId="0" borderId="3" xfId="11" applyFont="1" applyBorder="1" applyAlignment="1">
      <alignment horizontal="center" vertical="top" wrapText="1"/>
    </xf>
    <xf numFmtId="0" fontId="19" fillId="0" borderId="4" xfId="11" applyFont="1" applyBorder="1" applyAlignment="1">
      <alignment horizontal="center" vertical="top" wrapText="1"/>
    </xf>
    <xf numFmtId="0" fontId="19" fillId="0" borderId="86" xfId="11" applyFont="1" applyBorder="1" applyAlignment="1">
      <alignment horizontal="center" vertical="top" wrapText="1"/>
    </xf>
    <xf numFmtId="0" fontId="19" fillId="0" borderId="6" xfId="11" applyFont="1" applyBorder="1" applyAlignment="1">
      <alignment horizontal="center" vertical="top" wrapText="1"/>
    </xf>
    <xf numFmtId="0" fontId="19" fillId="0" borderId="7" xfId="11" applyFont="1" applyBorder="1" applyAlignment="1">
      <alignment horizontal="center" vertical="top" wrapText="1"/>
    </xf>
    <xf numFmtId="0" fontId="15" fillId="0" borderId="8" xfId="11" applyFont="1" applyBorder="1" applyAlignment="1">
      <alignment horizontal="center" vertical="top"/>
    </xf>
    <xf numFmtId="0" fontId="19" fillId="0" borderId="5" xfId="11" applyFont="1" applyFill="1" applyBorder="1" applyAlignment="1">
      <alignment horizontal="center" vertical="center" wrapText="1"/>
    </xf>
    <xf numFmtId="0" fontId="14" fillId="0" borderId="77" xfId="11" applyBorder="1" applyAlignment="1">
      <alignment horizontal="center"/>
    </xf>
    <xf numFmtId="0" fontId="14" fillId="0" borderId="78" xfId="11" applyBorder="1" applyAlignment="1">
      <alignment horizontal="center"/>
    </xf>
    <xf numFmtId="0" fontId="14" fillId="0" borderId="83" xfId="11" applyBorder="1" applyAlignment="1">
      <alignment horizontal="center"/>
    </xf>
    <xf numFmtId="0" fontId="14" fillId="0" borderId="80" xfId="11" applyBorder="1" applyAlignment="1">
      <alignment horizontal="center"/>
    </xf>
    <xf numFmtId="0" fontId="14" fillId="0" borderId="81" xfId="11" applyBorder="1" applyAlignment="1">
      <alignment horizontal="center"/>
    </xf>
    <xf numFmtId="0" fontId="14" fillId="0" borderId="84" xfId="11" applyBorder="1" applyAlignment="1">
      <alignment horizontal="center"/>
    </xf>
    <xf numFmtId="0" fontId="19" fillId="0" borderId="77" xfId="11" applyFont="1" applyBorder="1" applyAlignment="1">
      <alignment horizontal="center" vertical="top" wrapText="1"/>
    </xf>
    <xf numFmtId="0" fontId="19" fillId="0" borderId="78" xfId="11" applyFont="1" applyBorder="1" applyAlignment="1">
      <alignment horizontal="center" vertical="top" wrapText="1"/>
    </xf>
    <xf numFmtId="0" fontId="19" fillId="0" borderId="79" xfId="11" applyFont="1" applyBorder="1" applyAlignment="1">
      <alignment horizontal="center" vertical="top" wrapText="1"/>
    </xf>
    <xf numFmtId="0" fontId="19" fillId="0" borderId="80" xfId="11" applyFont="1" applyBorder="1" applyAlignment="1">
      <alignment horizontal="center" vertical="top" wrapText="1"/>
    </xf>
    <xf numFmtId="0" fontId="19" fillId="0" borderId="81" xfId="11" applyFont="1" applyBorder="1" applyAlignment="1">
      <alignment horizontal="center" vertical="top" wrapText="1"/>
    </xf>
    <xf numFmtId="0" fontId="19" fillId="0" borderId="82" xfId="11" applyFont="1" applyBorder="1" applyAlignment="1">
      <alignment horizontal="center" vertical="top" wrapText="1"/>
    </xf>
    <xf numFmtId="0" fontId="19" fillId="0" borderId="5" xfId="11" applyFont="1" applyBorder="1" applyAlignment="1">
      <alignment horizontal="center" vertical="top" wrapText="1"/>
    </xf>
    <xf numFmtId="0" fontId="16" fillId="0" borderId="0" xfId="11" applyFont="1" applyBorder="1" applyAlignment="1">
      <alignment horizontal="center" vertical="center"/>
    </xf>
    <xf numFmtId="0" fontId="17" fillId="0" borderId="0" xfId="11" applyFont="1" applyBorder="1" applyAlignment="1">
      <alignment horizontal="center" vertical="center"/>
    </xf>
    <xf numFmtId="164" fontId="13" fillId="0" borderId="1" xfId="1" applyFont="1" applyFill="1" applyBorder="1" applyAlignment="1" applyProtection="1">
      <alignment horizontal="center" vertical="center"/>
    </xf>
    <xf numFmtId="0" fontId="18" fillId="0" borderId="85" xfId="11" applyFont="1" applyBorder="1" applyAlignment="1">
      <alignment horizontal="center" vertical="center" wrapText="1"/>
    </xf>
    <xf numFmtId="0" fontId="19" fillId="0" borderId="2" xfId="11" applyFont="1" applyBorder="1" applyAlignment="1">
      <alignment horizontal="center" vertical="top" wrapText="1"/>
    </xf>
    <xf numFmtId="0" fontId="19" fillId="0" borderId="5" xfId="11" applyFont="1" applyFill="1" applyBorder="1" applyAlignment="1">
      <alignment horizontal="center" vertical="top" wrapText="1"/>
    </xf>
    <xf numFmtId="164" fontId="34" fillId="4" borderId="10" xfId="1" applyFont="1" applyFill="1" applyBorder="1" applyAlignment="1" applyProtection="1">
      <alignment horizontal="center" vertical="center"/>
    </xf>
    <xf numFmtId="164" fontId="31" fillId="5" borderId="10" xfId="1" applyFont="1" applyFill="1" applyBorder="1" applyAlignment="1" applyProtection="1">
      <alignment horizontal="center" vertical="center" wrapText="1"/>
    </xf>
    <xf numFmtId="164" fontId="34" fillId="4" borderId="10" xfId="6" applyFont="1" applyFill="1" applyBorder="1" applyAlignment="1" applyProtection="1">
      <alignment horizontal="center" vertical="center"/>
    </xf>
    <xf numFmtId="164" fontId="36" fillId="6" borderId="10" xfId="6" applyFont="1" applyFill="1" applyBorder="1" applyAlignment="1" applyProtection="1">
      <alignment horizontal="left" vertical="center"/>
    </xf>
    <xf numFmtId="164" fontId="36" fillId="6" borderId="10" xfId="6" applyFont="1" applyFill="1" applyBorder="1" applyAlignment="1" applyProtection="1">
      <alignment horizontal="left" vertical="center" wrapText="1"/>
    </xf>
    <xf numFmtId="164" fontId="36" fillId="7" borderId="10" xfId="6" applyFont="1" applyFill="1" applyBorder="1" applyAlignment="1" applyProtection="1">
      <alignment horizontal="center" vertical="center" wrapText="1"/>
    </xf>
    <xf numFmtId="164" fontId="34" fillId="4" borderId="11" xfId="6" applyFont="1" applyFill="1" applyBorder="1" applyAlignment="1" applyProtection="1">
      <alignment horizontal="center" vertical="center" wrapText="1"/>
    </xf>
    <xf numFmtId="164" fontId="34" fillId="4" borderId="12" xfId="6" applyFont="1" applyFill="1" applyBorder="1" applyAlignment="1" applyProtection="1">
      <alignment horizontal="center" vertical="center" wrapText="1"/>
    </xf>
    <xf numFmtId="164" fontId="34" fillId="4" borderId="13" xfId="6" applyFont="1" applyFill="1" applyBorder="1" applyAlignment="1" applyProtection="1">
      <alignment horizontal="center" vertical="center" wrapText="1"/>
    </xf>
    <xf numFmtId="164" fontId="34" fillId="4" borderId="15" xfId="6" applyFont="1" applyFill="1" applyBorder="1" applyAlignment="1" applyProtection="1">
      <alignment horizontal="center" vertical="center" wrapText="1"/>
    </xf>
    <xf numFmtId="164" fontId="34" fillId="4" borderId="1" xfId="6" applyFont="1" applyFill="1" applyBorder="1" applyAlignment="1" applyProtection="1">
      <alignment horizontal="center" vertical="center" wrapText="1"/>
    </xf>
    <xf numFmtId="164" fontId="34" fillId="4" borderId="16" xfId="6" applyFont="1" applyFill="1" applyBorder="1" applyAlignment="1" applyProtection="1">
      <alignment horizontal="center" vertical="center" wrapText="1"/>
    </xf>
    <xf numFmtId="164" fontId="37" fillId="4" borderId="10" xfId="6" applyFont="1" applyFill="1" applyBorder="1" applyAlignment="1" applyProtection="1">
      <alignment horizontal="center" vertical="center" wrapText="1"/>
    </xf>
    <xf numFmtId="164" fontId="38" fillId="7" borderId="10" xfId="1" applyFont="1" applyFill="1" applyBorder="1" applyAlignment="1" applyProtection="1">
      <alignment horizontal="center" vertical="center"/>
    </xf>
    <xf numFmtId="164" fontId="33" fillId="0" borderId="10" xfId="6" applyFont="1" applyFill="1" applyBorder="1" applyAlignment="1" applyProtection="1">
      <alignment horizontal="center" vertical="center" wrapText="1"/>
    </xf>
    <xf numFmtId="164" fontId="33" fillId="0" borderId="26" xfId="6" applyFont="1" applyFill="1" applyBorder="1" applyAlignment="1" applyProtection="1">
      <alignment horizontal="center" vertical="center" wrapText="1"/>
    </xf>
    <xf numFmtId="164" fontId="33" fillId="0" borderId="10" xfId="1" applyFont="1" applyFill="1" applyBorder="1" applyAlignment="1" applyProtection="1">
      <alignment horizontal="center" vertical="center" wrapText="1"/>
    </xf>
    <xf numFmtId="164" fontId="33" fillId="0" borderId="17" xfId="1" applyFont="1" applyFill="1" applyBorder="1" applyAlignment="1" applyProtection="1">
      <alignment horizontal="center" vertical="center" wrapText="1"/>
    </xf>
    <xf numFmtId="164" fontId="33" fillId="0" borderId="19" xfId="1" applyFont="1" applyFill="1" applyBorder="1" applyAlignment="1" applyProtection="1">
      <alignment horizontal="center" vertical="center" wrapText="1"/>
    </xf>
    <xf numFmtId="164" fontId="33" fillId="9" borderId="26" xfId="29" applyNumberFormat="1" applyFont="1" applyFill="1" applyBorder="1" applyAlignment="1" applyProtection="1">
      <alignment horizontal="center" vertical="center" wrapText="1"/>
    </xf>
    <xf numFmtId="0" fontId="33" fillId="0" borderId="28" xfId="28" applyNumberFormat="1" applyFont="1" applyBorder="1" applyAlignment="1" applyProtection="1">
      <alignment horizontal="center" vertical="center" wrapText="1"/>
    </xf>
    <xf numFmtId="0" fontId="33" fillId="0" borderId="29" xfId="28" applyNumberFormat="1" applyFont="1" applyBorder="1" applyAlignment="1" applyProtection="1">
      <alignment horizontal="center" vertical="center" wrapText="1"/>
    </xf>
    <xf numFmtId="0" fontId="33" fillId="0" borderId="27" xfId="28" applyNumberFormat="1" applyFont="1" applyBorder="1" applyAlignment="1" applyProtection="1">
      <alignment horizontal="center" vertical="center" wrapText="1"/>
    </xf>
    <xf numFmtId="0" fontId="33" fillId="0" borderId="26" xfId="28" applyNumberFormat="1" applyFont="1" applyBorder="1" applyAlignment="1" applyProtection="1">
      <alignment horizontal="center" vertical="center" wrapText="1"/>
    </xf>
    <xf numFmtId="164" fontId="33" fillId="9" borderId="30" xfId="29" applyNumberFormat="1" applyFont="1" applyFill="1" applyBorder="1" applyAlignment="1" applyProtection="1">
      <alignment horizontal="center" vertical="center" wrapText="1"/>
    </xf>
    <xf numFmtId="164" fontId="33" fillId="0" borderId="26" xfId="29" applyNumberFormat="1" applyFont="1" applyBorder="1" applyAlignment="1" applyProtection="1">
      <alignment horizontal="center" vertical="center" wrapText="1"/>
    </xf>
    <xf numFmtId="164" fontId="33" fillId="0" borderId="26" xfId="29" applyNumberFormat="1" applyFont="1" applyBorder="1" applyAlignment="1" applyProtection="1">
      <alignment horizontal="left" vertical="center" wrapText="1"/>
    </xf>
    <xf numFmtId="164" fontId="33" fillId="0" borderId="28" xfId="29" applyNumberFormat="1" applyFont="1" applyFill="1" applyBorder="1" applyAlignment="1" applyProtection="1">
      <alignment horizontal="left" vertical="center" wrapText="1"/>
      <protection locked="0"/>
    </xf>
    <xf numFmtId="164" fontId="33" fillId="0" borderId="29" xfId="29" quotePrefix="1" applyNumberFormat="1" applyFont="1" applyFill="1" applyBorder="1" applyAlignment="1" applyProtection="1">
      <alignment horizontal="left" vertical="center" wrapText="1"/>
      <protection locked="0"/>
    </xf>
    <xf numFmtId="164" fontId="33" fillId="0" borderId="27" xfId="29" quotePrefix="1" applyNumberFormat="1" applyFont="1" applyFill="1" applyBorder="1" applyAlignment="1" applyProtection="1">
      <alignment horizontal="left" vertical="center" wrapText="1"/>
      <protection locked="0"/>
    </xf>
    <xf numFmtId="164" fontId="36" fillId="10" borderId="26" xfId="29" applyNumberFormat="1" applyFont="1" applyFill="1" applyBorder="1" applyAlignment="1" applyProtection="1">
      <alignment horizontal="center" vertical="center" wrapText="1"/>
    </xf>
    <xf numFmtId="164" fontId="38" fillId="10" borderId="26" xfId="28" applyNumberFormat="1" applyFont="1" applyFill="1" applyBorder="1" applyAlignment="1" applyProtection="1">
      <alignment horizontal="center" vertical="center"/>
    </xf>
    <xf numFmtId="164" fontId="41" fillId="8" borderId="26" xfId="29" applyNumberFormat="1" applyFont="1" applyFill="1" applyBorder="1" applyAlignment="1" applyProtection="1">
      <alignment horizontal="center" vertical="center" wrapText="1"/>
    </xf>
    <xf numFmtId="164" fontId="37" fillId="8" borderId="27" xfId="29" applyNumberFormat="1" applyFont="1" applyFill="1" applyBorder="1" applyAlignment="1" applyProtection="1">
      <alignment horizontal="center" vertical="center" wrapText="1"/>
    </xf>
    <xf numFmtId="164" fontId="36" fillId="9" borderId="25" xfId="29" applyNumberFormat="1" applyFont="1" applyFill="1" applyBorder="1" applyAlignment="1" applyProtection="1">
      <alignment horizontal="left" vertical="center" wrapText="1"/>
    </xf>
    <xf numFmtId="164" fontId="41" fillId="8" borderId="20" xfId="28" applyNumberFormat="1" applyFont="1" applyFill="1" applyBorder="1" applyAlignment="1" applyProtection="1">
      <alignment horizontal="center" vertical="center"/>
    </xf>
    <xf numFmtId="164" fontId="31" fillId="5" borderId="10" xfId="28" applyNumberFormat="1" applyFont="1" applyFill="1" applyBorder="1" applyAlignment="1" applyProtection="1">
      <alignment horizontal="center" vertical="center" wrapText="1"/>
    </xf>
    <xf numFmtId="164" fontId="41" fillId="8" borderId="20" xfId="29" applyNumberFormat="1" applyFont="1" applyFill="1" applyBorder="1" applyAlignment="1" applyProtection="1">
      <alignment horizontal="center" vertical="center"/>
    </xf>
    <xf numFmtId="164" fontId="36" fillId="9" borderId="23" xfId="29" applyNumberFormat="1" applyFont="1" applyFill="1" applyBorder="1" applyAlignment="1" applyProtection="1">
      <alignment horizontal="left" vertical="center"/>
    </xf>
    <xf numFmtId="164" fontId="36" fillId="9" borderId="24" xfId="29" applyNumberFormat="1" applyFont="1" applyFill="1" applyBorder="1" applyAlignment="1" applyProtection="1">
      <alignment horizontal="left" vertical="center" wrapText="1"/>
    </xf>
    <xf numFmtId="164" fontId="36" fillId="10" borderId="26" xfId="31" applyNumberFormat="1" applyFont="1" applyFill="1" applyBorder="1" applyAlignment="1" applyProtection="1">
      <alignment horizontal="center" vertical="center" wrapText="1"/>
    </xf>
    <xf numFmtId="164" fontId="38" fillId="10" borderId="26" xfId="30" applyNumberFormat="1" applyFont="1" applyFill="1" applyBorder="1" applyAlignment="1" applyProtection="1">
      <alignment horizontal="center" vertical="center"/>
    </xf>
    <xf numFmtId="164" fontId="41" fillId="8" borderId="26" xfId="31" applyNumberFormat="1" applyFont="1" applyFill="1" applyBorder="1" applyAlignment="1" applyProtection="1">
      <alignment horizontal="center" vertical="center" wrapText="1"/>
    </xf>
    <xf numFmtId="164" fontId="37" fillId="8" borderId="26" xfId="31" applyNumberFormat="1" applyFont="1" applyFill="1" applyBorder="1" applyAlignment="1" applyProtection="1">
      <alignment horizontal="center" vertical="center" wrapText="1"/>
    </xf>
    <xf numFmtId="164" fontId="36" fillId="6" borderId="10" xfId="31" applyNumberFormat="1" applyFont="1" applyFill="1" applyBorder="1" applyAlignment="1" applyProtection="1">
      <alignment horizontal="left" vertical="center" wrapText="1"/>
    </xf>
    <xf numFmtId="164" fontId="41" fillId="8" borderId="26" xfId="30" applyNumberFormat="1" applyFont="1" applyFill="1" applyBorder="1" applyAlignment="1" applyProtection="1">
      <alignment horizontal="center" vertical="center"/>
    </xf>
    <xf numFmtId="164" fontId="31" fillId="5" borderId="10" xfId="30" applyNumberFormat="1" applyFont="1" applyFill="1" applyBorder="1" applyAlignment="1" applyProtection="1">
      <alignment horizontal="center" vertical="center" wrapText="1"/>
    </xf>
    <xf numFmtId="164" fontId="41" fillId="8" borderId="26" xfId="31" applyNumberFormat="1" applyFont="1" applyFill="1" applyBorder="1" applyAlignment="1" applyProtection="1">
      <alignment horizontal="center" vertical="center"/>
    </xf>
    <xf numFmtId="164" fontId="36" fillId="9" borderId="26" xfId="31" applyNumberFormat="1" applyFont="1" applyFill="1" applyBorder="1" applyAlignment="1" applyProtection="1">
      <alignment horizontal="left" vertical="center"/>
    </xf>
    <xf numFmtId="164" fontId="36" fillId="9" borderId="26" xfId="31" applyNumberFormat="1" applyFont="1" applyFill="1" applyBorder="1" applyAlignment="1" applyProtection="1">
      <alignment horizontal="left" vertical="center" wrapText="1"/>
    </xf>
    <xf numFmtId="0" fontId="43" fillId="0" borderId="28" xfId="32" applyFont="1" applyFill="1" applyBorder="1" applyAlignment="1">
      <alignment horizontal="center" vertical="center" wrapText="1"/>
    </xf>
    <xf numFmtId="0" fontId="43" fillId="0" borderId="29" xfId="32" applyFont="1" applyFill="1" applyBorder="1" applyAlignment="1">
      <alignment horizontal="center" vertical="center" wrapText="1"/>
    </xf>
    <xf numFmtId="0" fontId="43" fillId="0" borderId="27" xfId="32" applyFont="1" applyFill="1" applyBorder="1" applyAlignment="1">
      <alignment horizontal="center" vertical="center" wrapText="1"/>
    </xf>
    <xf numFmtId="0" fontId="46" fillId="12" borderId="30" xfId="19" applyFont="1" applyFill="1" applyBorder="1" applyAlignment="1">
      <alignment horizontal="center" vertical="center" wrapText="1"/>
    </xf>
    <xf numFmtId="0" fontId="46" fillId="12" borderId="34" xfId="19" applyFont="1" applyFill="1" applyBorder="1" applyAlignment="1">
      <alignment horizontal="center" vertical="center" wrapText="1"/>
    </xf>
    <xf numFmtId="0" fontId="46" fillId="12" borderId="33" xfId="19" applyFont="1" applyFill="1" applyBorder="1" applyAlignment="1">
      <alignment horizontal="center" vertical="center" wrapText="1"/>
    </xf>
    <xf numFmtId="0" fontId="46" fillId="12" borderId="28" xfId="19" applyFont="1" applyFill="1" applyBorder="1" applyAlignment="1">
      <alignment horizontal="center" vertical="center" wrapText="1"/>
    </xf>
    <xf numFmtId="0" fontId="46" fillId="12" borderId="27" xfId="19" applyFont="1" applyFill="1" applyBorder="1" applyAlignment="1">
      <alignment horizontal="center" vertical="center" wrapText="1"/>
    </xf>
    <xf numFmtId="164" fontId="34" fillId="4" borderId="41" xfId="1" applyFont="1" applyFill="1" applyBorder="1" applyAlignment="1" applyProtection="1">
      <alignment horizontal="center" vertical="center"/>
    </xf>
    <xf numFmtId="164" fontId="34" fillId="4" borderId="42" xfId="1" applyFont="1" applyFill="1" applyBorder="1" applyAlignment="1" applyProtection="1">
      <alignment horizontal="center" vertical="center"/>
    </xf>
    <xf numFmtId="164" fontId="34" fillId="4" borderId="43" xfId="1" applyFont="1" applyFill="1" applyBorder="1" applyAlignment="1" applyProtection="1">
      <alignment horizontal="center" vertical="center"/>
    </xf>
    <xf numFmtId="164" fontId="34" fillId="4" borderId="31" xfId="1" applyFont="1" applyFill="1" applyBorder="1" applyAlignment="1" applyProtection="1">
      <alignment horizontal="center" vertical="center"/>
    </xf>
    <xf numFmtId="164" fontId="34" fillId="4" borderId="45" xfId="1" applyFont="1" applyFill="1" applyBorder="1" applyAlignment="1" applyProtection="1">
      <alignment horizontal="center" vertical="center"/>
    </xf>
    <xf numFmtId="164" fontId="34" fillId="4" borderId="46" xfId="1" applyFont="1" applyFill="1" applyBorder="1" applyAlignment="1" applyProtection="1">
      <alignment horizontal="center" vertical="center"/>
    </xf>
    <xf numFmtId="164" fontId="37" fillId="4" borderId="29" xfId="19" applyNumberFormat="1" applyFont="1" applyFill="1" applyBorder="1" applyAlignment="1" applyProtection="1">
      <alignment horizontal="center" vertical="center" wrapText="1"/>
    </xf>
    <xf numFmtId="164" fontId="37" fillId="4" borderId="27" xfId="19" applyNumberFormat="1" applyFont="1" applyFill="1" applyBorder="1" applyAlignment="1" applyProtection="1">
      <alignment horizontal="center" vertical="center" wrapText="1"/>
    </xf>
    <xf numFmtId="164" fontId="37" fillId="4" borderId="47" xfId="19" applyNumberFormat="1" applyFont="1" applyFill="1" applyBorder="1" applyAlignment="1" applyProtection="1">
      <alignment horizontal="center" vertical="center" wrapText="1"/>
    </xf>
    <xf numFmtId="164" fontId="37" fillId="4" borderId="45" xfId="19" applyNumberFormat="1" applyFont="1" applyFill="1" applyBorder="1" applyAlignment="1" applyProtection="1">
      <alignment horizontal="center" vertical="center" wrapText="1"/>
    </xf>
    <xf numFmtId="164" fontId="37" fillId="4" borderId="46" xfId="19" applyNumberFormat="1" applyFont="1" applyFill="1" applyBorder="1" applyAlignment="1" applyProtection="1">
      <alignment horizontal="center" vertical="center" wrapText="1"/>
    </xf>
    <xf numFmtId="164" fontId="37" fillId="4" borderId="19" xfId="19" applyNumberFormat="1" applyFont="1" applyFill="1" applyBorder="1" applyAlignment="1" applyProtection="1">
      <alignment horizontal="center" vertical="center" wrapText="1"/>
    </xf>
    <xf numFmtId="164" fontId="37" fillId="4" borderId="10" xfId="19" applyNumberFormat="1" applyFont="1" applyFill="1" applyBorder="1" applyAlignment="1" applyProtection="1">
      <alignment horizontal="center" vertical="center" wrapText="1"/>
    </xf>
    <xf numFmtId="164" fontId="37" fillId="4" borderId="19" xfId="19" applyNumberFormat="1" applyFont="1" applyFill="1" applyBorder="1" applyAlignment="1" applyProtection="1">
      <alignment horizontal="left" vertical="center" wrapText="1"/>
    </xf>
    <xf numFmtId="164" fontId="37" fillId="4" borderId="10" xfId="19" applyNumberFormat="1" applyFont="1" applyFill="1" applyBorder="1" applyAlignment="1" applyProtection="1">
      <alignment horizontal="left" vertical="center" wrapText="1"/>
    </xf>
    <xf numFmtId="0" fontId="45" fillId="11" borderId="38" xfId="19" applyFont="1" applyFill="1" applyBorder="1" applyAlignment="1">
      <alignment horizontal="left" vertical="center" wrapText="1"/>
    </xf>
    <xf numFmtId="0" fontId="45" fillId="11" borderId="39" xfId="19" applyFont="1" applyFill="1" applyBorder="1" applyAlignment="1">
      <alignment horizontal="left" vertical="center" wrapText="1"/>
    </xf>
    <xf numFmtId="0" fontId="45" fillId="11" borderId="40" xfId="19" applyFont="1" applyFill="1" applyBorder="1" applyAlignment="1">
      <alignment horizontal="left" vertical="center" wrapText="1"/>
    </xf>
    <xf numFmtId="0" fontId="45" fillId="11" borderId="44" xfId="19" applyFont="1" applyFill="1" applyBorder="1" applyAlignment="1">
      <alignment horizontal="left" vertical="center" wrapText="1"/>
    </xf>
    <xf numFmtId="0" fontId="45" fillId="11" borderId="51" xfId="19" applyFont="1" applyFill="1" applyBorder="1" applyAlignment="1">
      <alignment horizontal="left" vertical="center" wrapText="1"/>
    </xf>
    <xf numFmtId="0" fontId="45" fillId="11" borderId="52" xfId="19" applyFont="1" applyFill="1" applyBorder="1" applyAlignment="1">
      <alignment horizontal="left" vertical="center" wrapText="1"/>
    </xf>
    <xf numFmtId="164" fontId="34" fillId="4" borderId="30" xfId="1" applyFont="1" applyFill="1" applyBorder="1" applyAlignment="1" applyProtection="1">
      <alignment horizontal="center" vertical="center"/>
    </xf>
    <xf numFmtId="164" fontId="34" fillId="4" borderId="33" xfId="1" applyFont="1" applyFill="1" applyBorder="1" applyAlignment="1" applyProtection="1">
      <alignment horizontal="center" vertical="center"/>
    </xf>
    <xf numFmtId="164" fontId="34" fillId="4" borderId="34" xfId="1" applyFont="1" applyFill="1" applyBorder="1" applyAlignment="1" applyProtection="1">
      <alignment horizontal="center" vertical="center"/>
    </xf>
    <xf numFmtId="164" fontId="31" fillId="5" borderId="92" xfId="1" applyFont="1" applyFill="1" applyBorder="1" applyAlignment="1" applyProtection="1">
      <alignment horizontal="center" vertical="center" wrapText="1"/>
    </xf>
    <xf numFmtId="0" fontId="45" fillId="11" borderId="35" xfId="19" applyFont="1" applyFill="1" applyBorder="1" applyAlignment="1">
      <alignment horizontal="left" vertical="center"/>
    </xf>
    <xf numFmtId="0" fontId="45" fillId="11" borderId="36" xfId="19" applyFont="1" applyFill="1" applyBorder="1" applyAlignment="1">
      <alignment horizontal="left" vertical="center"/>
    </xf>
    <xf numFmtId="0" fontId="45" fillId="11" borderId="37" xfId="19" applyFont="1" applyFill="1" applyBorder="1" applyAlignment="1">
      <alignment horizontal="left" vertical="center"/>
    </xf>
    <xf numFmtId="0" fontId="43" fillId="0" borderId="28" xfId="6" applyNumberFormat="1" applyFont="1" applyFill="1" applyBorder="1" applyAlignment="1" applyProtection="1">
      <alignment horizontal="left" vertical="center" wrapText="1"/>
      <protection locked="0"/>
    </xf>
    <xf numFmtId="0" fontId="43" fillId="0" borderId="27" xfId="6" applyNumberFormat="1" applyFont="1" applyFill="1" applyBorder="1" applyAlignment="1" applyProtection="1">
      <alignment horizontal="left" vertical="center" wrapText="1"/>
      <protection locked="0"/>
    </xf>
    <xf numFmtId="0" fontId="43" fillId="0" borderId="28" xfId="6" quotePrefix="1" applyNumberFormat="1" applyFont="1" applyBorder="1" applyAlignment="1" applyProtection="1">
      <alignment horizontal="center" vertical="center" wrapText="1"/>
      <protection locked="0"/>
    </xf>
    <xf numFmtId="0" fontId="43" fillId="0" borderId="27" xfId="6" quotePrefix="1" applyNumberFormat="1" applyFont="1" applyBorder="1" applyAlignment="1" applyProtection="1">
      <alignment horizontal="center" vertical="center" wrapText="1"/>
      <protection locked="0"/>
    </xf>
    <xf numFmtId="164" fontId="33" fillId="0" borderId="18" xfId="1" applyFont="1" applyFill="1" applyBorder="1" applyAlignment="1" applyProtection="1">
      <alignment horizontal="center" vertical="center" wrapText="1"/>
    </xf>
    <xf numFmtId="164" fontId="33" fillId="0" borderId="57" xfId="1" applyFont="1" applyFill="1" applyBorder="1" applyAlignment="1" applyProtection="1">
      <alignment horizontal="center" vertical="center" wrapText="1"/>
      <protection locked="0"/>
    </xf>
    <xf numFmtId="164" fontId="33" fillId="0" borderId="55" xfId="1" applyFont="1" applyFill="1" applyBorder="1" applyAlignment="1" applyProtection="1">
      <alignment horizontal="center" vertical="center" wrapText="1"/>
      <protection locked="0"/>
    </xf>
    <xf numFmtId="0" fontId="0" fillId="0" borderId="0" xfId="0" applyFill="1"/>
    <xf numFmtId="0" fontId="43" fillId="0" borderId="28" xfId="6" applyNumberFormat="1" applyFont="1" applyBorder="1" applyAlignment="1" applyProtection="1">
      <alignment horizontal="center" vertical="center" wrapText="1"/>
      <protection locked="0"/>
    </xf>
    <xf numFmtId="0" fontId="43" fillId="0" borderId="27" xfId="6" applyNumberFormat="1" applyFont="1" applyBorder="1" applyAlignment="1" applyProtection="1">
      <alignment horizontal="center" vertical="center" wrapText="1"/>
      <protection locked="0"/>
    </xf>
    <xf numFmtId="0" fontId="43" fillId="0" borderId="28" xfId="6" applyNumberFormat="1" applyFont="1" applyFill="1" applyBorder="1" applyAlignment="1" applyProtection="1">
      <alignment horizontal="center" vertical="center" wrapText="1"/>
      <protection locked="0"/>
    </xf>
    <xf numFmtId="0" fontId="43" fillId="0" borderId="29" xfId="6" applyNumberFormat="1" applyFont="1" applyFill="1" applyBorder="1" applyAlignment="1" applyProtection="1">
      <alignment horizontal="center" vertical="center" wrapText="1"/>
      <protection locked="0"/>
    </xf>
    <xf numFmtId="0" fontId="43" fillId="0" borderId="27" xfId="6" applyNumberFormat="1" applyFont="1" applyFill="1" applyBorder="1" applyAlignment="1" applyProtection="1">
      <alignment horizontal="center" vertical="center" wrapText="1"/>
      <protection locked="0"/>
    </xf>
    <xf numFmtId="0" fontId="43" fillId="0" borderId="28" xfId="0" applyFont="1" applyFill="1" applyBorder="1" applyAlignment="1" applyProtection="1">
      <alignment horizontal="center" vertical="center" wrapText="1"/>
      <protection locked="0"/>
    </xf>
    <xf numFmtId="0" fontId="43" fillId="0" borderId="29" xfId="0" applyFont="1" applyFill="1" applyBorder="1" applyAlignment="1" applyProtection="1">
      <alignment horizontal="center" vertical="center" wrapText="1"/>
      <protection locked="0"/>
    </xf>
    <xf numFmtId="0" fontId="43" fillId="0" borderId="27" xfId="0" applyFont="1" applyFill="1" applyBorder="1" applyAlignment="1" applyProtection="1">
      <alignment horizontal="center" vertical="center" wrapText="1"/>
      <protection locked="0"/>
    </xf>
    <xf numFmtId="164" fontId="36" fillId="0" borderId="55" xfId="6" applyFont="1" applyFill="1" applyBorder="1" applyAlignment="1" applyProtection="1">
      <alignment horizontal="center" vertical="center" wrapText="1"/>
      <protection locked="0"/>
    </xf>
    <xf numFmtId="164" fontId="36" fillId="0" borderId="56" xfId="6" applyFont="1" applyFill="1" applyBorder="1" applyAlignment="1" applyProtection="1">
      <alignment horizontal="center" vertical="center" wrapText="1"/>
      <protection locked="0"/>
    </xf>
    <xf numFmtId="0" fontId="43" fillId="0" borderId="28" xfId="6" quotePrefix="1" applyNumberFormat="1" applyFont="1" applyFill="1" applyBorder="1" applyAlignment="1" applyProtection="1">
      <alignment horizontal="center" vertical="center" wrapText="1"/>
      <protection locked="0"/>
    </xf>
    <xf numFmtId="0" fontId="43" fillId="0" borderId="29" xfId="6" quotePrefix="1" applyNumberFormat="1" applyFont="1" applyFill="1" applyBorder="1" applyAlignment="1" applyProtection="1">
      <alignment horizontal="center" vertical="center" wrapText="1"/>
      <protection locked="0"/>
    </xf>
    <xf numFmtId="0" fontId="43" fillId="0" borderId="27" xfId="6" quotePrefix="1" applyNumberFormat="1" applyFont="1" applyFill="1" applyBorder="1" applyAlignment="1" applyProtection="1">
      <alignment horizontal="center" vertical="center" wrapText="1"/>
      <protection locked="0"/>
    </xf>
    <xf numFmtId="0" fontId="43" fillId="0" borderId="53" xfId="6" quotePrefix="1" applyNumberFormat="1" applyFont="1" applyBorder="1" applyAlignment="1" applyProtection="1">
      <alignment horizontal="center" vertical="center" wrapText="1"/>
      <protection locked="0"/>
    </xf>
    <xf numFmtId="0" fontId="43" fillId="0" borderId="55" xfId="6" quotePrefix="1" applyNumberFormat="1" applyFont="1" applyBorder="1" applyAlignment="1" applyProtection="1">
      <alignment horizontal="center" vertical="center" wrapText="1"/>
      <protection locked="0"/>
    </xf>
    <xf numFmtId="0" fontId="43" fillId="0" borderId="54" xfId="6" quotePrefix="1" applyNumberFormat="1" applyFont="1" applyBorder="1" applyAlignment="1" applyProtection="1">
      <alignment horizontal="center" vertical="center" wrapText="1"/>
      <protection locked="0"/>
    </xf>
    <xf numFmtId="0" fontId="43" fillId="0" borderId="28" xfId="6" quotePrefix="1" applyNumberFormat="1" applyFont="1" applyFill="1" applyBorder="1" applyAlignment="1" applyProtection="1">
      <alignment horizontal="left" vertical="center" wrapText="1"/>
      <protection locked="0"/>
    </xf>
    <xf numFmtId="0" fontId="43" fillId="0" borderId="29" xfId="6" quotePrefix="1" applyNumberFormat="1" applyFont="1" applyFill="1" applyBorder="1" applyAlignment="1" applyProtection="1">
      <alignment horizontal="left" vertical="center" wrapText="1"/>
      <protection locked="0"/>
    </xf>
    <xf numFmtId="0" fontId="43" fillId="0" borderId="27" xfId="6" quotePrefix="1" applyNumberFormat="1" applyFont="1" applyFill="1" applyBorder="1" applyAlignment="1" applyProtection="1">
      <alignment horizontal="left" vertical="center" wrapText="1"/>
      <protection locked="0"/>
    </xf>
    <xf numFmtId="0" fontId="43" fillId="0" borderId="29" xfId="6" applyNumberFormat="1" applyFont="1" applyBorder="1" applyAlignment="1" applyProtection="1">
      <alignment horizontal="center" vertical="center" wrapText="1"/>
      <protection locked="0"/>
    </xf>
    <xf numFmtId="164" fontId="33" fillId="0" borderId="11" xfId="1" applyFont="1" applyFill="1" applyBorder="1" applyAlignment="1" applyProtection="1">
      <alignment horizontal="center" vertical="center" wrapText="1"/>
      <protection locked="0"/>
    </xf>
    <xf numFmtId="164" fontId="33" fillId="0" borderId="14" xfId="1" applyFont="1" applyFill="1" applyBorder="1" applyAlignment="1" applyProtection="1">
      <alignment horizontal="center" vertical="center" wrapText="1"/>
      <protection locked="0"/>
    </xf>
    <xf numFmtId="164" fontId="36" fillId="0" borderId="10" xfId="6" applyFont="1" applyFill="1" applyBorder="1" applyAlignment="1" applyProtection="1">
      <alignment horizontal="center" vertical="center" wrapText="1"/>
      <protection locked="0"/>
    </xf>
    <xf numFmtId="0" fontId="49" fillId="0" borderId="28" xfId="0" applyFont="1" applyFill="1" applyBorder="1" applyAlignment="1" applyProtection="1">
      <alignment horizontal="center" vertical="center" wrapText="1"/>
      <protection locked="0"/>
    </xf>
    <xf numFmtId="0" fontId="49" fillId="0" borderId="27" xfId="0" applyFont="1" applyFill="1" applyBorder="1" applyAlignment="1" applyProtection="1">
      <alignment horizontal="center" vertical="center" wrapText="1"/>
      <protection locked="0"/>
    </xf>
    <xf numFmtId="164" fontId="36" fillId="0" borderId="17" xfId="6" applyFont="1" applyFill="1" applyBorder="1" applyAlignment="1" applyProtection="1">
      <alignment horizontal="center" vertical="center" wrapText="1"/>
      <protection locked="0"/>
    </xf>
    <xf numFmtId="164" fontId="36" fillId="0" borderId="19" xfId="6" applyFont="1" applyFill="1" applyBorder="1" applyAlignment="1" applyProtection="1">
      <alignment horizontal="center" vertical="center" wrapText="1"/>
      <protection locked="0"/>
    </xf>
    <xf numFmtId="164" fontId="38" fillId="7" borderId="19" xfId="1" applyFont="1" applyFill="1" applyBorder="1" applyAlignment="1" applyProtection="1">
      <alignment horizontal="center" vertical="center"/>
    </xf>
    <xf numFmtId="164" fontId="36" fillId="7" borderId="19" xfId="6" applyFont="1" applyFill="1" applyBorder="1" applyAlignment="1" applyProtection="1">
      <alignment horizontal="center" vertical="center" wrapText="1"/>
    </xf>
    <xf numFmtId="164" fontId="34" fillId="4" borderId="41" xfId="6" applyFont="1" applyFill="1" applyBorder="1" applyAlignment="1" applyProtection="1">
      <alignment horizontal="center" vertical="center" wrapText="1"/>
    </xf>
    <xf numFmtId="164" fontId="34" fillId="4" borderId="42" xfId="6" applyFont="1" applyFill="1" applyBorder="1" applyAlignment="1" applyProtection="1">
      <alignment horizontal="center" vertical="center" wrapText="1"/>
    </xf>
    <xf numFmtId="164" fontId="34" fillId="4" borderId="43" xfId="6" applyFont="1" applyFill="1" applyBorder="1" applyAlignment="1" applyProtection="1">
      <alignment horizontal="center" vertical="center" wrapText="1"/>
    </xf>
    <xf numFmtId="164" fontId="34" fillId="4" borderId="31" xfId="6" applyFont="1" applyFill="1" applyBorder="1" applyAlignment="1" applyProtection="1">
      <alignment horizontal="center" vertical="center" wrapText="1"/>
    </xf>
    <xf numFmtId="164" fontId="34" fillId="4" borderId="45" xfId="6" applyFont="1" applyFill="1" applyBorder="1" applyAlignment="1" applyProtection="1">
      <alignment horizontal="center" vertical="center" wrapText="1"/>
    </xf>
    <xf numFmtId="164" fontId="34" fillId="4" borderId="46" xfId="6" applyFont="1" applyFill="1" applyBorder="1" applyAlignment="1" applyProtection="1">
      <alignment horizontal="center" vertical="center" wrapText="1"/>
    </xf>
    <xf numFmtId="164" fontId="37" fillId="4" borderId="19" xfId="6" applyFont="1" applyFill="1" applyBorder="1" applyAlignment="1" applyProtection="1">
      <alignment horizontal="center" vertical="center" wrapText="1"/>
    </xf>
    <xf numFmtId="164" fontId="36" fillId="6" borderId="38" xfId="6" applyFont="1" applyFill="1" applyBorder="1" applyAlignment="1" applyProtection="1">
      <alignment horizontal="left" vertical="center" wrapText="1"/>
    </xf>
    <xf numFmtId="164" fontId="36" fillId="6" borderId="39" xfId="6" applyFont="1" applyFill="1" applyBorder="1" applyAlignment="1" applyProtection="1">
      <alignment horizontal="left" vertical="center" wrapText="1"/>
    </xf>
    <xf numFmtId="164" fontId="36" fillId="6" borderId="40" xfId="6" applyFont="1" applyFill="1" applyBorder="1" applyAlignment="1" applyProtection="1">
      <alignment horizontal="left" vertical="center" wrapText="1"/>
    </xf>
    <xf numFmtId="164" fontId="36" fillId="6" borderId="44" xfId="6" applyFont="1" applyFill="1" applyBorder="1" applyAlignment="1" applyProtection="1">
      <alignment horizontal="left" vertical="center" wrapText="1"/>
    </xf>
    <xf numFmtId="164" fontId="36" fillId="6" borderId="51" xfId="6" applyFont="1" applyFill="1" applyBorder="1" applyAlignment="1" applyProtection="1">
      <alignment horizontal="left" vertical="center" wrapText="1"/>
    </xf>
    <xf numFmtId="164" fontId="36" fillId="6" borderId="52" xfId="6" applyFont="1" applyFill="1" applyBorder="1" applyAlignment="1" applyProtection="1">
      <alignment horizontal="left" vertical="center" wrapText="1"/>
    </xf>
    <xf numFmtId="164" fontId="34" fillId="4" borderId="30" xfId="6" applyFont="1" applyFill="1" applyBorder="1" applyAlignment="1" applyProtection="1">
      <alignment horizontal="center" vertical="center"/>
    </xf>
    <xf numFmtId="164" fontId="34" fillId="4" borderId="33" xfId="6" applyFont="1" applyFill="1" applyBorder="1" applyAlignment="1" applyProtection="1">
      <alignment horizontal="center" vertical="center"/>
    </xf>
    <xf numFmtId="164" fontId="34" fillId="4" borderId="34" xfId="6" applyFont="1" applyFill="1" applyBorder="1" applyAlignment="1" applyProtection="1">
      <alignment horizontal="center" vertical="center"/>
    </xf>
    <xf numFmtId="164" fontId="36" fillId="6" borderId="35" xfId="6" applyFont="1" applyFill="1" applyBorder="1" applyAlignment="1" applyProtection="1">
      <alignment horizontal="left" vertical="center"/>
    </xf>
    <xf numFmtId="164" fontId="36" fillId="6" borderId="36" xfId="6" applyFont="1" applyFill="1" applyBorder="1" applyAlignment="1" applyProtection="1">
      <alignment horizontal="left" vertical="center"/>
    </xf>
    <xf numFmtId="164" fontId="36" fillId="6" borderId="37" xfId="6" applyFont="1" applyFill="1" applyBorder="1" applyAlignment="1" applyProtection="1">
      <alignment horizontal="left" vertical="center"/>
    </xf>
    <xf numFmtId="164" fontId="33" fillId="0" borderId="0" xfId="6" applyFont="1" applyFill="1" applyAlignment="1" applyProtection="1">
      <alignment horizontal="left" vertical="center" wrapText="1"/>
    </xf>
    <xf numFmtId="164" fontId="46" fillId="0" borderId="0" xfId="6" applyFont="1" applyFill="1" applyAlignment="1" applyProtection="1">
      <alignment horizontal="left" vertical="top" wrapText="1"/>
    </xf>
    <xf numFmtId="164" fontId="53" fillId="0" borderId="0" xfId="6" applyFont="1" applyFill="1" applyAlignment="1" applyProtection="1">
      <alignment horizontal="left" vertical="center"/>
    </xf>
    <xf numFmtId="164" fontId="33" fillId="0" borderId="17" xfId="1" applyFont="1" applyFill="1" applyBorder="1" applyAlignment="1" applyProtection="1">
      <alignment horizontal="left" vertical="center" wrapText="1"/>
    </xf>
    <xf numFmtId="164" fontId="33" fillId="0" borderId="18" xfId="1" applyFont="1" applyFill="1" applyBorder="1" applyAlignment="1" applyProtection="1">
      <alignment horizontal="left" vertical="center" wrapText="1"/>
    </xf>
    <xf numFmtId="164" fontId="33" fillId="0" borderId="19" xfId="1" applyFont="1" applyFill="1" applyBorder="1" applyAlignment="1" applyProtection="1">
      <alignment horizontal="left" vertical="center" wrapText="1"/>
    </xf>
    <xf numFmtId="164" fontId="36" fillId="0" borderId="17" xfId="6" applyFont="1" applyFill="1" applyBorder="1" applyAlignment="1" applyProtection="1">
      <alignment horizontal="center" vertical="center" wrapText="1"/>
    </xf>
    <xf numFmtId="164" fontId="36" fillId="0" borderId="18" xfId="6" applyFont="1" applyFill="1" applyBorder="1" applyAlignment="1" applyProtection="1">
      <alignment horizontal="center" vertical="center" wrapText="1"/>
    </xf>
    <xf numFmtId="164" fontId="36" fillId="0" borderId="19" xfId="6" applyFont="1" applyFill="1" applyBorder="1" applyAlignment="1" applyProtection="1">
      <alignment horizontal="center" vertical="center" wrapText="1"/>
    </xf>
    <xf numFmtId="0" fontId="0" fillId="0" borderId="10" xfId="0" applyFill="1" applyBorder="1"/>
    <xf numFmtId="164" fontId="33" fillId="11" borderId="10" xfId="1" applyFont="1" applyFill="1" applyBorder="1" applyAlignment="1" applyProtection="1">
      <alignment horizontal="left" vertical="center" wrapText="1"/>
    </xf>
    <xf numFmtId="164" fontId="33" fillId="11" borderId="17" xfId="6" applyFont="1" applyFill="1" applyBorder="1" applyAlignment="1" applyProtection="1">
      <alignment horizontal="left" vertical="center" wrapText="1"/>
    </xf>
    <xf numFmtId="164" fontId="33" fillId="11" borderId="19" xfId="6" applyFont="1" applyFill="1" applyBorder="1" applyAlignment="1" applyProtection="1">
      <alignment horizontal="left" vertical="center" wrapText="1"/>
    </xf>
    <xf numFmtId="0" fontId="43" fillId="0" borderId="26" xfId="19" applyFont="1" applyBorder="1" applyAlignment="1">
      <alignment horizontal="center" vertical="center" wrapText="1"/>
    </xf>
    <xf numFmtId="164" fontId="37" fillId="4" borderId="22" xfId="19" applyNumberFormat="1" applyFont="1" applyFill="1" applyBorder="1" applyAlignment="1" applyProtection="1">
      <alignment horizontal="center" vertical="center" wrapText="1"/>
    </xf>
    <xf numFmtId="0" fontId="1" fillId="0" borderId="42" xfId="32" applyBorder="1"/>
    <xf numFmtId="0" fontId="1" fillId="0" borderId="43" xfId="32" applyBorder="1"/>
    <xf numFmtId="0" fontId="1" fillId="0" borderId="31" xfId="32" applyBorder="1"/>
    <xf numFmtId="0" fontId="1" fillId="0" borderId="45" xfId="32" applyBorder="1"/>
    <xf numFmtId="0" fontId="1" fillId="0" borderId="46" xfId="32" applyBorder="1"/>
    <xf numFmtId="0" fontId="45" fillId="11" borderId="32" xfId="19" applyFont="1" applyFill="1" applyBorder="1" applyAlignment="1">
      <alignment horizontal="left" vertical="center" wrapText="1"/>
    </xf>
    <xf numFmtId="0" fontId="45" fillId="11" borderId="0" xfId="19" applyFont="1" applyFill="1" applyBorder="1" applyAlignment="1">
      <alignment horizontal="left" vertical="center" wrapText="1"/>
    </xf>
    <xf numFmtId="0" fontId="45" fillId="11" borderId="22" xfId="19" applyFont="1" applyFill="1" applyBorder="1" applyAlignment="1">
      <alignment horizontal="left" vertical="center" wrapText="1"/>
    </xf>
    <xf numFmtId="0" fontId="45" fillId="11" borderId="31" xfId="19" applyFont="1" applyFill="1" applyBorder="1" applyAlignment="1">
      <alignment horizontal="left" vertical="center" wrapText="1"/>
    </xf>
    <xf numFmtId="0" fontId="45" fillId="11" borderId="45" xfId="19" applyFont="1" applyFill="1" applyBorder="1" applyAlignment="1">
      <alignment horizontal="left" vertical="center" wrapText="1"/>
    </xf>
    <xf numFmtId="0" fontId="45" fillId="11" borderId="46" xfId="19" applyFont="1" applyFill="1" applyBorder="1" applyAlignment="1">
      <alignment horizontal="left" vertical="center" wrapText="1"/>
    </xf>
    <xf numFmtId="0" fontId="45" fillId="11" borderId="30" xfId="19" applyFont="1" applyFill="1" applyBorder="1" applyAlignment="1">
      <alignment horizontal="left" vertical="center"/>
    </xf>
    <xf numFmtId="0" fontId="45" fillId="11" borderId="33" xfId="19" applyFont="1" applyFill="1" applyBorder="1" applyAlignment="1">
      <alignment horizontal="left" vertical="center"/>
    </xf>
    <xf numFmtId="0" fontId="45" fillId="11" borderId="34" xfId="19" applyFont="1" applyFill="1" applyBorder="1" applyAlignment="1">
      <alignment horizontal="left" vertical="center"/>
    </xf>
    <xf numFmtId="0" fontId="45" fillId="11" borderId="41" xfId="19" applyFont="1" applyFill="1" applyBorder="1" applyAlignment="1">
      <alignment horizontal="left" vertical="center" wrapText="1"/>
    </xf>
    <xf numFmtId="0" fontId="45" fillId="11" borderId="42" xfId="19" applyFont="1" applyFill="1" applyBorder="1" applyAlignment="1">
      <alignment horizontal="left" vertical="center" wrapText="1"/>
    </xf>
    <xf numFmtId="0" fontId="45" fillId="11" borderId="43" xfId="19" applyFont="1" applyFill="1" applyBorder="1" applyAlignment="1">
      <alignment horizontal="left" vertical="center" wrapText="1"/>
    </xf>
    <xf numFmtId="164" fontId="37" fillId="4" borderId="67" xfId="19" applyNumberFormat="1" applyFont="1" applyFill="1" applyBorder="1" applyAlignment="1" applyProtection="1">
      <alignment horizontal="center" vertical="center" wrapText="1"/>
    </xf>
    <xf numFmtId="164" fontId="37" fillId="4" borderId="71" xfId="19" applyNumberFormat="1" applyFont="1" applyFill="1" applyBorder="1" applyAlignment="1" applyProtection="1">
      <alignment horizontal="center" vertical="center" wrapText="1"/>
    </xf>
    <xf numFmtId="164" fontId="37" fillId="4" borderId="68" xfId="19" applyNumberFormat="1" applyFont="1" applyFill="1" applyBorder="1" applyAlignment="1" applyProtection="1">
      <alignment horizontal="center" vertical="center" wrapText="1"/>
    </xf>
    <xf numFmtId="164" fontId="37" fillId="4" borderId="33" xfId="19" applyNumberFormat="1" applyFont="1" applyFill="1" applyBorder="1" applyAlignment="1" applyProtection="1">
      <alignment horizontal="center" vertical="center" wrapText="1"/>
    </xf>
    <xf numFmtId="164" fontId="37" fillId="4" borderId="34" xfId="19" applyNumberFormat="1" applyFont="1" applyFill="1" applyBorder="1" applyAlignment="1" applyProtection="1">
      <alignment horizontal="center" vertical="center" wrapText="1"/>
    </xf>
    <xf numFmtId="164" fontId="37" fillId="4" borderId="49" xfId="19" applyNumberFormat="1" applyFont="1" applyFill="1" applyBorder="1" applyAlignment="1" applyProtection="1">
      <alignment horizontal="center" vertical="center" wrapText="1"/>
    </xf>
    <xf numFmtId="164" fontId="37" fillId="4" borderId="72" xfId="19" applyNumberFormat="1" applyFont="1" applyFill="1" applyBorder="1" applyAlignment="1" applyProtection="1">
      <alignment horizontal="center" vertical="center" wrapText="1"/>
    </xf>
    <xf numFmtId="164" fontId="37" fillId="4" borderId="69" xfId="19" applyNumberFormat="1" applyFont="1" applyFill="1" applyBorder="1" applyAlignment="1" applyProtection="1">
      <alignment horizontal="center" vertical="center" wrapText="1"/>
    </xf>
    <xf numFmtId="164" fontId="37" fillId="4" borderId="73" xfId="19" applyNumberFormat="1" applyFont="1" applyFill="1" applyBorder="1" applyAlignment="1" applyProtection="1">
      <alignment horizontal="center" vertical="center" wrapText="1"/>
    </xf>
    <xf numFmtId="164" fontId="37" fillId="4" borderId="70" xfId="19" applyNumberFormat="1" applyFont="1" applyFill="1" applyBorder="1" applyAlignment="1" applyProtection="1">
      <alignment horizontal="center" vertical="center" wrapText="1"/>
    </xf>
    <xf numFmtId="164" fontId="37" fillId="4" borderId="74" xfId="19" applyNumberFormat="1" applyFont="1" applyFill="1" applyBorder="1" applyAlignment="1" applyProtection="1">
      <alignment horizontal="center" vertical="center" wrapText="1"/>
    </xf>
    <xf numFmtId="0" fontId="45" fillId="11" borderId="61" xfId="19" applyFont="1" applyFill="1" applyBorder="1" applyAlignment="1">
      <alignment horizontal="left" vertical="center" wrapText="1"/>
    </xf>
    <xf numFmtId="0" fontId="45" fillId="11" borderId="62" xfId="19" applyFont="1" applyFill="1" applyBorder="1" applyAlignment="1">
      <alignment horizontal="left" vertical="center" wrapText="1"/>
    </xf>
    <xf numFmtId="0" fontId="45" fillId="11" borderId="63" xfId="19" applyFont="1" applyFill="1" applyBorder="1" applyAlignment="1">
      <alignment horizontal="left" vertical="center" wrapText="1"/>
    </xf>
    <xf numFmtId="0" fontId="45" fillId="11" borderId="64" xfId="19" applyFont="1" applyFill="1" applyBorder="1" applyAlignment="1">
      <alignment horizontal="left" vertical="center" wrapText="1"/>
    </xf>
    <xf numFmtId="0" fontId="45" fillId="11" borderId="65" xfId="19" applyFont="1" applyFill="1" applyBorder="1" applyAlignment="1">
      <alignment horizontal="left" vertical="center" wrapText="1"/>
    </xf>
    <xf numFmtId="0" fontId="45" fillId="11" borderId="66" xfId="19" applyFont="1" applyFill="1" applyBorder="1" applyAlignment="1">
      <alignment horizontal="left" vertical="center" wrapText="1"/>
    </xf>
    <xf numFmtId="0" fontId="45" fillId="11" borderId="58" xfId="19" applyFont="1" applyFill="1" applyBorder="1" applyAlignment="1">
      <alignment horizontal="left" vertical="center"/>
    </xf>
    <xf numFmtId="0" fontId="45" fillId="11" borderId="59" xfId="19" applyFont="1" applyFill="1" applyBorder="1" applyAlignment="1">
      <alignment horizontal="left" vertical="center"/>
    </xf>
    <xf numFmtId="0" fontId="45" fillId="11" borderId="60" xfId="19" applyFont="1" applyFill="1" applyBorder="1" applyAlignment="1">
      <alignment horizontal="left" vertical="center"/>
    </xf>
  </cellXfs>
  <cellStyles count="34">
    <cellStyle name="Excel Built-in Hyperlink" xfId="2"/>
    <cellStyle name="Excel Built-in Normal" xfId="1"/>
    <cellStyle name="Excel Built-in Normal 2" xfId="11"/>
    <cellStyle name="Excel Built-in Normal 3" xfId="12"/>
    <cellStyle name="Excel Built-in Normal 4" xfId="23"/>
    <cellStyle name="Excel Built-in Normal 5" xfId="28"/>
    <cellStyle name="Excel Built-in Normal 6" xfId="30"/>
    <cellStyle name="Heading" xfId="3"/>
    <cellStyle name="Heading 3" xfId="15"/>
    <cellStyle name="Heading1" xfId="4"/>
    <cellStyle name="Hipervínculo" xfId="33" builtinId="8"/>
    <cellStyle name="Millares 2" xfId="5"/>
    <cellStyle name="Normal" xfId="0" builtinId="0"/>
    <cellStyle name="Normal 2" xfId="6"/>
    <cellStyle name="Normal 2 2" xfId="14"/>
    <cellStyle name="Normal 2 2 2" xfId="7"/>
    <cellStyle name="Normal 2 3" xfId="19"/>
    <cellStyle name="Normal 2 4" xfId="24"/>
    <cellStyle name="Normal 2 5" xfId="29"/>
    <cellStyle name="Normal 2 6" xfId="31"/>
    <cellStyle name="Normal 3" xfId="13"/>
    <cellStyle name="Normal 4" xfId="18"/>
    <cellStyle name="Normal 5" xfId="25"/>
    <cellStyle name="Normal 6" xfId="32"/>
    <cellStyle name="Normal 7" xfId="8"/>
    <cellStyle name="Normal 7 2" xfId="20"/>
    <cellStyle name="Porcentaje" xfId="26" builtinId="5"/>
    <cellStyle name="Porcentual 2" xfId="21"/>
    <cellStyle name="Porcentual 2 2" xfId="22"/>
    <cellStyle name="Porcentual 2 3" xfId="27"/>
    <cellStyle name="Result" xfId="9"/>
    <cellStyle name="Result 4" xfId="16"/>
    <cellStyle name="Result2" xfId="10"/>
    <cellStyle name="Resultado2"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1BF5AE16-9D9C-4812-A190-5AA6E870F0AA}"/>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6A425E40-D68E-47A2-B78F-5DECF2B4F6CB}"/>
            </a:ext>
          </a:extLst>
        </xdr:cNvPr>
        <xdr:cNvSpPr/>
      </xdr:nvSpPr>
      <xdr:spPr>
        <a:xfrm>
          <a:off x="26974" y="5715000"/>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7</xdr:col>
      <xdr:colOff>236555</xdr:colOff>
      <xdr:row>7</xdr:row>
      <xdr:rowOff>35661</xdr:rowOff>
    </xdr:from>
    <xdr:ext cx="1500804" cy="575980"/>
    <xdr:sp macro="" textlink="">
      <xdr:nvSpPr>
        <xdr:cNvPr id="4" name="CuadroTexto 3">
          <a:extLst>
            <a:ext uri="{FF2B5EF4-FFF2-40B4-BE49-F238E27FC236}">
              <a16:creationId xmlns:a16="http://schemas.microsoft.com/office/drawing/2014/main" id="{EF89E493-02E4-41B6-8284-F8F981C689F8}"/>
            </a:ext>
          </a:extLst>
        </xdr:cNvPr>
        <xdr:cNvSpPr/>
      </xdr:nvSpPr>
      <xdr:spPr>
        <a:xfrm>
          <a:off x="5970605" y="1369161"/>
          <a:ext cx="1500804" cy="575980"/>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4400" b="0" i="0" u="none" strike="noStrike" kern="1200" cap="none" spc="0" baseline="0">
              <a:solidFill>
                <a:srgbClr val="000000"/>
              </a:solidFill>
              <a:uFillTx/>
              <a:latin typeface="Times New Roman" pitchFamily="16"/>
              <a:cs typeface="Times New Roman" pitchFamily="16"/>
            </a:rPr>
            <a:t>2021</a:t>
          </a:r>
        </a:p>
      </xdr:txBody>
    </xdr:sp>
    <xdr:clientData/>
  </xdr:oneCellAnchor>
  <xdr:oneCellAnchor>
    <xdr:from>
      <xdr:col>2</xdr:col>
      <xdr:colOff>27340</xdr:colOff>
      <xdr:row>1</xdr:row>
      <xdr:rowOff>10058</xdr:rowOff>
    </xdr:from>
    <xdr:ext cx="2467782" cy="1525676"/>
    <xdr:pic>
      <xdr:nvPicPr>
        <xdr:cNvPr id="5" name="Picture 2">
          <a:extLst>
            <a:ext uri="{FF2B5EF4-FFF2-40B4-BE49-F238E27FC236}">
              <a16:creationId xmlns:a16="http://schemas.microsoft.com/office/drawing/2014/main" id="{5A7AF2DB-2A52-4168-A4BB-715514DD458E}"/>
            </a:ext>
          </a:extLst>
        </xdr:cNvPr>
        <xdr:cNvPicPr>
          <a:picLocks noChangeAspect="1"/>
        </xdr:cNvPicPr>
      </xdr:nvPicPr>
      <xdr:blipFill>
        <a:blip xmlns:r="http://schemas.openxmlformats.org/officeDocument/2006/relationships" r:embed="rId1">
          <a:lum/>
          <a:alphaModFix/>
        </a:blip>
        <a:srcRect/>
        <a:stretch>
          <a:fillRect/>
        </a:stretch>
      </xdr:blipFill>
      <xdr:spPr>
        <a:xfrm>
          <a:off x="1665640" y="200558"/>
          <a:ext cx="2467782" cy="152567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6" name="CuadroTexto 5">
          <a:extLst>
            <a:ext uri="{FF2B5EF4-FFF2-40B4-BE49-F238E27FC236}">
              <a16:creationId xmlns:a16="http://schemas.microsoft.com/office/drawing/2014/main" id="{466C79B2-D247-4669-A9CA-C4FA65A21226}"/>
            </a:ext>
          </a:extLst>
        </xdr:cNvPr>
        <xdr:cNvSpPr/>
      </xdr:nvSpPr>
      <xdr:spPr>
        <a:xfrm>
          <a:off x="103692" y="5865144"/>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2021</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1723576</xdr:colOff>
      <xdr:row>0</xdr:row>
      <xdr:rowOff>102285</xdr:rowOff>
    </xdr:from>
    <xdr:ext cx="3555735" cy="2047341"/>
    <xdr:pic>
      <xdr:nvPicPr>
        <xdr:cNvPr id="2" name="Picture 2">
          <a:extLst>
            <a:ext uri="{FF2B5EF4-FFF2-40B4-BE49-F238E27FC236}">
              <a16:creationId xmlns:a16="http://schemas.microsoft.com/office/drawing/2014/main" id="{9041932D-9BF2-45FC-AEC0-5CCBD9C657B9}"/>
            </a:ext>
          </a:extLst>
        </xdr:cNvPr>
        <xdr:cNvPicPr>
          <a:picLocks noChangeAspect="1"/>
        </xdr:cNvPicPr>
      </xdr:nvPicPr>
      <xdr:blipFill>
        <a:blip xmlns:r="http://schemas.openxmlformats.org/officeDocument/2006/relationships" r:embed="rId1">
          <a:lum/>
          <a:alphaModFix/>
        </a:blip>
        <a:srcRect/>
        <a:stretch>
          <a:fillRect/>
        </a:stretch>
      </xdr:blipFill>
      <xdr:spPr>
        <a:xfrm>
          <a:off x="11058076" y="102285"/>
          <a:ext cx="3555735" cy="2047341"/>
        </a:xfrm>
        <a:prstGeom prst="rect">
          <a:avLst/>
        </a:prstGeom>
        <a:noFill/>
        <a:ln cap="flat">
          <a:noFill/>
        </a:ln>
      </xdr:spPr>
    </xdr:pic>
    <xdr:clientData/>
  </xdr:oneCellAnchor>
  <xdr:twoCellAnchor>
    <xdr:from>
      <xdr:col>0</xdr:col>
      <xdr:colOff>0</xdr:colOff>
      <xdr:row>0</xdr:row>
      <xdr:rowOff>0</xdr:rowOff>
    </xdr:from>
    <xdr:to>
      <xdr:col>1</xdr:col>
      <xdr:colOff>1317625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5</xdr:col>
      <xdr:colOff>1968511</xdr:colOff>
      <xdr:row>0</xdr:row>
      <xdr:rowOff>86410</xdr:rowOff>
    </xdr:from>
    <xdr:ext cx="3618006" cy="2047341"/>
    <xdr:pic>
      <xdr:nvPicPr>
        <xdr:cNvPr id="2" name="Picture 2">
          <a:extLst>
            <a:ext uri="{FF2B5EF4-FFF2-40B4-BE49-F238E27FC236}">
              <a16:creationId xmlns:a16="http://schemas.microsoft.com/office/drawing/2014/main" id="{6D62CED1-EF5F-4A2B-9B96-8BAFD3838720}"/>
            </a:ext>
          </a:extLst>
        </xdr:cNvPr>
        <xdr:cNvPicPr>
          <a:picLocks noChangeAspect="1"/>
        </xdr:cNvPicPr>
      </xdr:nvPicPr>
      <xdr:blipFill>
        <a:blip xmlns:r="http://schemas.openxmlformats.org/officeDocument/2006/relationships" r:embed="rId1">
          <a:lum/>
          <a:alphaModFix/>
        </a:blip>
        <a:srcRect/>
        <a:stretch>
          <a:fillRect/>
        </a:stretch>
      </xdr:blipFill>
      <xdr:spPr>
        <a:xfrm>
          <a:off x="11191886" y="86410"/>
          <a:ext cx="3618006" cy="2047341"/>
        </a:xfrm>
        <a:prstGeom prst="rect">
          <a:avLst/>
        </a:prstGeom>
        <a:noFill/>
        <a:ln cap="flat">
          <a:noFill/>
        </a:ln>
      </xdr:spPr>
    </xdr:pic>
    <xdr:clientData/>
  </xdr:oneCellAnchor>
  <xdr:twoCellAnchor>
    <xdr:from>
      <xdr:col>0</xdr:col>
      <xdr:colOff>0</xdr:colOff>
      <xdr:row>0</xdr:row>
      <xdr:rowOff>0</xdr:rowOff>
    </xdr:from>
    <xdr:to>
      <xdr:col>1</xdr:col>
      <xdr:colOff>2047875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5</xdr:col>
      <xdr:colOff>1349375</xdr:colOff>
      <xdr:row>0</xdr:row>
      <xdr:rowOff>86410</xdr:rowOff>
    </xdr:from>
    <xdr:ext cx="3605753" cy="2047341"/>
    <xdr:pic>
      <xdr:nvPicPr>
        <xdr:cNvPr id="2" name="Picture 2">
          <a:extLst>
            <a:ext uri="{FF2B5EF4-FFF2-40B4-BE49-F238E27FC236}">
              <a16:creationId xmlns:a16="http://schemas.microsoft.com/office/drawing/2014/main" id="{B97CFC2D-323B-417F-B612-363CCF0D1B65}"/>
            </a:ext>
          </a:extLst>
        </xdr:cNvPr>
        <xdr:cNvPicPr>
          <a:picLocks noChangeAspect="1"/>
        </xdr:cNvPicPr>
      </xdr:nvPicPr>
      <xdr:blipFill>
        <a:blip xmlns:r="http://schemas.openxmlformats.org/officeDocument/2006/relationships" r:embed="rId1">
          <a:lum/>
          <a:alphaModFix/>
        </a:blip>
        <a:srcRect/>
        <a:stretch>
          <a:fillRect/>
        </a:stretch>
      </xdr:blipFill>
      <xdr:spPr>
        <a:xfrm>
          <a:off x="11017250" y="86410"/>
          <a:ext cx="3605753" cy="2047341"/>
        </a:xfrm>
        <a:prstGeom prst="rect">
          <a:avLst/>
        </a:prstGeom>
        <a:noFill/>
        <a:ln cap="flat">
          <a:noFill/>
        </a:ln>
      </xdr:spPr>
    </xdr:pic>
    <xdr:clientData/>
  </xdr:oneCellAnchor>
  <xdr:twoCellAnchor>
    <xdr:from>
      <xdr:col>0</xdr:col>
      <xdr:colOff>0</xdr:colOff>
      <xdr:row>0</xdr:row>
      <xdr:rowOff>0</xdr:rowOff>
    </xdr:from>
    <xdr:to>
      <xdr:col>1</xdr:col>
      <xdr:colOff>1603375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5</xdr:col>
      <xdr:colOff>1365250</xdr:colOff>
      <xdr:row>0</xdr:row>
      <xdr:rowOff>86410</xdr:rowOff>
    </xdr:from>
    <xdr:ext cx="3605753" cy="2047341"/>
    <xdr:pic>
      <xdr:nvPicPr>
        <xdr:cNvPr id="2" name="Picture 2">
          <a:extLst>
            <a:ext uri="{FF2B5EF4-FFF2-40B4-BE49-F238E27FC236}">
              <a16:creationId xmlns:a16="http://schemas.microsoft.com/office/drawing/2014/main" id="{DD020EE6-BDDA-4B78-9770-FDB7D0D5B382}"/>
            </a:ext>
          </a:extLst>
        </xdr:cNvPr>
        <xdr:cNvPicPr>
          <a:picLocks noChangeAspect="1"/>
        </xdr:cNvPicPr>
      </xdr:nvPicPr>
      <xdr:blipFill>
        <a:blip xmlns:r="http://schemas.openxmlformats.org/officeDocument/2006/relationships" r:embed="rId1">
          <a:lum/>
          <a:alphaModFix/>
        </a:blip>
        <a:srcRect/>
        <a:stretch>
          <a:fillRect/>
        </a:stretch>
      </xdr:blipFill>
      <xdr:spPr>
        <a:xfrm>
          <a:off x="10588625" y="86410"/>
          <a:ext cx="3605753" cy="2047341"/>
        </a:xfrm>
        <a:prstGeom prst="rect">
          <a:avLst/>
        </a:prstGeom>
        <a:noFill/>
        <a:ln cap="flat">
          <a:noFill/>
        </a:ln>
      </xdr:spPr>
    </xdr:pic>
    <xdr:clientData/>
  </xdr:oneCellAnchor>
  <xdr:twoCellAnchor>
    <xdr:from>
      <xdr:col>0</xdr:col>
      <xdr:colOff>0</xdr:colOff>
      <xdr:row>0</xdr:row>
      <xdr:rowOff>0</xdr:rowOff>
    </xdr:from>
    <xdr:to>
      <xdr:col>1</xdr:col>
      <xdr:colOff>2047875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5</xdr:col>
      <xdr:colOff>412750</xdr:colOff>
      <xdr:row>0</xdr:row>
      <xdr:rowOff>86410</xdr:rowOff>
    </xdr:from>
    <xdr:ext cx="3587008" cy="2047341"/>
    <xdr:pic>
      <xdr:nvPicPr>
        <xdr:cNvPr id="2" name="Picture 2">
          <a:extLst>
            <a:ext uri="{FF2B5EF4-FFF2-40B4-BE49-F238E27FC236}">
              <a16:creationId xmlns:a16="http://schemas.microsoft.com/office/drawing/2014/main" id="{B914B50F-4052-4266-BF10-B7A72BBB6897}"/>
            </a:ext>
          </a:extLst>
        </xdr:cNvPr>
        <xdr:cNvPicPr>
          <a:picLocks noChangeAspect="1"/>
        </xdr:cNvPicPr>
      </xdr:nvPicPr>
      <xdr:blipFill>
        <a:blip xmlns:r="http://schemas.openxmlformats.org/officeDocument/2006/relationships" r:embed="rId1">
          <a:lum/>
          <a:alphaModFix/>
        </a:blip>
        <a:srcRect/>
        <a:stretch>
          <a:fillRect/>
        </a:stretch>
      </xdr:blipFill>
      <xdr:spPr>
        <a:xfrm>
          <a:off x="9636125" y="86410"/>
          <a:ext cx="3587008" cy="2047341"/>
        </a:xfrm>
        <a:prstGeom prst="rect">
          <a:avLst/>
        </a:prstGeom>
        <a:noFill/>
        <a:ln cap="flat">
          <a:noFill/>
        </a:ln>
      </xdr:spPr>
    </xdr:pic>
    <xdr:clientData/>
  </xdr:oneCellAnchor>
  <xdr:twoCellAnchor>
    <xdr:from>
      <xdr:col>0</xdr:col>
      <xdr:colOff>0</xdr:colOff>
      <xdr:row>0</xdr:row>
      <xdr:rowOff>0</xdr:rowOff>
    </xdr:from>
    <xdr:to>
      <xdr:col>1</xdr:col>
      <xdr:colOff>2047875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1421947</xdr:colOff>
      <xdr:row>0</xdr:row>
      <xdr:rowOff>81642</xdr:rowOff>
    </xdr:from>
    <xdr:to>
      <xdr:col>7</xdr:col>
      <xdr:colOff>968375</xdr:colOff>
      <xdr:row>3</xdr:row>
      <xdr:rowOff>489634</xdr:rowOff>
    </xdr:to>
    <xdr:pic>
      <xdr:nvPicPr>
        <xdr:cNvPr id="2" name="Picture 2">
          <a:extLst>
            <a:ext uri="{FF2B5EF4-FFF2-40B4-BE49-F238E27FC236}">
              <a16:creationId xmlns:a16="http://schemas.microsoft.com/office/drawing/2014/main" id="{1D73EE8E-11B4-4F63-8231-DE217A400A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835697" y="81642"/>
          <a:ext cx="3292928" cy="2074867"/>
        </a:xfrm>
        <a:prstGeom prst="rect">
          <a:avLst/>
        </a:prstGeom>
        <a:noFill/>
        <a:ln w="1">
          <a:noFill/>
          <a:miter lim="800000"/>
          <a:headEnd/>
          <a:tailEnd/>
        </a:ln>
      </xdr:spPr>
    </xdr:pic>
    <xdr:clientData/>
  </xdr:twoCellAnchor>
  <xdr:twoCellAnchor>
    <xdr:from>
      <xdr:col>0</xdr:col>
      <xdr:colOff>0</xdr:colOff>
      <xdr:row>0</xdr:row>
      <xdr:rowOff>0</xdr:rowOff>
    </xdr:from>
    <xdr:to>
      <xdr:col>1</xdr:col>
      <xdr:colOff>1270000</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1762125</xdr:colOff>
      <xdr:row>0</xdr:row>
      <xdr:rowOff>95250</xdr:rowOff>
    </xdr:from>
    <xdr:to>
      <xdr:col>7</xdr:col>
      <xdr:colOff>1059173</xdr:colOff>
      <xdr:row>3</xdr:row>
      <xdr:rowOff>469426</xdr:rowOff>
    </xdr:to>
    <xdr:pic>
      <xdr:nvPicPr>
        <xdr:cNvPr id="2" name="Picture 2">
          <a:extLst>
            <a:ext uri="{FF2B5EF4-FFF2-40B4-BE49-F238E27FC236}">
              <a16:creationId xmlns:a16="http://schemas.microsoft.com/office/drawing/2014/main" id="{22433E76-41C6-4BBE-A68E-813B27A4F4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176125" y="95250"/>
          <a:ext cx="3376923" cy="2041051"/>
        </a:xfrm>
        <a:prstGeom prst="rect">
          <a:avLst/>
        </a:prstGeom>
        <a:noFill/>
        <a:ln w="1">
          <a:noFill/>
          <a:miter lim="800000"/>
          <a:headEnd/>
          <a:tailEnd/>
        </a:ln>
      </xdr:spPr>
    </xdr:pic>
    <xdr:clientData/>
  </xdr:twoCellAnchor>
  <xdr:twoCellAnchor>
    <xdr:from>
      <xdr:col>0</xdr:col>
      <xdr:colOff>0</xdr:colOff>
      <xdr:row>0</xdr:row>
      <xdr:rowOff>0</xdr:rowOff>
    </xdr:from>
    <xdr:to>
      <xdr:col>1</xdr:col>
      <xdr:colOff>682625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1152525</xdr:colOff>
      <xdr:row>0</xdr:row>
      <xdr:rowOff>38100</xdr:rowOff>
    </xdr:from>
    <xdr:to>
      <xdr:col>5</xdr:col>
      <xdr:colOff>390525</xdr:colOff>
      <xdr:row>5</xdr:row>
      <xdr:rowOff>161925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5324475" y="38100"/>
          <a:ext cx="2019300" cy="1076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1424216</xdr:colOff>
      <xdr:row>0</xdr:row>
      <xdr:rowOff>86410</xdr:rowOff>
    </xdr:from>
    <xdr:ext cx="3525834" cy="2047341"/>
    <xdr:pic>
      <xdr:nvPicPr>
        <xdr:cNvPr id="2" name="Picture 2">
          <a:extLst>
            <a:ext uri="{FF2B5EF4-FFF2-40B4-BE49-F238E27FC236}">
              <a16:creationId xmlns:a16="http://schemas.microsoft.com/office/drawing/2014/main" id="{BB364BDB-E0E0-440D-8A35-505FA3D4ECA1}"/>
            </a:ext>
          </a:extLst>
        </xdr:cNvPr>
        <xdr:cNvPicPr>
          <a:picLocks noChangeAspect="1"/>
        </xdr:cNvPicPr>
      </xdr:nvPicPr>
      <xdr:blipFill>
        <a:blip xmlns:r="http://schemas.openxmlformats.org/officeDocument/2006/relationships" r:embed="rId1">
          <a:lum/>
          <a:alphaModFix/>
        </a:blip>
        <a:srcRect/>
        <a:stretch>
          <a:fillRect/>
        </a:stretch>
      </xdr:blipFill>
      <xdr:spPr>
        <a:xfrm>
          <a:off x="10949216" y="86410"/>
          <a:ext cx="3525834" cy="2047341"/>
        </a:xfrm>
        <a:prstGeom prst="rect">
          <a:avLst/>
        </a:prstGeom>
        <a:noFill/>
        <a:ln cap="flat">
          <a:noFill/>
        </a:ln>
      </xdr:spPr>
    </xdr:pic>
    <xdr:clientData/>
  </xdr:oneCellAnchor>
  <xdr:twoCellAnchor>
    <xdr:from>
      <xdr:col>0</xdr:col>
      <xdr:colOff>0</xdr:colOff>
      <xdr:row>0</xdr:row>
      <xdr:rowOff>0</xdr:rowOff>
    </xdr:from>
    <xdr:to>
      <xdr:col>1</xdr:col>
      <xdr:colOff>1968500</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1460500</xdr:colOff>
      <xdr:row>0</xdr:row>
      <xdr:rowOff>86410</xdr:rowOff>
    </xdr:from>
    <xdr:ext cx="3614074" cy="2047341"/>
    <xdr:pic>
      <xdr:nvPicPr>
        <xdr:cNvPr id="2" name="Picture 2">
          <a:extLst>
            <a:ext uri="{FF2B5EF4-FFF2-40B4-BE49-F238E27FC236}">
              <a16:creationId xmlns:a16="http://schemas.microsoft.com/office/drawing/2014/main" id="{295DA495-EA2B-49D9-B95D-A01D30E612C5}"/>
            </a:ext>
          </a:extLst>
        </xdr:cNvPr>
        <xdr:cNvPicPr>
          <a:picLocks noChangeAspect="1"/>
        </xdr:cNvPicPr>
      </xdr:nvPicPr>
      <xdr:blipFill>
        <a:blip xmlns:r="http://schemas.openxmlformats.org/officeDocument/2006/relationships" r:embed="rId1">
          <a:lum/>
          <a:alphaModFix/>
        </a:blip>
        <a:srcRect/>
        <a:stretch>
          <a:fillRect/>
        </a:stretch>
      </xdr:blipFill>
      <xdr:spPr>
        <a:xfrm>
          <a:off x="9398000" y="86410"/>
          <a:ext cx="3614074" cy="2047341"/>
        </a:xfrm>
        <a:prstGeom prst="rect">
          <a:avLst/>
        </a:prstGeom>
        <a:noFill/>
        <a:ln cap="flat">
          <a:noFill/>
        </a:ln>
      </xdr:spPr>
    </xdr:pic>
    <xdr:clientData/>
  </xdr:oneCellAnchor>
  <xdr:twoCellAnchor>
    <xdr:from>
      <xdr:col>0</xdr:col>
      <xdr:colOff>15875</xdr:colOff>
      <xdr:row>0</xdr:row>
      <xdr:rowOff>15875</xdr:rowOff>
    </xdr:from>
    <xdr:to>
      <xdr:col>2</xdr:col>
      <xdr:colOff>0</xdr:colOff>
      <xdr:row>2</xdr:row>
      <xdr:rowOff>0</xdr:rowOff>
    </xdr:to>
    <xdr:sp macro="" textlink="">
      <xdr:nvSpPr>
        <xdr:cNvPr id="3" name="2 Rectángulo">
          <a:hlinkClick xmlns:r="http://schemas.openxmlformats.org/officeDocument/2006/relationships" r:id="rId2"/>
        </xdr:cNvPr>
        <xdr:cNvSpPr/>
      </xdr:nvSpPr>
      <xdr:spPr>
        <a:xfrm>
          <a:off x="15875" y="15875"/>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1031875</xdr:colOff>
      <xdr:row>0</xdr:row>
      <xdr:rowOff>86410</xdr:rowOff>
    </xdr:from>
    <xdr:ext cx="3619103" cy="2047341"/>
    <xdr:pic>
      <xdr:nvPicPr>
        <xdr:cNvPr id="2" name="Picture 2">
          <a:extLst>
            <a:ext uri="{FF2B5EF4-FFF2-40B4-BE49-F238E27FC236}">
              <a16:creationId xmlns:a16="http://schemas.microsoft.com/office/drawing/2014/main" id="{941B8AF1-D301-4547-955D-DA9B08174D91}"/>
            </a:ext>
          </a:extLst>
        </xdr:cNvPr>
        <xdr:cNvPicPr>
          <a:picLocks noChangeAspect="1"/>
        </xdr:cNvPicPr>
      </xdr:nvPicPr>
      <xdr:blipFill>
        <a:blip xmlns:r="http://schemas.openxmlformats.org/officeDocument/2006/relationships" r:embed="rId1">
          <a:lum/>
          <a:alphaModFix/>
        </a:blip>
        <a:srcRect/>
        <a:stretch>
          <a:fillRect/>
        </a:stretch>
      </xdr:blipFill>
      <xdr:spPr>
        <a:xfrm>
          <a:off x="10572750" y="86410"/>
          <a:ext cx="3619103" cy="2047341"/>
        </a:xfrm>
        <a:prstGeom prst="rect">
          <a:avLst/>
        </a:prstGeom>
        <a:noFill/>
        <a:ln cap="flat">
          <a:noFill/>
        </a:ln>
      </xdr:spPr>
    </xdr:pic>
    <xdr:clientData/>
  </xdr:oneCellAnchor>
  <xdr:twoCellAnchor>
    <xdr:from>
      <xdr:col>0</xdr:col>
      <xdr:colOff>0</xdr:colOff>
      <xdr:row>0</xdr:row>
      <xdr:rowOff>0</xdr:rowOff>
    </xdr:from>
    <xdr:to>
      <xdr:col>1</xdr:col>
      <xdr:colOff>1841500</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1016000</xdr:colOff>
      <xdr:row>0</xdr:row>
      <xdr:rowOff>86410</xdr:rowOff>
    </xdr:from>
    <xdr:ext cx="3618006" cy="2047341"/>
    <xdr:pic>
      <xdr:nvPicPr>
        <xdr:cNvPr id="2" name="Picture 2">
          <a:extLst>
            <a:ext uri="{FF2B5EF4-FFF2-40B4-BE49-F238E27FC236}">
              <a16:creationId xmlns:a16="http://schemas.microsoft.com/office/drawing/2014/main" id="{02F3D62F-7ADF-4E90-81C4-DFB6C38C9A5F}"/>
            </a:ext>
          </a:extLst>
        </xdr:cNvPr>
        <xdr:cNvPicPr>
          <a:picLocks noChangeAspect="1"/>
        </xdr:cNvPicPr>
      </xdr:nvPicPr>
      <xdr:blipFill>
        <a:blip xmlns:r="http://schemas.openxmlformats.org/officeDocument/2006/relationships" r:embed="rId1">
          <a:lum/>
          <a:alphaModFix/>
        </a:blip>
        <a:srcRect/>
        <a:stretch>
          <a:fillRect/>
        </a:stretch>
      </xdr:blipFill>
      <xdr:spPr>
        <a:xfrm>
          <a:off x="10239375" y="86410"/>
          <a:ext cx="3618006" cy="2047341"/>
        </a:xfrm>
        <a:prstGeom prst="rect">
          <a:avLst/>
        </a:prstGeom>
        <a:noFill/>
        <a:ln cap="flat">
          <a:noFill/>
        </a:ln>
      </xdr:spPr>
    </xdr:pic>
    <xdr:clientData/>
  </xdr:oneCellAnchor>
  <xdr:twoCellAnchor>
    <xdr:from>
      <xdr:col>0</xdr:col>
      <xdr:colOff>0</xdr:colOff>
      <xdr:row>0</xdr:row>
      <xdr:rowOff>0</xdr:rowOff>
    </xdr:from>
    <xdr:to>
      <xdr:col>1</xdr:col>
      <xdr:colOff>2047875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2995625</xdr:colOff>
      <xdr:row>0</xdr:row>
      <xdr:rowOff>86400</xdr:rowOff>
    </xdr:from>
    <xdr:to>
      <xdr:col>7</xdr:col>
      <xdr:colOff>682625</xdr:colOff>
      <xdr:row>3</xdr:row>
      <xdr:rowOff>452880</xdr:rowOff>
    </xdr:to>
    <xdr:pic>
      <xdr:nvPicPr>
        <xdr:cNvPr id="2" name="Picture 2"/>
        <xdr:cNvPicPr/>
      </xdr:nvPicPr>
      <xdr:blipFill>
        <a:blip xmlns:r="http://schemas.openxmlformats.org/officeDocument/2006/relationships" r:embed="rId1"/>
        <a:stretch/>
      </xdr:blipFill>
      <xdr:spPr>
        <a:xfrm>
          <a:off x="12028500" y="86400"/>
          <a:ext cx="3608375" cy="2033355"/>
        </a:xfrm>
        <a:prstGeom prst="rect">
          <a:avLst/>
        </a:prstGeom>
        <a:ln w="0">
          <a:noFill/>
        </a:ln>
      </xdr:spPr>
    </xdr:pic>
    <xdr:clientData/>
  </xdr:twoCellAnchor>
  <xdr:twoCellAnchor>
    <xdr:from>
      <xdr:col>0</xdr:col>
      <xdr:colOff>0</xdr:colOff>
      <xdr:row>0</xdr:row>
      <xdr:rowOff>0</xdr:rowOff>
    </xdr:from>
    <xdr:to>
      <xdr:col>1</xdr:col>
      <xdr:colOff>1222375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147495</xdr:colOff>
      <xdr:row>0</xdr:row>
      <xdr:rowOff>86400</xdr:rowOff>
    </xdr:from>
    <xdr:to>
      <xdr:col>7</xdr:col>
      <xdr:colOff>749880</xdr:colOff>
      <xdr:row>3</xdr:row>
      <xdr:rowOff>452880</xdr:rowOff>
    </xdr:to>
    <xdr:pic>
      <xdr:nvPicPr>
        <xdr:cNvPr id="2" name="Picture 2"/>
        <xdr:cNvPicPr/>
      </xdr:nvPicPr>
      <xdr:blipFill>
        <a:blip xmlns:r="http://schemas.openxmlformats.org/officeDocument/2006/relationships" r:embed="rId1"/>
        <a:stretch/>
      </xdr:blipFill>
      <xdr:spPr>
        <a:xfrm>
          <a:off x="9370870" y="86400"/>
          <a:ext cx="3571010" cy="2033355"/>
        </a:xfrm>
        <a:prstGeom prst="rect">
          <a:avLst/>
        </a:prstGeom>
        <a:ln w="0">
          <a:noFill/>
        </a:ln>
      </xdr:spPr>
    </xdr:pic>
    <xdr:clientData/>
  </xdr:twoCellAnchor>
  <xdr:twoCellAnchor>
    <xdr:from>
      <xdr:col>0</xdr:col>
      <xdr:colOff>0</xdr:colOff>
      <xdr:row>0</xdr:row>
      <xdr:rowOff>0</xdr:rowOff>
    </xdr:from>
    <xdr:to>
      <xdr:col>1</xdr:col>
      <xdr:colOff>2047875</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1016000</xdr:colOff>
      <xdr:row>0</xdr:row>
      <xdr:rowOff>95250</xdr:rowOff>
    </xdr:from>
    <xdr:ext cx="3390901" cy="2031526"/>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77625" y="95250"/>
          <a:ext cx="3390901" cy="2031526"/>
        </a:xfrm>
        <a:prstGeom prst="rect">
          <a:avLst/>
        </a:prstGeom>
        <a:noFill/>
        <a:ln w="1">
          <a:noFill/>
          <a:miter lim="800000"/>
          <a:headEnd/>
          <a:tailEnd/>
        </a:ln>
      </xdr:spPr>
    </xdr:pic>
    <xdr:clientData/>
  </xdr:oneCellAnchor>
  <xdr:twoCellAnchor>
    <xdr:from>
      <xdr:col>0</xdr:col>
      <xdr:colOff>0</xdr:colOff>
      <xdr:row>0</xdr:row>
      <xdr:rowOff>0</xdr:rowOff>
    </xdr:from>
    <xdr:to>
      <xdr:col>1</xdr:col>
      <xdr:colOff>1460500</xdr:colOff>
      <xdr:row>1</xdr:row>
      <xdr:rowOff>539750</xdr:rowOff>
    </xdr:to>
    <xdr:sp macro="" textlink="">
      <xdr:nvSpPr>
        <xdr:cNvPr id="3" name="2 Rectángulo">
          <a:hlinkClick xmlns:r="http://schemas.openxmlformats.org/officeDocument/2006/relationships" r:id="rId2"/>
        </xdr:cNvPr>
        <xdr:cNvSpPr/>
      </xdr:nvSpPr>
      <xdr:spPr>
        <a:xfrm>
          <a:off x="0" y="0"/>
          <a:ext cx="3921125" cy="1095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 al menú de contenido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9:AMJ23"/>
  <sheetViews>
    <sheetView showGridLines="0" topLeftCell="A7" zoomScale="50" zoomScaleNormal="50" workbookViewId="0"/>
  </sheetViews>
  <sheetFormatPr baseColWidth="10" defaultRowHeight="15" x14ac:dyDescent="0.25"/>
  <cols>
    <col min="1" max="1024" width="10.75" style="1" customWidth="1"/>
    <col min="1025" max="1025" width="11" customWidth="1"/>
  </cols>
  <sheetData>
    <row r="9" spans="1:7" ht="15" customHeight="1" x14ac:dyDescent="0.25"/>
    <row r="10" spans="1:7" ht="15" customHeight="1" x14ac:dyDescent="0.25"/>
    <row r="11" spans="1:7" ht="15" customHeight="1" x14ac:dyDescent="0.25">
      <c r="A11" s="2"/>
      <c r="B11" s="2"/>
      <c r="C11" s="2"/>
      <c r="D11" s="2"/>
      <c r="E11" s="2"/>
      <c r="F11" s="2"/>
      <c r="G11" s="2"/>
    </row>
    <row r="12" spans="1:7" ht="15" customHeight="1" x14ac:dyDescent="0.25">
      <c r="A12" s="276" t="s">
        <v>0</v>
      </c>
      <c r="B12" s="276"/>
      <c r="C12" s="276"/>
      <c r="D12" s="276"/>
      <c r="E12" s="276"/>
      <c r="F12" s="276"/>
      <c r="G12" s="276"/>
    </row>
    <row r="13" spans="1:7" ht="15" customHeight="1" x14ac:dyDescent="0.25">
      <c r="A13" s="276"/>
      <c r="B13" s="276"/>
      <c r="C13" s="276"/>
      <c r="D13" s="276"/>
      <c r="E13" s="276"/>
      <c r="F13" s="276"/>
      <c r="G13" s="276"/>
    </row>
    <row r="21" spans="1:7" x14ac:dyDescent="0.25">
      <c r="A21" s="276" t="s">
        <v>1</v>
      </c>
      <c r="B21" s="276"/>
      <c r="C21" s="276"/>
      <c r="D21" s="276"/>
      <c r="E21" s="276"/>
      <c r="F21" s="276"/>
      <c r="G21" s="276"/>
    </row>
    <row r="22" spans="1:7" ht="15" customHeight="1" x14ac:dyDescent="0.25">
      <c r="A22" s="276"/>
      <c r="B22" s="276"/>
      <c r="C22" s="276"/>
      <c r="D22" s="276"/>
      <c r="E22" s="276"/>
      <c r="F22" s="276"/>
      <c r="G22" s="276"/>
    </row>
    <row r="23" spans="1:7" ht="15" customHeight="1" x14ac:dyDescent="0.25">
      <c r="A23" s="276"/>
      <c r="B23" s="276"/>
      <c r="C23" s="276"/>
      <c r="D23" s="276"/>
      <c r="E23" s="276"/>
      <c r="F23" s="276"/>
      <c r="G23" s="276"/>
    </row>
  </sheetData>
  <mergeCells count="2">
    <mergeCell ref="A12:G13"/>
    <mergeCell ref="A21:G23"/>
  </mergeCell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U29"/>
  <sheetViews>
    <sheetView showGridLines="0" zoomScale="60" zoomScaleNormal="60" zoomScaleSheetLayoutView="70" workbookViewId="0"/>
  </sheetViews>
  <sheetFormatPr baseColWidth="10" defaultColWidth="10" defaultRowHeight="15" x14ac:dyDescent="0.2"/>
  <cols>
    <col min="1" max="1" width="32.25" style="95" customWidth="1"/>
    <col min="2" max="2" width="41.5" style="95" customWidth="1"/>
    <col min="3" max="3" width="27.25" style="95" customWidth="1"/>
    <col min="4" max="5" width="18.125" style="95" customWidth="1"/>
    <col min="6" max="6" width="29.875" style="95" customWidth="1"/>
    <col min="7" max="7" width="16.875" style="95" customWidth="1"/>
    <col min="8" max="9" width="17.25" style="95" customWidth="1"/>
    <col min="10" max="10" width="16.625" style="95" customWidth="1"/>
    <col min="11" max="11" width="27.5" style="95" customWidth="1"/>
    <col min="12" max="12" width="26.125" style="95" customWidth="1"/>
    <col min="13" max="13" width="30.125" style="95" customWidth="1"/>
    <col min="14" max="14" width="26.625" style="95" customWidth="1"/>
    <col min="15" max="15" width="18.125" style="94" customWidth="1"/>
    <col min="16" max="16" width="26.625" style="95" customWidth="1"/>
    <col min="17" max="17" width="42" style="95" bestFit="1" customWidth="1"/>
    <col min="18" max="27" width="11.125" style="95" customWidth="1"/>
    <col min="28" max="28" width="14.875" style="95" bestFit="1" customWidth="1"/>
    <col min="29" max="30" width="11.125" style="95" customWidth="1"/>
    <col min="31" max="31" width="13.875" style="95" bestFit="1" customWidth="1"/>
    <col min="32" max="32" width="13.25" style="95" bestFit="1" customWidth="1"/>
    <col min="33" max="34" width="11.125" style="95" customWidth="1"/>
    <col min="35" max="16384" width="10" style="96"/>
  </cols>
  <sheetData>
    <row r="1" spans="1:47" ht="44.1" customHeight="1" x14ac:dyDescent="0.2">
      <c r="A1" s="93"/>
      <c r="B1" s="93"/>
      <c r="C1" s="93"/>
      <c r="D1" s="93"/>
      <c r="E1" s="93"/>
      <c r="F1" s="93"/>
      <c r="G1" s="93"/>
      <c r="H1" s="93"/>
      <c r="I1" s="93"/>
      <c r="J1" s="93"/>
      <c r="K1" s="93"/>
      <c r="L1" s="93"/>
      <c r="M1" s="93"/>
      <c r="N1" s="93"/>
    </row>
    <row r="2" spans="1:47" ht="44.1" customHeight="1" x14ac:dyDescent="0.2">
      <c r="A2" s="93"/>
      <c r="B2" s="93"/>
      <c r="C2" s="93"/>
      <c r="D2" s="93"/>
      <c r="E2" s="93"/>
      <c r="F2" s="93"/>
      <c r="G2" s="93"/>
      <c r="H2" s="93"/>
      <c r="I2" s="93"/>
      <c r="J2" s="93"/>
      <c r="K2" s="93"/>
      <c r="L2" s="93"/>
      <c r="M2" s="93"/>
      <c r="N2" s="93"/>
    </row>
    <row r="3" spans="1:47" ht="44.1" customHeight="1" x14ac:dyDescent="0.2">
      <c r="A3" s="93"/>
      <c r="B3" s="93"/>
      <c r="C3" s="93"/>
      <c r="D3" s="93"/>
      <c r="E3" s="93"/>
      <c r="F3" s="93"/>
      <c r="G3" s="93"/>
      <c r="H3" s="93"/>
      <c r="I3" s="93"/>
      <c r="J3" s="93"/>
      <c r="K3" s="93"/>
      <c r="L3" s="93"/>
      <c r="M3" s="93"/>
      <c r="N3" s="93"/>
    </row>
    <row r="4" spans="1:47" ht="44.1" customHeight="1" thickBot="1" x14ac:dyDescent="0.25">
      <c r="A4" s="93"/>
      <c r="B4" s="93"/>
      <c r="C4" s="93"/>
      <c r="D4" s="93"/>
      <c r="E4" s="93"/>
      <c r="F4" s="93"/>
      <c r="G4" s="93"/>
      <c r="H4" s="93"/>
      <c r="I4" s="93"/>
      <c r="J4" s="93"/>
      <c r="K4" s="93"/>
      <c r="L4" s="93"/>
      <c r="M4" s="93"/>
      <c r="N4" s="93"/>
    </row>
    <row r="5" spans="1:47" s="99" customFormat="1" ht="44.1" customHeight="1" thickBot="1" x14ac:dyDescent="0.25">
      <c r="A5" s="392" t="s">
        <v>38</v>
      </c>
      <c r="B5" s="393"/>
      <c r="C5" s="393"/>
      <c r="D5" s="393"/>
      <c r="E5" s="393"/>
      <c r="F5" s="393"/>
      <c r="G5" s="393"/>
      <c r="H5" s="393"/>
      <c r="I5" s="393"/>
      <c r="J5" s="393"/>
      <c r="K5" s="393"/>
      <c r="L5" s="393"/>
      <c r="M5" s="393"/>
      <c r="N5" s="394"/>
      <c r="O5" s="97"/>
      <c r="P5" s="98"/>
      <c r="Q5" s="98"/>
      <c r="R5" s="98"/>
      <c r="S5" s="98"/>
      <c r="T5" s="98"/>
      <c r="U5" s="98"/>
      <c r="V5" s="98"/>
      <c r="W5" s="98"/>
      <c r="X5" s="98"/>
      <c r="Y5" s="98"/>
      <c r="Z5" s="98"/>
      <c r="AA5" s="98"/>
      <c r="AB5" s="98"/>
      <c r="AC5" s="98"/>
      <c r="AD5" s="98"/>
      <c r="AE5" s="98"/>
      <c r="AF5" s="98"/>
      <c r="AG5" s="98"/>
      <c r="AH5" s="98"/>
    </row>
    <row r="6" spans="1:47" s="99" customFormat="1" ht="99.95" customHeight="1" thickBot="1" x14ac:dyDescent="0.25">
      <c r="A6" s="314" t="s">
        <v>39</v>
      </c>
      <c r="B6" s="314"/>
      <c r="C6" s="314"/>
      <c r="D6" s="314"/>
      <c r="E6" s="314"/>
      <c r="F6" s="314"/>
      <c r="G6" s="314"/>
      <c r="H6" s="314"/>
      <c r="I6" s="314"/>
      <c r="J6" s="314"/>
      <c r="K6" s="314"/>
      <c r="L6" s="314"/>
      <c r="M6" s="314"/>
      <c r="N6" s="395"/>
      <c r="O6" s="97"/>
      <c r="P6" s="98"/>
      <c r="Q6" s="98"/>
      <c r="R6" s="98"/>
      <c r="S6" s="98"/>
      <c r="T6" s="98"/>
      <c r="U6" s="98"/>
      <c r="V6" s="98"/>
      <c r="W6" s="98"/>
      <c r="X6" s="98"/>
      <c r="Y6" s="98"/>
      <c r="Z6" s="98"/>
      <c r="AA6" s="98"/>
      <c r="AB6" s="98"/>
      <c r="AC6" s="98"/>
      <c r="AD6" s="98"/>
      <c r="AE6" s="98"/>
      <c r="AF6" s="98"/>
      <c r="AG6" s="98"/>
      <c r="AH6" s="98"/>
    </row>
    <row r="7" spans="1:47" ht="27" thickBot="1" x14ac:dyDescent="0.25">
      <c r="A7" s="392" t="s">
        <v>40</v>
      </c>
      <c r="B7" s="393"/>
      <c r="C7" s="393"/>
      <c r="D7" s="393"/>
      <c r="E7" s="393"/>
      <c r="F7" s="393"/>
      <c r="G7" s="393"/>
      <c r="H7" s="393"/>
      <c r="I7" s="393"/>
      <c r="J7" s="393"/>
      <c r="K7" s="393"/>
      <c r="L7" s="393"/>
      <c r="M7" s="393"/>
      <c r="N7" s="394"/>
    </row>
    <row r="8" spans="1:47" ht="23.25" customHeight="1" x14ac:dyDescent="0.2">
      <c r="A8" s="396" t="s">
        <v>367</v>
      </c>
      <c r="B8" s="397"/>
      <c r="C8" s="397"/>
      <c r="D8" s="397"/>
      <c r="E8" s="397"/>
      <c r="F8" s="397"/>
      <c r="G8" s="397"/>
      <c r="H8" s="397"/>
      <c r="I8" s="397"/>
      <c r="J8" s="397"/>
      <c r="K8" s="397"/>
      <c r="L8" s="397"/>
      <c r="M8" s="397"/>
      <c r="N8" s="398"/>
      <c r="P8" s="94"/>
      <c r="Q8" s="94"/>
      <c r="R8" s="94"/>
      <c r="S8" s="94"/>
      <c r="T8" s="94"/>
      <c r="U8" s="94"/>
      <c r="V8" s="94"/>
      <c r="W8" s="94"/>
      <c r="X8" s="94"/>
      <c r="Y8" s="94"/>
      <c r="Z8" s="94"/>
      <c r="AA8" s="94"/>
      <c r="AB8" s="94"/>
      <c r="AC8" s="94"/>
      <c r="AD8" s="94"/>
      <c r="AE8" s="94"/>
      <c r="AF8" s="94"/>
      <c r="AG8" s="94"/>
      <c r="AH8" s="94"/>
    </row>
    <row r="9" spans="1:47" ht="20.100000000000001" customHeight="1" x14ac:dyDescent="0.2">
      <c r="A9" s="386" t="s">
        <v>42</v>
      </c>
      <c r="B9" s="387"/>
      <c r="C9" s="387"/>
      <c r="D9" s="387"/>
      <c r="E9" s="387"/>
      <c r="F9" s="387"/>
      <c r="G9" s="387"/>
      <c r="H9" s="387"/>
      <c r="I9" s="387"/>
      <c r="J9" s="387"/>
      <c r="K9" s="387"/>
      <c r="L9" s="387"/>
      <c r="M9" s="387"/>
      <c r="N9" s="388"/>
      <c r="P9" s="94"/>
      <c r="Q9" s="94"/>
      <c r="R9" s="94"/>
      <c r="S9" s="94"/>
      <c r="T9" s="94"/>
      <c r="U9" s="94"/>
      <c r="V9" s="94"/>
      <c r="W9" s="94"/>
      <c r="X9" s="94"/>
      <c r="Y9" s="94"/>
      <c r="Z9" s="94"/>
      <c r="AA9" s="94"/>
      <c r="AB9" s="94"/>
      <c r="AC9" s="94"/>
      <c r="AD9" s="94"/>
      <c r="AE9" s="94"/>
      <c r="AF9" s="94"/>
      <c r="AG9" s="94"/>
      <c r="AH9" s="94"/>
    </row>
    <row r="10" spans="1:47" ht="20.100000000000001" customHeight="1" thickBot="1" x14ac:dyDescent="0.25">
      <c r="A10" s="386"/>
      <c r="B10" s="387"/>
      <c r="C10" s="387"/>
      <c r="D10" s="387"/>
      <c r="E10" s="387"/>
      <c r="F10" s="387"/>
      <c r="G10" s="387"/>
      <c r="H10" s="387"/>
      <c r="I10" s="387"/>
      <c r="J10" s="387"/>
      <c r="K10" s="387"/>
      <c r="L10" s="387"/>
      <c r="M10" s="387"/>
      <c r="N10" s="388"/>
      <c r="P10" s="94"/>
      <c r="Q10" s="94"/>
      <c r="R10" s="94"/>
      <c r="S10" s="94"/>
      <c r="T10" s="94"/>
      <c r="U10" s="94"/>
      <c r="V10" s="94"/>
      <c r="W10" s="94"/>
      <c r="X10" s="94"/>
      <c r="Y10" s="94"/>
      <c r="Z10" s="94"/>
      <c r="AA10" s="94"/>
      <c r="AB10" s="94"/>
      <c r="AC10" s="94"/>
      <c r="AD10" s="94"/>
      <c r="AE10" s="94"/>
      <c r="AF10" s="94"/>
      <c r="AG10" s="94"/>
      <c r="AH10" s="94"/>
    </row>
    <row r="11" spans="1:47" ht="14.45" customHeight="1" x14ac:dyDescent="0.2">
      <c r="A11" s="386" t="s">
        <v>43</v>
      </c>
      <c r="B11" s="387"/>
      <c r="C11" s="387"/>
      <c r="D11" s="387"/>
      <c r="E11" s="387"/>
      <c r="F11" s="387"/>
      <c r="G11" s="387"/>
      <c r="H11" s="387"/>
      <c r="I11" s="387"/>
      <c r="J11" s="387"/>
      <c r="K11" s="387"/>
      <c r="L11" s="387"/>
      <c r="M11" s="387"/>
      <c r="N11" s="388"/>
      <c r="P11" s="371" t="s">
        <v>44</v>
      </c>
      <c r="Q11" s="372"/>
      <c r="R11" s="372"/>
      <c r="S11" s="372"/>
      <c r="T11" s="372"/>
      <c r="U11" s="372"/>
      <c r="V11" s="372"/>
      <c r="W11" s="372"/>
      <c r="X11" s="372"/>
      <c r="Y11" s="372"/>
      <c r="Z11" s="372"/>
      <c r="AA11" s="372"/>
      <c r="AB11" s="372"/>
      <c r="AC11" s="372"/>
      <c r="AD11" s="372"/>
      <c r="AE11" s="372"/>
      <c r="AF11" s="372"/>
      <c r="AG11" s="372"/>
      <c r="AH11" s="373"/>
    </row>
    <row r="12" spans="1:47" ht="15" customHeight="1" thickBot="1" x14ac:dyDescent="0.25">
      <c r="A12" s="389"/>
      <c r="B12" s="390"/>
      <c r="C12" s="390"/>
      <c r="D12" s="390"/>
      <c r="E12" s="390"/>
      <c r="F12" s="390"/>
      <c r="G12" s="390"/>
      <c r="H12" s="390"/>
      <c r="I12" s="390"/>
      <c r="J12" s="390"/>
      <c r="K12" s="390"/>
      <c r="L12" s="390"/>
      <c r="M12" s="390"/>
      <c r="N12" s="391"/>
      <c r="P12" s="374"/>
      <c r="Q12" s="375"/>
      <c r="R12" s="375"/>
      <c r="S12" s="375"/>
      <c r="T12" s="375"/>
      <c r="U12" s="375"/>
      <c r="V12" s="375"/>
      <c r="W12" s="375"/>
      <c r="X12" s="375"/>
      <c r="Y12" s="375"/>
      <c r="Z12" s="375"/>
      <c r="AA12" s="375"/>
      <c r="AB12" s="375"/>
      <c r="AC12" s="375"/>
      <c r="AD12" s="375"/>
      <c r="AE12" s="375"/>
      <c r="AF12" s="375"/>
      <c r="AG12" s="375"/>
      <c r="AH12" s="376"/>
    </row>
    <row r="13" spans="1:47" ht="30" customHeight="1" thickBot="1" x14ac:dyDescent="0.25">
      <c r="A13" s="377" t="s">
        <v>368</v>
      </c>
      <c r="B13" s="379" t="s">
        <v>46</v>
      </c>
      <c r="C13" s="380"/>
      <c r="D13" s="380"/>
      <c r="E13" s="381"/>
      <c r="F13" s="377" t="s">
        <v>47</v>
      </c>
      <c r="G13" s="379" t="s">
        <v>48</v>
      </c>
      <c r="H13" s="380"/>
      <c r="I13" s="380"/>
      <c r="J13" s="381"/>
      <c r="K13" s="382" t="s">
        <v>49</v>
      </c>
      <c r="L13" s="382" t="s">
        <v>50</v>
      </c>
      <c r="M13" s="384" t="s">
        <v>51</v>
      </c>
      <c r="N13" s="382" t="s">
        <v>52</v>
      </c>
      <c r="O13" s="100"/>
      <c r="P13" s="366" t="s">
        <v>46</v>
      </c>
      <c r="Q13" s="367"/>
      <c r="R13" s="366" t="s">
        <v>53</v>
      </c>
      <c r="S13" s="368"/>
      <c r="T13" s="368"/>
      <c r="U13" s="367"/>
      <c r="V13" s="366" t="s">
        <v>54</v>
      </c>
      <c r="W13" s="368"/>
      <c r="X13" s="368"/>
      <c r="Y13" s="367"/>
      <c r="Z13" s="366" t="s">
        <v>55</v>
      </c>
      <c r="AA13" s="368"/>
      <c r="AB13" s="368"/>
      <c r="AC13" s="367"/>
      <c r="AD13" s="366" t="s">
        <v>56</v>
      </c>
      <c r="AE13" s="368"/>
      <c r="AF13" s="368"/>
      <c r="AG13" s="367"/>
      <c r="AH13" s="369" t="s">
        <v>57</v>
      </c>
      <c r="AI13" s="101"/>
      <c r="AJ13" s="101"/>
      <c r="AK13" s="101"/>
      <c r="AL13" s="101"/>
      <c r="AM13" s="101"/>
      <c r="AN13" s="101"/>
      <c r="AO13" s="101"/>
      <c r="AP13" s="101"/>
      <c r="AQ13" s="101"/>
      <c r="AR13" s="101"/>
      <c r="AS13" s="101"/>
      <c r="AT13" s="101"/>
      <c r="AU13" s="101"/>
    </row>
    <row r="14" spans="1:47" ht="41.25" customHeight="1" thickBot="1" x14ac:dyDescent="0.25">
      <c r="A14" s="378"/>
      <c r="B14" s="102" t="s">
        <v>58</v>
      </c>
      <c r="C14" s="102" t="s">
        <v>59</v>
      </c>
      <c r="D14" s="102" t="s">
        <v>60</v>
      </c>
      <c r="E14" s="102" t="s">
        <v>61</v>
      </c>
      <c r="F14" s="378"/>
      <c r="G14" s="102" t="s">
        <v>62</v>
      </c>
      <c r="H14" s="102" t="s">
        <v>63</v>
      </c>
      <c r="I14" s="102" t="s">
        <v>64</v>
      </c>
      <c r="J14" s="102" t="s">
        <v>65</v>
      </c>
      <c r="K14" s="383"/>
      <c r="L14" s="383"/>
      <c r="M14" s="385"/>
      <c r="N14" s="383"/>
      <c r="O14" s="100"/>
      <c r="P14" s="102" t="s">
        <v>58</v>
      </c>
      <c r="Q14" s="102" t="s">
        <v>59</v>
      </c>
      <c r="R14" s="102" t="s">
        <v>66</v>
      </c>
      <c r="S14" s="102" t="s">
        <v>67</v>
      </c>
      <c r="T14" s="102" t="s">
        <v>68</v>
      </c>
      <c r="U14" s="102" t="s">
        <v>69</v>
      </c>
      <c r="V14" s="102" t="s">
        <v>70</v>
      </c>
      <c r="W14" s="102" t="s">
        <v>71</v>
      </c>
      <c r="X14" s="102" t="s">
        <v>72</v>
      </c>
      <c r="Y14" s="102" t="s">
        <v>73</v>
      </c>
      <c r="Z14" s="102" t="s">
        <v>74</v>
      </c>
      <c r="AA14" s="102" t="s">
        <v>75</v>
      </c>
      <c r="AB14" s="102" t="s">
        <v>76</v>
      </c>
      <c r="AC14" s="102" t="s">
        <v>77</v>
      </c>
      <c r="AD14" s="102" t="s">
        <v>78</v>
      </c>
      <c r="AE14" s="102" t="s">
        <v>79</v>
      </c>
      <c r="AF14" s="102" t="s">
        <v>80</v>
      </c>
      <c r="AG14" s="102" t="s">
        <v>81</v>
      </c>
      <c r="AH14" s="370"/>
      <c r="AI14" s="101"/>
      <c r="AJ14" s="101"/>
      <c r="AK14" s="101"/>
      <c r="AL14" s="101"/>
      <c r="AM14" s="101"/>
      <c r="AN14" s="101"/>
      <c r="AO14" s="101"/>
      <c r="AP14" s="101"/>
      <c r="AQ14" s="101"/>
      <c r="AR14" s="101"/>
      <c r="AS14" s="101"/>
      <c r="AT14" s="101"/>
      <c r="AU14" s="101"/>
    </row>
    <row r="15" spans="1:47" s="115" customFormat="1" ht="132.75" customHeight="1" thickBot="1" x14ac:dyDescent="0.25">
      <c r="A15" s="103" t="s">
        <v>369</v>
      </c>
      <c r="B15" s="103" t="s">
        <v>370</v>
      </c>
      <c r="C15" s="103" t="s">
        <v>371</v>
      </c>
      <c r="D15" s="104">
        <f t="shared" ref="D15:D24" si="0">+AH15</f>
        <v>2</v>
      </c>
      <c r="E15" s="105" t="s">
        <v>174</v>
      </c>
      <c r="F15" s="106" t="s">
        <v>372</v>
      </c>
      <c r="G15" s="104">
        <f>+U15</f>
        <v>0</v>
      </c>
      <c r="H15" s="104">
        <f t="shared" ref="H15:H24" si="1">+Y15</f>
        <v>0</v>
      </c>
      <c r="I15" s="104">
        <f t="shared" ref="I15:I24" si="2">+AC15</f>
        <v>2</v>
      </c>
      <c r="J15" s="104">
        <f t="shared" ref="J15:J24" si="3">+AG15</f>
        <v>0</v>
      </c>
      <c r="K15" s="103" t="s">
        <v>373</v>
      </c>
      <c r="L15" s="253" t="s">
        <v>922</v>
      </c>
      <c r="M15" s="269" t="s">
        <v>374</v>
      </c>
      <c r="N15" s="272"/>
      <c r="O15" s="108"/>
      <c r="P15" s="109" t="str">
        <f t="shared" ref="P15:Q24" si="4">+IF(B15="","-",B15)</f>
        <v>Digitalización de Expedientes Financieros.</v>
      </c>
      <c r="Q15" s="110" t="str">
        <f t="shared" si="4"/>
        <v>No. de expedientes digitalizados.</v>
      </c>
      <c r="R15" s="111">
        <v>0</v>
      </c>
      <c r="S15" s="112">
        <v>0</v>
      </c>
      <c r="T15" s="112">
        <v>0</v>
      </c>
      <c r="U15" s="113">
        <f>+SUM(R15:T15)</f>
        <v>0</v>
      </c>
      <c r="V15" s="114">
        <v>0</v>
      </c>
      <c r="W15" s="112">
        <v>0</v>
      </c>
      <c r="X15" s="112">
        <v>0</v>
      </c>
      <c r="Y15" s="113">
        <f t="shared" ref="Y15:Y24" si="5">+SUM(V15:X15)</f>
        <v>0</v>
      </c>
      <c r="Z15" s="111">
        <v>2</v>
      </c>
      <c r="AA15" s="112">
        <v>0</v>
      </c>
      <c r="AB15" s="112">
        <v>0</v>
      </c>
      <c r="AC15" s="113">
        <f t="shared" ref="AC15:AC24" si="6">+SUM(Z15:AB15)</f>
        <v>2</v>
      </c>
      <c r="AD15" s="112">
        <v>0</v>
      </c>
      <c r="AE15" s="111">
        <v>0</v>
      </c>
      <c r="AF15" s="112">
        <v>0</v>
      </c>
      <c r="AG15" s="113">
        <f t="shared" ref="AG15:AG16" si="7">+SUM(AD15:AF15)</f>
        <v>0</v>
      </c>
      <c r="AH15" s="113">
        <f>+SUM(U15,Y15,AC15,AG15)</f>
        <v>2</v>
      </c>
      <c r="AI15" s="108"/>
      <c r="AJ15" s="108"/>
      <c r="AK15" s="108"/>
      <c r="AL15" s="108"/>
      <c r="AM15" s="108"/>
      <c r="AN15" s="108"/>
      <c r="AO15" s="108"/>
      <c r="AP15" s="108"/>
      <c r="AQ15" s="108"/>
      <c r="AR15" s="108"/>
      <c r="AS15" s="108"/>
      <c r="AT15" s="108"/>
      <c r="AU15" s="108"/>
    </row>
    <row r="16" spans="1:47" s="115" customFormat="1" ht="200.25" customHeight="1" thickBot="1" x14ac:dyDescent="0.25">
      <c r="A16" s="116" t="s">
        <v>375</v>
      </c>
      <c r="B16" s="117" t="s">
        <v>376</v>
      </c>
      <c r="C16" s="117" t="s">
        <v>377</v>
      </c>
      <c r="D16" s="118">
        <f t="shared" si="0"/>
        <v>12</v>
      </c>
      <c r="E16" s="119" t="s">
        <v>83</v>
      </c>
      <c r="F16" s="120" t="s">
        <v>378</v>
      </c>
      <c r="G16" s="118">
        <f t="shared" ref="G16:G24" si="8">+U16</f>
        <v>3</v>
      </c>
      <c r="H16" s="118">
        <f t="shared" si="1"/>
        <v>3</v>
      </c>
      <c r="I16" s="118">
        <f t="shared" si="2"/>
        <v>3</v>
      </c>
      <c r="J16" s="118">
        <f t="shared" si="3"/>
        <v>3</v>
      </c>
      <c r="K16" s="117" t="s">
        <v>109</v>
      </c>
      <c r="L16" s="255" t="s">
        <v>923</v>
      </c>
      <c r="M16" s="107" t="s">
        <v>379</v>
      </c>
      <c r="N16" s="273"/>
      <c r="O16" s="108"/>
      <c r="P16" s="109" t="str">
        <f t="shared" si="4"/>
        <v>Informes de ejecución del Plan de Compras 2021.</v>
      </c>
      <c r="Q16" s="110" t="str">
        <f t="shared" si="4"/>
        <v>No. de informes ejecutados.</v>
      </c>
      <c r="R16" s="111">
        <v>1</v>
      </c>
      <c r="S16" s="112">
        <v>1</v>
      </c>
      <c r="T16" s="112">
        <v>1</v>
      </c>
      <c r="U16" s="113">
        <f t="shared" ref="U16:U24" si="9">+SUM(R16:T16)</f>
        <v>3</v>
      </c>
      <c r="V16" s="114">
        <v>1</v>
      </c>
      <c r="W16" s="112">
        <v>1</v>
      </c>
      <c r="X16" s="112">
        <v>1</v>
      </c>
      <c r="Y16" s="113">
        <f t="shared" si="5"/>
        <v>3</v>
      </c>
      <c r="Z16" s="111">
        <v>1</v>
      </c>
      <c r="AA16" s="112">
        <v>1</v>
      </c>
      <c r="AB16" s="112">
        <v>1</v>
      </c>
      <c r="AC16" s="113">
        <f t="shared" si="6"/>
        <v>3</v>
      </c>
      <c r="AD16" s="112">
        <v>1</v>
      </c>
      <c r="AE16" s="111">
        <v>1</v>
      </c>
      <c r="AF16" s="112">
        <v>1</v>
      </c>
      <c r="AG16" s="113">
        <f t="shared" si="7"/>
        <v>3</v>
      </c>
      <c r="AH16" s="113">
        <f t="shared" ref="AH16:AH24" si="10">+SUM(U16,Y16,AC16,AG16)</f>
        <v>12</v>
      </c>
      <c r="AI16" s="108"/>
      <c r="AJ16" s="108"/>
      <c r="AK16" s="108"/>
      <c r="AL16" s="108"/>
      <c r="AM16" s="108"/>
      <c r="AN16" s="108"/>
      <c r="AO16" s="108"/>
      <c r="AP16" s="108"/>
      <c r="AQ16" s="108"/>
      <c r="AR16" s="108"/>
      <c r="AS16" s="108"/>
      <c r="AT16" s="108"/>
      <c r="AU16" s="108"/>
    </row>
    <row r="17" spans="1:47" s="115" customFormat="1" ht="173.25" customHeight="1" thickBot="1" x14ac:dyDescent="0.25">
      <c r="A17" s="121" t="s">
        <v>380</v>
      </c>
      <c r="B17" s="121" t="s">
        <v>381</v>
      </c>
      <c r="C17" s="121" t="s">
        <v>382</v>
      </c>
      <c r="D17" s="104">
        <f t="shared" si="0"/>
        <v>1</v>
      </c>
      <c r="E17" s="105" t="s">
        <v>174</v>
      </c>
      <c r="F17" s="122" t="s">
        <v>383</v>
      </c>
      <c r="G17" s="118">
        <f t="shared" si="8"/>
        <v>0</v>
      </c>
      <c r="H17" s="118">
        <f t="shared" si="1"/>
        <v>0</v>
      </c>
      <c r="I17" s="118">
        <f t="shared" si="2"/>
        <v>1</v>
      </c>
      <c r="J17" s="118">
        <f t="shared" si="3"/>
        <v>0</v>
      </c>
      <c r="K17" s="116" t="s">
        <v>384</v>
      </c>
      <c r="L17" s="253" t="s">
        <v>924</v>
      </c>
      <c r="M17" s="270" t="s">
        <v>925</v>
      </c>
      <c r="N17" s="273"/>
      <c r="O17" s="108"/>
      <c r="P17" s="123" t="str">
        <f t="shared" si="4"/>
        <v>Solicitud de creación de Sistema generador de reportes.</v>
      </c>
      <c r="Q17" s="124" t="str">
        <f t="shared" si="4"/>
        <v>Sistema generador de reportes creado.</v>
      </c>
      <c r="R17" s="125">
        <v>0</v>
      </c>
      <c r="S17" s="126">
        <v>0</v>
      </c>
      <c r="T17" s="126">
        <v>0</v>
      </c>
      <c r="U17" s="113">
        <f t="shared" si="9"/>
        <v>0</v>
      </c>
      <c r="V17" s="127">
        <v>0</v>
      </c>
      <c r="W17" s="126">
        <v>0</v>
      </c>
      <c r="X17" s="126">
        <v>0</v>
      </c>
      <c r="Y17" s="113">
        <f t="shared" si="5"/>
        <v>0</v>
      </c>
      <c r="Z17" s="125">
        <v>0</v>
      </c>
      <c r="AA17" s="126">
        <v>1</v>
      </c>
      <c r="AB17" s="126">
        <v>0</v>
      </c>
      <c r="AC17" s="113">
        <f t="shared" si="6"/>
        <v>1</v>
      </c>
      <c r="AD17" s="126">
        <v>0</v>
      </c>
      <c r="AE17" s="125">
        <v>0</v>
      </c>
      <c r="AF17" s="126">
        <v>0</v>
      </c>
      <c r="AG17" s="113">
        <f t="shared" ref="AG17:AG24" si="11">+SUM(AD17:AF17)</f>
        <v>0</v>
      </c>
      <c r="AH17" s="113">
        <f t="shared" si="10"/>
        <v>1</v>
      </c>
      <c r="AI17" s="108"/>
      <c r="AJ17" s="108"/>
      <c r="AK17" s="108"/>
      <c r="AL17" s="108"/>
      <c r="AM17" s="108"/>
      <c r="AN17" s="108"/>
      <c r="AO17" s="108"/>
      <c r="AP17" s="108"/>
      <c r="AQ17" s="108"/>
      <c r="AR17" s="108"/>
      <c r="AS17" s="108"/>
      <c r="AT17" s="108"/>
      <c r="AU17" s="108"/>
    </row>
    <row r="18" spans="1:47" s="115" customFormat="1" ht="156" customHeight="1" thickBot="1" x14ac:dyDescent="0.25">
      <c r="A18" s="110" t="s">
        <v>385</v>
      </c>
      <c r="B18" s="110" t="s">
        <v>386</v>
      </c>
      <c r="C18" s="128" t="s">
        <v>387</v>
      </c>
      <c r="D18" s="118">
        <f t="shared" si="0"/>
        <v>1</v>
      </c>
      <c r="E18" s="119" t="s">
        <v>174</v>
      </c>
      <c r="F18" s="129" t="s">
        <v>388</v>
      </c>
      <c r="G18" s="118">
        <f t="shared" si="8"/>
        <v>0</v>
      </c>
      <c r="H18" s="118">
        <f t="shared" si="1"/>
        <v>1</v>
      </c>
      <c r="I18" s="118">
        <f t="shared" si="2"/>
        <v>0</v>
      </c>
      <c r="J18" s="118">
        <f t="shared" si="3"/>
        <v>0</v>
      </c>
      <c r="K18" s="110" t="s">
        <v>389</v>
      </c>
      <c r="L18" s="133" t="s">
        <v>926</v>
      </c>
      <c r="M18" s="130" t="s">
        <v>390</v>
      </c>
      <c r="N18" s="274"/>
      <c r="O18" s="108"/>
      <c r="P18" s="130" t="str">
        <f t="shared" si="4"/>
        <v>Solicitud de Remodelación de las oficinas de la Dirección.</v>
      </c>
      <c r="Q18" s="129" t="str">
        <f t="shared" si="4"/>
        <v>Solicitud de la remodelación de las oficinas aprobada y ejecutada.</v>
      </c>
      <c r="R18" s="111">
        <v>0</v>
      </c>
      <c r="S18" s="112">
        <v>0</v>
      </c>
      <c r="T18" s="112">
        <v>0</v>
      </c>
      <c r="U18" s="113">
        <f t="shared" si="9"/>
        <v>0</v>
      </c>
      <c r="V18" s="114">
        <v>0</v>
      </c>
      <c r="W18" s="112">
        <v>0</v>
      </c>
      <c r="X18" s="112">
        <v>1</v>
      </c>
      <c r="Y18" s="113">
        <f t="shared" si="5"/>
        <v>1</v>
      </c>
      <c r="Z18" s="111">
        <v>0</v>
      </c>
      <c r="AA18" s="112">
        <v>0</v>
      </c>
      <c r="AB18" s="112">
        <v>0</v>
      </c>
      <c r="AC18" s="113">
        <f t="shared" si="6"/>
        <v>0</v>
      </c>
      <c r="AD18" s="112">
        <v>0</v>
      </c>
      <c r="AE18" s="111">
        <v>0</v>
      </c>
      <c r="AF18" s="112">
        <v>0</v>
      </c>
      <c r="AG18" s="113">
        <f t="shared" si="11"/>
        <v>0</v>
      </c>
      <c r="AH18" s="113">
        <f t="shared" si="10"/>
        <v>1</v>
      </c>
      <c r="AI18" s="108"/>
      <c r="AJ18" s="108"/>
      <c r="AK18" s="108"/>
      <c r="AL18" s="108"/>
      <c r="AM18" s="108"/>
      <c r="AN18" s="108"/>
      <c r="AO18" s="108"/>
      <c r="AP18" s="108"/>
      <c r="AQ18" s="108"/>
      <c r="AR18" s="108"/>
      <c r="AS18" s="108"/>
      <c r="AT18" s="108"/>
      <c r="AU18" s="108"/>
    </row>
    <row r="19" spans="1:47" s="115" customFormat="1" ht="123" customHeight="1" thickBot="1" x14ac:dyDescent="0.25">
      <c r="A19" s="131" t="s">
        <v>391</v>
      </c>
      <c r="B19" s="110" t="s">
        <v>392</v>
      </c>
      <c r="C19" s="110" t="s">
        <v>393</v>
      </c>
      <c r="D19" s="118">
        <f t="shared" si="0"/>
        <v>1</v>
      </c>
      <c r="E19" s="119" t="s">
        <v>174</v>
      </c>
      <c r="F19" s="129" t="s">
        <v>394</v>
      </c>
      <c r="G19" s="118">
        <f t="shared" si="8"/>
        <v>0</v>
      </c>
      <c r="H19" s="118">
        <f t="shared" si="1"/>
        <v>0</v>
      </c>
      <c r="I19" s="118">
        <f t="shared" si="2"/>
        <v>1</v>
      </c>
      <c r="J19" s="118">
        <f t="shared" si="3"/>
        <v>0</v>
      </c>
      <c r="K19" s="110" t="s">
        <v>384</v>
      </c>
      <c r="L19" s="132" t="s">
        <v>927</v>
      </c>
      <c r="M19" s="130" t="s">
        <v>928</v>
      </c>
      <c r="N19" s="274"/>
      <c r="O19" s="108"/>
      <c r="P19" s="130" t="str">
        <f t="shared" si="4"/>
        <v>Solicitud de mudanza de archivo de expedientes financieros.</v>
      </c>
      <c r="Q19" s="129" t="str">
        <f t="shared" si="4"/>
        <v>Solicitud de mudanza aprobada y ejecutada.</v>
      </c>
      <c r="R19" s="111">
        <v>0</v>
      </c>
      <c r="S19" s="112">
        <v>0</v>
      </c>
      <c r="T19" s="112">
        <v>0</v>
      </c>
      <c r="U19" s="113">
        <f t="shared" si="9"/>
        <v>0</v>
      </c>
      <c r="V19" s="114">
        <v>0</v>
      </c>
      <c r="W19" s="112">
        <v>0</v>
      </c>
      <c r="X19" s="112">
        <v>0</v>
      </c>
      <c r="Y19" s="113">
        <f t="shared" si="5"/>
        <v>0</v>
      </c>
      <c r="Z19" s="111">
        <v>1</v>
      </c>
      <c r="AA19" s="112">
        <v>0</v>
      </c>
      <c r="AB19" s="112">
        <v>0</v>
      </c>
      <c r="AC19" s="113">
        <f t="shared" si="6"/>
        <v>1</v>
      </c>
      <c r="AD19" s="112">
        <v>0</v>
      </c>
      <c r="AE19" s="111">
        <v>0</v>
      </c>
      <c r="AF19" s="112">
        <v>0</v>
      </c>
      <c r="AG19" s="113">
        <f t="shared" si="11"/>
        <v>0</v>
      </c>
      <c r="AH19" s="113">
        <f t="shared" si="10"/>
        <v>1</v>
      </c>
      <c r="AI19" s="108"/>
      <c r="AJ19" s="108"/>
      <c r="AK19" s="108"/>
      <c r="AL19" s="108"/>
      <c r="AM19" s="108"/>
      <c r="AN19" s="108"/>
      <c r="AO19" s="108"/>
      <c r="AP19" s="108"/>
      <c r="AQ19" s="108"/>
      <c r="AR19" s="108"/>
      <c r="AS19" s="108"/>
      <c r="AT19" s="108"/>
      <c r="AU19" s="108"/>
    </row>
    <row r="20" spans="1:47" s="115" customFormat="1" ht="138" customHeight="1" thickBot="1" x14ac:dyDescent="0.25">
      <c r="A20" s="110" t="s">
        <v>395</v>
      </c>
      <c r="B20" s="110" t="s">
        <v>396</v>
      </c>
      <c r="C20" s="110" t="s">
        <v>397</v>
      </c>
      <c r="D20" s="118">
        <f t="shared" si="0"/>
        <v>5</v>
      </c>
      <c r="E20" s="119" t="s">
        <v>83</v>
      </c>
      <c r="F20" s="129" t="s">
        <v>398</v>
      </c>
      <c r="G20" s="118">
        <f t="shared" si="8"/>
        <v>5</v>
      </c>
      <c r="H20" s="118">
        <f t="shared" si="1"/>
        <v>0</v>
      </c>
      <c r="I20" s="118">
        <f t="shared" si="2"/>
        <v>0</v>
      </c>
      <c r="J20" s="118">
        <f t="shared" si="3"/>
        <v>0</v>
      </c>
      <c r="K20" s="110" t="s">
        <v>384</v>
      </c>
      <c r="L20" s="133" t="s">
        <v>399</v>
      </c>
      <c r="M20" s="130" t="s">
        <v>929</v>
      </c>
      <c r="N20" s="274"/>
      <c r="O20" s="108"/>
      <c r="P20" s="130" t="str">
        <f t="shared" si="4"/>
        <v>Solicitud de Compra de computadoras para equipo de Contabilidad.</v>
      </c>
      <c r="Q20" s="129" t="str">
        <f t="shared" si="4"/>
        <v>No. de computadoras solicitadas y compradas.</v>
      </c>
      <c r="R20" s="111">
        <v>0</v>
      </c>
      <c r="S20" s="112">
        <v>0</v>
      </c>
      <c r="T20" s="112">
        <v>5</v>
      </c>
      <c r="U20" s="113">
        <f t="shared" si="9"/>
        <v>5</v>
      </c>
      <c r="V20" s="114">
        <v>0</v>
      </c>
      <c r="W20" s="112">
        <v>0</v>
      </c>
      <c r="X20" s="112">
        <v>0</v>
      </c>
      <c r="Y20" s="113">
        <f t="shared" si="5"/>
        <v>0</v>
      </c>
      <c r="Z20" s="111">
        <v>0</v>
      </c>
      <c r="AA20" s="112">
        <v>0</v>
      </c>
      <c r="AB20" s="112">
        <v>0</v>
      </c>
      <c r="AC20" s="113">
        <f t="shared" si="6"/>
        <v>0</v>
      </c>
      <c r="AD20" s="112">
        <v>0</v>
      </c>
      <c r="AE20" s="111">
        <v>0</v>
      </c>
      <c r="AF20" s="112">
        <v>0</v>
      </c>
      <c r="AG20" s="113">
        <f t="shared" si="11"/>
        <v>0</v>
      </c>
      <c r="AH20" s="113">
        <f t="shared" si="10"/>
        <v>5</v>
      </c>
      <c r="AI20" s="108"/>
      <c r="AJ20" s="108"/>
      <c r="AK20" s="108"/>
      <c r="AL20" s="108"/>
      <c r="AM20" s="108"/>
      <c r="AN20" s="108"/>
      <c r="AO20" s="108"/>
      <c r="AP20" s="108"/>
      <c r="AQ20" s="108"/>
      <c r="AR20" s="108"/>
      <c r="AS20" s="108"/>
      <c r="AT20" s="108"/>
      <c r="AU20" s="108"/>
    </row>
    <row r="21" spans="1:47" s="115" customFormat="1" ht="136.5" customHeight="1" thickBot="1" x14ac:dyDescent="0.25">
      <c r="A21" s="363" t="s">
        <v>400</v>
      </c>
      <c r="B21" s="110" t="s">
        <v>401</v>
      </c>
      <c r="C21" s="110" t="s">
        <v>402</v>
      </c>
      <c r="D21" s="118">
        <f t="shared" si="0"/>
        <v>12</v>
      </c>
      <c r="E21" s="119" t="s">
        <v>83</v>
      </c>
      <c r="F21" s="129" t="s">
        <v>403</v>
      </c>
      <c r="G21" s="118">
        <f t="shared" si="8"/>
        <v>3</v>
      </c>
      <c r="H21" s="118">
        <f t="shared" si="1"/>
        <v>3</v>
      </c>
      <c r="I21" s="118">
        <f t="shared" si="2"/>
        <v>3</v>
      </c>
      <c r="J21" s="118">
        <f t="shared" si="3"/>
        <v>3</v>
      </c>
      <c r="K21" s="110" t="s">
        <v>384</v>
      </c>
      <c r="L21" s="133" t="s">
        <v>930</v>
      </c>
      <c r="M21" s="130" t="s">
        <v>404</v>
      </c>
      <c r="N21" s="274"/>
      <c r="O21" s="108"/>
      <c r="P21" s="134" t="str">
        <f t="shared" si="4"/>
        <v>Recepción  de ingresos producto de las actividades de la Institución.</v>
      </c>
      <c r="Q21" s="135" t="str">
        <f t="shared" si="4"/>
        <v>No. de reportes mensuales de ingresos internos.</v>
      </c>
      <c r="R21" s="125">
        <v>1</v>
      </c>
      <c r="S21" s="126">
        <v>1</v>
      </c>
      <c r="T21" s="126">
        <v>1</v>
      </c>
      <c r="U21" s="113">
        <f t="shared" si="9"/>
        <v>3</v>
      </c>
      <c r="V21" s="127">
        <v>1</v>
      </c>
      <c r="W21" s="126">
        <v>1</v>
      </c>
      <c r="X21" s="126">
        <v>1</v>
      </c>
      <c r="Y21" s="113">
        <f t="shared" si="5"/>
        <v>3</v>
      </c>
      <c r="Z21" s="125">
        <v>1</v>
      </c>
      <c r="AA21" s="126">
        <v>1</v>
      </c>
      <c r="AB21" s="126">
        <v>1</v>
      </c>
      <c r="AC21" s="113">
        <f t="shared" si="6"/>
        <v>3</v>
      </c>
      <c r="AD21" s="126">
        <v>1</v>
      </c>
      <c r="AE21" s="125">
        <v>1</v>
      </c>
      <c r="AF21" s="126">
        <v>1</v>
      </c>
      <c r="AG21" s="113">
        <f t="shared" si="11"/>
        <v>3</v>
      </c>
      <c r="AH21" s="113">
        <f t="shared" si="10"/>
        <v>12</v>
      </c>
      <c r="AI21" s="108"/>
      <c r="AJ21" s="108"/>
      <c r="AK21" s="108"/>
      <c r="AL21" s="108"/>
      <c r="AM21" s="108"/>
      <c r="AN21" s="108"/>
      <c r="AO21" s="108"/>
      <c r="AP21" s="108"/>
      <c r="AQ21" s="108"/>
      <c r="AR21" s="108"/>
      <c r="AS21" s="108"/>
      <c r="AT21" s="108"/>
      <c r="AU21" s="108"/>
    </row>
    <row r="22" spans="1:47" s="115" customFormat="1" ht="138" customHeight="1" thickBot="1" x14ac:dyDescent="0.25">
      <c r="A22" s="364"/>
      <c r="B22" s="110" t="s">
        <v>405</v>
      </c>
      <c r="C22" s="110" t="s">
        <v>406</v>
      </c>
      <c r="D22" s="118">
        <f t="shared" si="0"/>
        <v>13</v>
      </c>
      <c r="E22" s="119" t="s">
        <v>83</v>
      </c>
      <c r="F22" s="129" t="s">
        <v>407</v>
      </c>
      <c r="G22" s="118">
        <f t="shared" si="8"/>
        <v>3</v>
      </c>
      <c r="H22" s="118">
        <f t="shared" si="1"/>
        <v>3</v>
      </c>
      <c r="I22" s="118">
        <f t="shared" si="2"/>
        <v>3</v>
      </c>
      <c r="J22" s="118">
        <f t="shared" si="3"/>
        <v>4</v>
      </c>
      <c r="K22" s="110" t="s">
        <v>384</v>
      </c>
      <c r="L22" s="133" t="s">
        <v>931</v>
      </c>
      <c r="M22" s="130" t="s">
        <v>932</v>
      </c>
      <c r="N22" s="274"/>
      <c r="O22" s="108"/>
      <c r="P22" s="130" t="str">
        <f t="shared" si="4"/>
        <v>Ejecución de los pagos de sueldos y otros compromisos al personal institucional.</v>
      </c>
      <c r="Q22" s="129" t="str">
        <f t="shared" si="4"/>
        <v>No. de relaciones de pagos de nómina.</v>
      </c>
      <c r="R22" s="111">
        <v>1</v>
      </c>
      <c r="S22" s="112">
        <v>1</v>
      </c>
      <c r="T22" s="112">
        <v>1</v>
      </c>
      <c r="U22" s="113">
        <f t="shared" si="9"/>
        <v>3</v>
      </c>
      <c r="V22" s="114">
        <v>1</v>
      </c>
      <c r="W22" s="112">
        <v>1</v>
      </c>
      <c r="X22" s="112">
        <v>1</v>
      </c>
      <c r="Y22" s="113">
        <f t="shared" si="5"/>
        <v>3</v>
      </c>
      <c r="Z22" s="111">
        <v>1</v>
      </c>
      <c r="AA22" s="112">
        <v>1</v>
      </c>
      <c r="AB22" s="112">
        <v>1</v>
      </c>
      <c r="AC22" s="113">
        <f t="shared" si="6"/>
        <v>3</v>
      </c>
      <c r="AD22" s="112">
        <v>1</v>
      </c>
      <c r="AE22" s="111">
        <v>1</v>
      </c>
      <c r="AF22" s="112">
        <v>2</v>
      </c>
      <c r="AG22" s="113">
        <f t="shared" si="11"/>
        <v>4</v>
      </c>
      <c r="AH22" s="113">
        <f t="shared" si="10"/>
        <v>13</v>
      </c>
      <c r="AI22" s="108"/>
      <c r="AJ22" s="108"/>
      <c r="AK22" s="108"/>
      <c r="AL22" s="108"/>
      <c r="AM22" s="108"/>
      <c r="AN22" s="108"/>
      <c r="AO22" s="108"/>
      <c r="AP22" s="108"/>
      <c r="AQ22" s="108"/>
      <c r="AR22" s="108"/>
      <c r="AS22" s="108"/>
      <c r="AT22" s="108"/>
      <c r="AU22" s="108"/>
    </row>
    <row r="23" spans="1:47" s="115" customFormat="1" ht="116.25" customHeight="1" thickBot="1" x14ac:dyDescent="0.25">
      <c r="A23" s="365"/>
      <c r="B23" s="110" t="s">
        <v>408</v>
      </c>
      <c r="C23" s="110" t="s">
        <v>409</v>
      </c>
      <c r="D23" s="118">
        <f t="shared" si="0"/>
        <v>12</v>
      </c>
      <c r="E23" s="119" t="s">
        <v>83</v>
      </c>
      <c r="F23" s="129" t="s">
        <v>410</v>
      </c>
      <c r="G23" s="118">
        <f t="shared" si="8"/>
        <v>3</v>
      </c>
      <c r="H23" s="118">
        <f t="shared" si="1"/>
        <v>3</v>
      </c>
      <c r="I23" s="118">
        <f t="shared" si="2"/>
        <v>3</v>
      </c>
      <c r="J23" s="118">
        <f t="shared" si="3"/>
        <v>3</v>
      </c>
      <c r="K23" s="110" t="s">
        <v>384</v>
      </c>
      <c r="L23" s="133" t="s">
        <v>841</v>
      </c>
      <c r="M23" s="130" t="s">
        <v>411</v>
      </c>
      <c r="N23" s="274"/>
      <c r="O23" s="108"/>
      <c r="P23" s="109" t="str">
        <f t="shared" si="4"/>
        <v>Ejecución de los pagos a suplidores.</v>
      </c>
      <c r="Q23" s="110" t="str">
        <f t="shared" si="4"/>
        <v>No. de relaciones de pagos a suplidores.</v>
      </c>
      <c r="R23" s="136">
        <v>1</v>
      </c>
      <c r="S23" s="137">
        <v>1</v>
      </c>
      <c r="T23" s="137">
        <v>1</v>
      </c>
      <c r="U23" s="113">
        <f t="shared" si="9"/>
        <v>3</v>
      </c>
      <c r="V23" s="138">
        <v>1</v>
      </c>
      <c r="W23" s="137">
        <v>1</v>
      </c>
      <c r="X23" s="137">
        <v>1</v>
      </c>
      <c r="Y23" s="113">
        <f t="shared" si="5"/>
        <v>3</v>
      </c>
      <c r="Z23" s="136">
        <v>1</v>
      </c>
      <c r="AA23" s="137">
        <v>1</v>
      </c>
      <c r="AB23" s="137">
        <v>1</v>
      </c>
      <c r="AC23" s="113">
        <f t="shared" si="6"/>
        <v>3</v>
      </c>
      <c r="AD23" s="137">
        <v>1</v>
      </c>
      <c r="AE23" s="136">
        <v>1</v>
      </c>
      <c r="AF23" s="137">
        <v>1</v>
      </c>
      <c r="AG23" s="113">
        <f>+SUM(AD23:AF23)</f>
        <v>3</v>
      </c>
      <c r="AH23" s="113">
        <f t="shared" si="10"/>
        <v>12</v>
      </c>
      <c r="AI23" s="108"/>
      <c r="AJ23" s="108"/>
      <c r="AK23" s="108"/>
      <c r="AL23" s="108"/>
      <c r="AM23" s="108"/>
      <c r="AN23" s="108"/>
      <c r="AO23" s="108"/>
      <c r="AP23" s="108"/>
      <c r="AQ23" s="108"/>
      <c r="AR23" s="108"/>
      <c r="AS23" s="108"/>
      <c r="AT23" s="108"/>
      <c r="AU23" s="108"/>
    </row>
    <row r="24" spans="1:47" s="115" customFormat="1" ht="157.5" customHeight="1" thickBot="1" x14ac:dyDescent="0.25">
      <c r="A24" s="110" t="s">
        <v>412</v>
      </c>
      <c r="B24" s="110" t="s">
        <v>413</v>
      </c>
      <c r="C24" s="110" t="s">
        <v>414</v>
      </c>
      <c r="D24" s="118">
        <f t="shared" si="0"/>
        <v>12</v>
      </c>
      <c r="E24" s="119" t="s">
        <v>83</v>
      </c>
      <c r="F24" s="129" t="s">
        <v>415</v>
      </c>
      <c r="G24" s="118">
        <f t="shared" si="8"/>
        <v>3</v>
      </c>
      <c r="H24" s="118">
        <f t="shared" si="1"/>
        <v>3</v>
      </c>
      <c r="I24" s="118">
        <f t="shared" si="2"/>
        <v>3</v>
      </c>
      <c r="J24" s="118">
        <f t="shared" si="3"/>
        <v>3</v>
      </c>
      <c r="K24" s="110" t="s">
        <v>416</v>
      </c>
      <c r="L24" s="133" t="s">
        <v>933</v>
      </c>
      <c r="M24" s="130" t="s">
        <v>934</v>
      </c>
      <c r="N24" s="275"/>
      <c r="O24" s="108"/>
      <c r="P24" s="139" t="str">
        <f t="shared" si="4"/>
        <v>Estados Financieros Mensuales.</v>
      </c>
      <c r="Q24" s="140" t="str">
        <f t="shared" si="4"/>
        <v>No. Publicación de Estados Financieros.</v>
      </c>
      <c r="R24" s="136">
        <v>1</v>
      </c>
      <c r="S24" s="137">
        <v>1</v>
      </c>
      <c r="T24" s="137">
        <v>1</v>
      </c>
      <c r="U24" s="113">
        <f t="shared" si="9"/>
        <v>3</v>
      </c>
      <c r="V24" s="138">
        <v>1</v>
      </c>
      <c r="W24" s="137">
        <v>1</v>
      </c>
      <c r="X24" s="137">
        <v>1</v>
      </c>
      <c r="Y24" s="113">
        <f t="shared" si="5"/>
        <v>3</v>
      </c>
      <c r="Z24" s="136">
        <v>1</v>
      </c>
      <c r="AA24" s="137">
        <v>1</v>
      </c>
      <c r="AB24" s="137">
        <v>1</v>
      </c>
      <c r="AC24" s="113">
        <f t="shared" si="6"/>
        <v>3</v>
      </c>
      <c r="AD24" s="137">
        <v>1</v>
      </c>
      <c r="AE24" s="136">
        <v>1</v>
      </c>
      <c r="AF24" s="137">
        <v>1</v>
      </c>
      <c r="AG24" s="113">
        <f t="shared" si="11"/>
        <v>3</v>
      </c>
      <c r="AH24" s="113">
        <f t="shared" si="10"/>
        <v>12</v>
      </c>
      <c r="AI24" s="108"/>
      <c r="AJ24" s="108"/>
      <c r="AK24" s="108"/>
      <c r="AL24" s="108"/>
      <c r="AM24" s="108"/>
      <c r="AN24" s="108"/>
      <c r="AO24" s="108"/>
      <c r="AP24" s="108"/>
      <c r="AQ24" s="108"/>
      <c r="AR24" s="108"/>
      <c r="AS24" s="108"/>
      <c r="AT24" s="108"/>
      <c r="AU24" s="108"/>
    </row>
    <row r="25" spans="1:47" ht="235.5" customHeight="1" thickBot="1" x14ac:dyDescent="0.3">
      <c r="A25" s="141" t="s">
        <v>417</v>
      </c>
      <c r="B25" s="14" t="s">
        <v>418</v>
      </c>
      <c r="C25" s="14" t="s">
        <v>419</v>
      </c>
      <c r="D25" s="15">
        <f>+AH25</f>
        <v>12</v>
      </c>
      <c r="E25" s="16" t="s">
        <v>83</v>
      </c>
      <c r="F25" s="17" t="s">
        <v>420</v>
      </c>
      <c r="G25" s="15">
        <f>+U25</f>
        <v>3</v>
      </c>
      <c r="H25" s="15">
        <f>+Y25</f>
        <v>3</v>
      </c>
      <c r="I25" s="15">
        <f>+AC25</f>
        <v>3</v>
      </c>
      <c r="J25" s="15">
        <f>+AG25</f>
        <v>3</v>
      </c>
      <c r="K25" s="142" t="s">
        <v>384</v>
      </c>
      <c r="L25" s="254" t="s">
        <v>864</v>
      </c>
      <c r="M25" s="271" t="s">
        <v>422</v>
      </c>
      <c r="N25" s="260"/>
      <c r="O25" s="143"/>
      <c r="P25" s="14" t="str">
        <f>+IF(B25="","-",B25)</f>
        <v>Informes Mensuales de Ejecución Presupuestaria 2021.</v>
      </c>
      <c r="Q25" s="14" t="str">
        <f>+IF(C25="","-",C25)</f>
        <v>No. de Informes ejecutados.</v>
      </c>
      <c r="R25" s="144">
        <v>1</v>
      </c>
      <c r="S25" s="144">
        <v>1</v>
      </c>
      <c r="T25" s="144">
        <v>1</v>
      </c>
      <c r="U25" s="145">
        <f>+SUM(R25:T25)</f>
        <v>3</v>
      </c>
      <c r="V25" s="144">
        <v>1</v>
      </c>
      <c r="W25" s="144">
        <v>1</v>
      </c>
      <c r="X25" s="144">
        <v>1</v>
      </c>
      <c r="Y25" s="145">
        <f>+SUM(V25:X25)</f>
        <v>3</v>
      </c>
      <c r="Z25" s="144">
        <v>1</v>
      </c>
      <c r="AA25" s="144">
        <v>1</v>
      </c>
      <c r="AB25" s="144">
        <v>1</v>
      </c>
      <c r="AC25" s="145">
        <f>+SUM(Z25:AB25)</f>
        <v>3</v>
      </c>
      <c r="AD25" s="144">
        <v>1</v>
      </c>
      <c r="AE25" s="144">
        <v>1</v>
      </c>
      <c r="AF25" s="144">
        <v>1</v>
      </c>
      <c r="AG25" s="145">
        <f>+SUM(AD25:AF25)</f>
        <v>3</v>
      </c>
      <c r="AH25" s="145">
        <f>+SUM(U25,Y25,AC25,AG25)</f>
        <v>12</v>
      </c>
      <c r="AI25" s="101"/>
      <c r="AJ25" s="101"/>
      <c r="AK25" s="101"/>
      <c r="AL25" s="101"/>
      <c r="AM25" s="101"/>
      <c r="AN25" s="101"/>
      <c r="AO25" s="101"/>
      <c r="AP25" s="101"/>
      <c r="AQ25" s="101"/>
      <c r="AR25" s="101"/>
      <c r="AS25" s="101"/>
      <c r="AT25" s="101"/>
      <c r="AU25" s="101"/>
    </row>
    <row r="26" spans="1:47" ht="15.75" x14ac:dyDescent="0.2">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1"/>
      <c r="AJ26" s="101"/>
      <c r="AK26" s="101"/>
      <c r="AL26" s="101"/>
      <c r="AM26" s="101"/>
      <c r="AN26" s="101"/>
      <c r="AO26" s="101"/>
      <c r="AP26" s="101"/>
      <c r="AQ26" s="101"/>
      <c r="AR26" s="101"/>
      <c r="AS26" s="101"/>
      <c r="AT26" s="101"/>
      <c r="AU26" s="101"/>
    </row>
    <row r="27" spans="1:47" ht="15.75" x14ac:dyDescent="0.2">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1"/>
      <c r="AJ27" s="101"/>
      <c r="AK27" s="101"/>
      <c r="AL27" s="101"/>
      <c r="AM27" s="101"/>
      <c r="AN27" s="101"/>
      <c r="AO27" s="101"/>
      <c r="AP27" s="101"/>
      <c r="AQ27" s="101"/>
      <c r="AR27" s="101"/>
      <c r="AS27" s="101"/>
      <c r="AT27" s="101"/>
      <c r="AU27" s="101"/>
    </row>
    <row r="28" spans="1:47" ht="15.75" x14ac:dyDescent="0.2">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1"/>
      <c r="AJ28" s="101"/>
      <c r="AK28" s="101"/>
      <c r="AL28" s="101"/>
      <c r="AM28" s="101"/>
      <c r="AN28" s="101"/>
      <c r="AO28" s="101"/>
      <c r="AP28" s="101"/>
      <c r="AQ28" s="101"/>
      <c r="AR28" s="101"/>
      <c r="AS28" s="101"/>
      <c r="AT28" s="101"/>
      <c r="AU28" s="101"/>
    </row>
    <row r="29" spans="1:47" ht="15.75" x14ac:dyDescent="0.2">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1"/>
      <c r="AJ29" s="101"/>
      <c r="AK29" s="101"/>
      <c r="AL29" s="101"/>
      <c r="AM29" s="101"/>
      <c r="AN29" s="101"/>
      <c r="AO29" s="101"/>
      <c r="AP29" s="101"/>
      <c r="AQ29" s="101"/>
      <c r="AR29" s="101"/>
      <c r="AS29" s="101"/>
      <c r="AT29" s="101"/>
      <c r="AU29" s="101"/>
    </row>
  </sheetData>
  <mergeCells count="22">
    <mergeCell ref="A5:N5"/>
    <mergeCell ref="A6:N6"/>
    <mergeCell ref="A7:N7"/>
    <mergeCell ref="A8:N8"/>
    <mergeCell ref="A9:N10"/>
    <mergeCell ref="AD13:AG13"/>
    <mergeCell ref="AH13:AH14"/>
    <mergeCell ref="P11:AH12"/>
    <mergeCell ref="A13:A14"/>
    <mergeCell ref="B13:E13"/>
    <mergeCell ref="F13:F14"/>
    <mergeCell ref="G13:J13"/>
    <mergeCell ref="K13:K14"/>
    <mergeCell ref="L13:L14"/>
    <mergeCell ref="M13:M14"/>
    <mergeCell ref="N13:N14"/>
    <mergeCell ref="A11:N12"/>
    <mergeCell ref="A21:A23"/>
    <mergeCell ref="P13:Q13"/>
    <mergeCell ref="R13:U13"/>
    <mergeCell ref="V13:Y13"/>
    <mergeCell ref="Z13:AC13"/>
  </mergeCells>
  <dataValidations count="3">
    <dataValidation type="list" allowBlank="1" showErrorMessage="1" sqref="E25">
      <formula1>"A,B,C"</formula1>
    </dataValidation>
    <dataValidation type="list" allowBlank="1" showInputMessage="1" showErrorMessage="1" sqref="E15:E24">
      <formula1>"A,B,C"</formula1>
    </dataValidation>
    <dataValidation allowBlank="1" showInputMessage="1" showErrorMessage="1" promptTitle="Advertencia:" prompt="Esta parte de la matriz es alimentada automaticamente con el llenado del cornograma mensual" sqref="H14:J14 G13:G14"/>
  </dataValidations>
  <pageMargins left="0.95" right="0.33" top="0.37" bottom="0.38" header="0.3" footer="0.23"/>
  <pageSetup paperSize="17" scale="3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MF55"/>
  <sheetViews>
    <sheetView showGridLines="0" zoomScale="60" zoomScaleNormal="60" workbookViewId="0"/>
  </sheetViews>
  <sheetFormatPr baseColWidth="10" defaultRowHeight="15" x14ac:dyDescent="0.2"/>
  <cols>
    <col min="1" max="1" width="34.25" style="8" customWidth="1"/>
    <col min="2" max="2" width="30.75" style="8" customWidth="1"/>
    <col min="3" max="5" width="19.25" style="8" customWidth="1"/>
    <col min="6" max="6" width="39.625" style="8" customWidth="1"/>
    <col min="7" max="7" width="16.75" style="8" bestFit="1" customWidth="1"/>
    <col min="8" max="10" width="17.375" style="8" bestFit="1" customWidth="1"/>
    <col min="11" max="11" width="31.75" style="8" customWidth="1"/>
    <col min="12" max="12" width="30.75" style="8" customWidth="1"/>
    <col min="13" max="13" width="25.375" style="8" customWidth="1"/>
    <col min="14" max="14" width="18.25" style="8" customWidth="1"/>
    <col min="15" max="15" width="10.625" style="8" customWidth="1"/>
    <col min="16" max="16" width="25.625" style="8" customWidth="1"/>
    <col min="17" max="17" width="18.625" style="8" customWidth="1"/>
    <col min="18" max="27" width="11.875" style="8" customWidth="1"/>
    <col min="28" max="28" width="14.625" style="8" customWidth="1"/>
    <col min="29" max="30" width="11.875" style="8" customWidth="1"/>
    <col min="31" max="31" width="14.625" style="8" customWidth="1"/>
    <col min="32" max="34" width="11.875" style="8" customWidth="1"/>
    <col min="35" max="1020" width="10.625" style="8" customWidth="1"/>
    <col min="1021" max="1021" width="10.625" customWidth="1"/>
    <col min="1022" max="1022" width="11" customWidth="1"/>
  </cols>
  <sheetData>
    <row r="1" spans="1:1020" ht="44.1" customHeight="1" x14ac:dyDescent="0.2">
      <c r="A1" s="7"/>
      <c r="B1" s="7"/>
      <c r="C1" s="7"/>
      <c r="D1" s="7"/>
      <c r="E1" s="7"/>
      <c r="F1" s="7"/>
      <c r="G1" s="7"/>
      <c r="H1" s="7"/>
      <c r="I1" s="7"/>
      <c r="J1" s="7"/>
      <c r="K1" s="7"/>
      <c r="L1" s="7"/>
      <c r="M1" s="7"/>
      <c r="N1" s="7"/>
    </row>
    <row r="2" spans="1:1020" ht="44.1" customHeight="1" x14ac:dyDescent="0.2">
      <c r="A2" s="7"/>
      <c r="B2" s="7"/>
      <c r="C2" s="7"/>
      <c r="D2" s="7"/>
      <c r="E2" s="7"/>
      <c r="F2" s="7"/>
      <c r="G2" s="7"/>
      <c r="H2" s="7"/>
      <c r="I2" s="7"/>
      <c r="J2" s="7"/>
      <c r="K2" s="7"/>
      <c r="L2" s="7"/>
      <c r="M2" s="7"/>
      <c r="N2" s="7"/>
    </row>
    <row r="3" spans="1:1020" ht="44.1" customHeight="1" x14ac:dyDescent="0.2">
      <c r="A3" s="7"/>
      <c r="B3" s="7"/>
      <c r="C3" s="7"/>
      <c r="D3" s="7"/>
      <c r="E3" s="7"/>
      <c r="F3" s="7"/>
      <c r="G3" s="7"/>
      <c r="H3" s="7"/>
      <c r="I3" s="7"/>
      <c r="J3" s="7"/>
      <c r="K3" s="7"/>
      <c r="L3" s="7"/>
      <c r="M3" s="7"/>
      <c r="N3" s="7"/>
    </row>
    <row r="4" spans="1:1020" ht="44.1" customHeight="1" thickBot="1" x14ac:dyDescent="0.25">
      <c r="A4" s="7"/>
      <c r="B4" s="7"/>
      <c r="C4" s="7"/>
      <c r="D4" s="7"/>
      <c r="E4" s="7"/>
      <c r="F4" s="7"/>
      <c r="G4" s="7"/>
      <c r="H4" s="7"/>
      <c r="I4" s="7"/>
      <c r="J4" s="7"/>
      <c r="K4" s="7"/>
      <c r="L4" s="7"/>
      <c r="M4" s="7"/>
      <c r="N4" s="7"/>
    </row>
    <row r="5" spans="1:1020" ht="44.1" customHeight="1" thickBot="1" x14ac:dyDescent="0.25">
      <c r="A5" s="392" t="s">
        <v>38</v>
      </c>
      <c r="B5" s="393"/>
      <c r="C5" s="393"/>
      <c r="D5" s="393"/>
      <c r="E5" s="393"/>
      <c r="F5" s="393"/>
      <c r="G5" s="393"/>
      <c r="H5" s="393"/>
      <c r="I5" s="393"/>
      <c r="J5" s="393"/>
      <c r="K5" s="393"/>
      <c r="L5" s="393"/>
      <c r="M5" s="393"/>
      <c r="N5" s="394"/>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c r="NQ5" s="9"/>
      <c r="NR5" s="9"/>
      <c r="NS5" s="9"/>
      <c r="NT5" s="9"/>
      <c r="NU5" s="9"/>
      <c r="NV5" s="9"/>
      <c r="NW5" s="9"/>
      <c r="NX5" s="9"/>
      <c r="NY5" s="9"/>
      <c r="NZ5" s="9"/>
      <c r="OA5" s="9"/>
      <c r="OB5" s="9"/>
      <c r="OC5" s="9"/>
      <c r="OD5" s="9"/>
      <c r="OE5" s="9"/>
      <c r="OF5" s="9"/>
      <c r="OG5" s="9"/>
      <c r="OH5" s="9"/>
      <c r="OI5" s="9"/>
      <c r="OJ5" s="9"/>
      <c r="OK5" s="9"/>
      <c r="OL5" s="9"/>
      <c r="OM5" s="9"/>
      <c r="ON5" s="9"/>
      <c r="OO5" s="9"/>
      <c r="OP5" s="9"/>
      <c r="OQ5" s="9"/>
      <c r="OR5" s="9"/>
      <c r="OS5" s="9"/>
      <c r="OT5" s="9"/>
      <c r="OU5" s="9"/>
      <c r="OV5" s="9"/>
      <c r="OW5" s="9"/>
      <c r="OX5" s="9"/>
      <c r="OY5" s="9"/>
      <c r="OZ5" s="9"/>
      <c r="PA5" s="9"/>
      <c r="PB5" s="9"/>
      <c r="PC5" s="9"/>
      <c r="PD5" s="9"/>
      <c r="PE5" s="9"/>
      <c r="PF5" s="9"/>
      <c r="PG5" s="9"/>
      <c r="PH5" s="9"/>
      <c r="PI5" s="9"/>
      <c r="PJ5" s="9"/>
      <c r="PK5" s="9"/>
      <c r="PL5" s="9"/>
      <c r="PM5" s="9"/>
      <c r="PN5" s="9"/>
      <c r="PO5" s="9"/>
      <c r="PP5" s="9"/>
      <c r="PQ5" s="9"/>
      <c r="PR5" s="9"/>
      <c r="PS5" s="9"/>
      <c r="PT5" s="9"/>
      <c r="PU5" s="9"/>
      <c r="PV5" s="9"/>
      <c r="PW5" s="9"/>
      <c r="PX5" s="9"/>
      <c r="PY5" s="9"/>
      <c r="PZ5" s="9"/>
      <c r="QA5" s="9"/>
      <c r="QB5" s="9"/>
      <c r="QC5" s="9"/>
      <c r="QD5" s="9"/>
      <c r="QE5" s="9"/>
      <c r="QF5" s="9"/>
      <c r="QG5" s="9"/>
      <c r="QH5" s="9"/>
      <c r="QI5" s="9"/>
      <c r="QJ5" s="9"/>
      <c r="QK5" s="9"/>
      <c r="QL5" s="9"/>
      <c r="QM5" s="9"/>
      <c r="QN5" s="9"/>
      <c r="QO5" s="9"/>
      <c r="QP5" s="9"/>
      <c r="QQ5" s="9"/>
      <c r="QR5" s="9"/>
      <c r="QS5" s="9"/>
      <c r="QT5" s="9"/>
      <c r="QU5" s="9"/>
      <c r="QV5" s="9"/>
      <c r="QW5" s="9"/>
      <c r="QX5" s="9"/>
      <c r="QY5" s="9"/>
      <c r="QZ5" s="9"/>
      <c r="RA5" s="9"/>
      <c r="RB5" s="9"/>
      <c r="RC5" s="9"/>
      <c r="RD5" s="9"/>
      <c r="RE5" s="9"/>
      <c r="RF5" s="9"/>
      <c r="RG5" s="9"/>
      <c r="RH5" s="9"/>
      <c r="RI5" s="9"/>
      <c r="RJ5" s="9"/>
      <c r="RK5" s="9"/>
      <c r="RL5" s="9"/>
      <c r="RM5" s="9"/>
      <c r="RN5" s="9"/>
      <c r="RO5" s="9"/>
      <c r="RP5" s="9"/>
      <c r="RQ5" s="9"/>
      <c r="RR5" s="9"/>
      <c r="RS5" s="9"/>
      <c r="RT5" s="9"/>
      <c r="RU5" s="9"/>
      <c r="RV5" s="9"/>
      <c r="RW5" s="9"/>
      <c r="RX5" s="9"/>
      <c r="RY5" s="9"/>
      <c r="RZ5" s="9"/>
      <c r="SA5" s="9"/>
      <c r="SB5" s="9"/>
      <c r="SC5" s="9"/>
      <c r="SD5" s="9"/>
      <c r="SE5" s="9"/>
      <c r="SF5" s="9"/>
      <c r="SG5" s="9"/>
      <c r="SH5" s="9"/>
      <c r="SI5" s="9"/>
      <c r="SJ5" s="9"/>
      <c r="SK5" s="9"/>
      <c r="SL5" s="9"/>
      <c r="SM5" s="9"/>
      <c r="SN5" s="9"/>
      <c r="SO5" s="9"/>
      <c r="SP5" s="9"/>
      <c r="SQ5" s="9"/>
      <c r="SR5" s="9"/>
      <c r="SS5" s="9"/>
      <c r="ST5" s="9"/>
      <c r="SU5" s="9"/>
      <c r="SV5" s="9"/>
      <c r="SW5" s="9"/>
      <c r="SX5" s="9"/>
      <c r="SY5" s="9"/>
      <c r="SZ5" s="9"/>
      <c r="TA5" s="9"/>
      <c r="TB5" s="9"/>
      <c r="TC5" s="9"/>
      <c r="TD5" s="9"/>
      <c r="TE5" s="9"/>
      <c r="TF5" s="9"/>
      <c r="TG5" s="9"/>
      <c r="TH5" s="9"/>
      <c r="TI5" s="9"/>
      <c r="TJ5" s="9"/>
      <c r="TK5" s="9"/>
      <c r="TL5" s="9"/>
      <c r="TM5" s="9"/>
      <c r="TN5" s="9"/>
      <c r="TO5" s="9"/>
      <c r="TP5" s="9"/>
      <c r="TQ5" s="9"/>
      <c r="TR5" s="9"/>
      <c r="TS5" s="9"/>
      <c r="TT5" s="9"/>
      <c r="TU5" s="9"/>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9"/>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9"/>
      <c r="ZJ5" s="9"/>
      <c r="ZK5" s="9"/>
      <c r="ZL5" s="9"/>
      <c r="ZM5" s="9"/>
      <c r="ZN5" s="9"/>
      <c r="ZO5" s="9"/>
      <c r="ZP5" s="9"/>
      <c r="ZQ5" s="9"/>
      <c r="ZR5" s="9"/>
      <c r="ZS5" s="9"/>
      <c r="ZT5" s="9"/>
      <c r="ZU5" s="9"/>
      <c r="ZV5" s="9"/>
      <c r="ZW5" s="9"/>
      <c r="ZX5" s="9"/>
      <c r="ZY5" s="9"/>
      <c r="ZZ5" s="9"/>
      <c r="AAA5" s="9"/>
      <c r="AAB5" s="9"/>
      <c r="AAC5" s="9"/>
      <c r="AAD5" s="9"/>
      <c r="AAE5" s="9"/>
      <c r="AAF5" s="9"/>
      <c r="AAG5" s="9"/>
      <c r="AAH5" s="9"/>
      <c r="AAI5" s="9"/>
      <c r="AAJ5" s="9"/>
      <c r="AAK5" s="9"/>
      <c r="AAL5" s="9"/>
      <c r="AAM5" s="9"/>
      <c r="AAN5" s="9"/>
      <c r="AAO5" s="9"/>
      <c r="AAP5" s="9"/>
      <c r="AAQ5" s="9"/>
      <c r="AAR5" s="9"/>
      <c r="AAS5" s="9"/>
      <c r="AAT5" s="9"/>
      <c r="AAU5" s="9"/>
      <c r="AAV5" s="9"/>
      <c r="AAW5" s="9"/>
      <c r="AAX5" s="9"/>
      <c r="AAY5" s="9"/>
      <c r="AAZ5" s="9"/>
      <c r="ABA5" s="9"/>
      <c r="ABB5" s="9"/>
      <c r="ABC5" s="9"/>
      <c r="ABD5" s="9"/>
      <c r="ABE5" s="9"/>
      <c r="ABF5" s="9"/>
      <c r="ABG5" s="9"/>
      <c r="ABH5" s="9"/>
      <c r="ABI5" s="9"/>
      <c r="ABJ5" s="9"/>
      <c r="ABK5" s="9"/>
      <c r="ABL5" s="9"/>
      <c r="ABM5" s="9"/>
      <c r="ABN5" s="9"/>
      <c r="ABO5" s="9"/>
      <c r="ABP5" s="9"/>
      <c r="ABQ5" s="9"/>
      <c r="ABR5" s="9"/>
      <c r="ABS5" s="9"/>
      <c r="ABT5" s="9"/>
      <c r="ABU5" s="9"/>
      <c r="ABV5" s="9"/>
      <c r="ABW5" s="9"/>
      <c r="ABX5" s="9"/>
      <c r="ABY5" s="9"/>
      <c r="ABZ5" s="9"/>
      <c r="ACA5" s="9"/>
      <c r="ACB5" s="9"/>
      <c r="ACC5" s="9"/>
      <c r="ACD5" s="9"/>
      <c r="ACE5" s="9"/>
      <c r="ACF5" s="9"/>
      <c r="ACG5" s="9"/>
      <c r="ACH5" s="9"/>
      <c r="ACI5" s="9"/>
      <c r="ACJ5" s="9"/>
      <c r="ACK5" s="9"/>
      <c r="ACL5" s="9"/>
      <c r="ACM5" s="9"/>
      <c r="ACN5" s="9"/>
      <c r="ACO5" s="9"/>
      <c r="ACP5" s="9"/>
      <c r="ACQ5" s="9"/>
      <c r="ACR5" s="9"/>
      <c r="ACS5" s="9"/>
      <c r="ACT5" s="9"/>
      <c r="ACU5" s="9"/>
      <c r="ACV5" s="9"/>
      <c r="ACW5" s="9"/>
      <c r="ACX5" s="9"/>
      <c r="ACY5" s="9"/>
      <c r="ACZ5" s="9"/>
      <c r="ADA5" s="9"/>
      <c r="ADB5" s="9"/>
      <c r="ADC5" s="9"/>
      <c r="ADD5" s="9"/>
      <c r="ADE5" s="9"/>
      <c r="ADF5" s="9"/>
      <c r="ADG5" s="9"/>
      <c r="ADH5" s="9"/>
      <c r="ADI5" s="9"/>
      <c r="ADJ5" s="9"/>
      <c r="ADK5" s="9"/>
      <c r="ADL5" s="9"/>
      <c r="ADM5" s="9"/>
      <c r="ADN5" s="9"/>
      <c r="ADO5" s="9"/>
      <c r="ADP5" s="9"/>
      <c r="ADQ5" s="9"/>
      <c r="ADR5" s="9"/>
      <c r="ADS5" s="9"/>
      <c r="ADT5" s="9"/>
      <c r="ADU5" s="9"/>
      <c r="ADV5" s="9"/>
      <c r="ADW5" s="9"/>
      <c r="ADX5" s="9"/>
      <c r="ADY5" s="9"/>
      <c r="ADZ5" s="9"/>
      <c r="AEA5" s="9"/>
      <c r="AEB5" s="9"/>
      <c r="AEC5" s="9"/>
      <c r="AED5" s="9"/>
      <c r="AEE5" s="9"/>
      <c r="AEF5" s="9"/>
      <c r="AEG5" s="9"/>
      <c r="AEH5" s="9"/>
      <c r="AEI5" s="9"/>
      <c r="AEJ5" s="9"/>
      <c r="AEK5" s="9"/>
      <c r="AEL5" s="9"/>
      <c r="AEM5" s="9"/>
      <c r="AEN5" s="9"/>
      <c r="AEO5" s="9"/>
      <c r="AEP5" s="9"/>
      <c r="AEQ5" s="9"/>
      <c r="AER5" s="9"/>
      <c r="AES5" s="9"/>
      <c r="AET5" s="9"/>
      <c r="AEU5" s="9"/>
      <c r="AEV5" s="9"/>
      <c r="AEW5" s="9"/>
      <c r="AEX5" s="9"/>
      <c r="AEY5" s="9"/>
      <c r="AEZ5" s="9"/>
      <c r="AFA5" s="9"/>
      <c r="AFB5" s="9"/>
      <c r="AFC5" s="9"/>
      <c r="AFD5" s="9"/>
      <c r="AFE5" s="9"/>
      <c r="AFF5" s="9"/>
      <c r="AFG5" s="9"/>
      <c r="AFH5" s="9"/>
      <c r="AFI5" s="9"/>
      <c r="AFJ5" s="9"/>
      <c r="AFK5" s="9"/>
      <c r="AFL5" s="9"/>
      <c r="AFM5" s="9"/>
      <c r="AFN5" s="9"/>
      <c r="AFO5" s="9"/>
      <c r="AFP5" s="9"/>
      <c r="AFQ5" s="9"/>
      <c r="AFR5" s="9"/>
      <c r="AFS5" s="9"/>
      <c r="AFT5" s="9"/>
      <c r="AFU5" s="9"/>
      <c r="AFV5" s="9"/>
      <c r="AFW5" s="9"/>
      <c r="AFX5" s="9"/>
      <c r="AFY5" s="9"/>
      <c r="AFZ5" s="9"/>
      <c r="AGA5" s="9"/>
      <c r="AGB5" s="9"/>
      <c r="AGC5" s="9"/>
      <c r="AGD5" s="9"/>
      <c r="AGE5" s="9"/>
      <c r="AGF5" s="9"/>
      <c r="AGG5" s="9"/>
      <c r="AGH5" s="9"/>
      <c r="AGI5" s="9"/>
      <c r="AGJ5" s="9"/>
      <c r="AGK5" s="9"/>
      <c r="AGL5" s="9"/>
      <c r="AGM5" s="9"/>
      <c r="AGN5" s="9"/>
      <c r="AGO5" s="9"/>
      <c r="AGP5" s="9"/>
      <c r="AGQ5" s="9"/>
      <c r="AGR5" s="9"/>
      <c r="AGS5" s="9"/>
      <c r="AGT5" s="9"/>
      <c r="AGU5" s="9"/>
      <c r="AGV5" s="9"/>
      <c r="AGW5" s="9"/>
      <c r="AGX5" s="9"/>
      <c r="AGY5" s="9"/>
      <c r="AGZ5" s="9"/>
      <c r="AHA5" s="9"/>
      <c r="AHB5" s="9"/>
      <c r="AHC5" s="9"/>
      <c r="AHD5" s="9"/>
      <c r="AHE5" s="9"/>
      <c r="AHF5" s="9"/>
      <c r="AHG5" s="9"/>
      <c r="AHH5" s="9"/>
      <c r="AHI5" s="9"/>
      <c r="AHJ5" s="9"/>
      <c r="AHK5" s="9"/>
      <c r="AHL5" s="9"/>
      <c r="AHM5" s="9"/>
      <c r="AHN5" s="9"/>
      <c r="AHO5" s="9"/>
      <c r="AHP5" s="9"/>
      <c r="AHQ5" s="9"/>
      <c r="AHR5" s="9"/>
      <c r="AHS5" s="9"/>
      <c r="AHT5" s="9"/>
      <c r="AHU5" s="9"/>
      <c r="AHV5" s="9"/>
      <c r="AHW5" s="9"/>
      <c r="AHX5" s="9"/>
      <c r="AHY5" s="9"/>
      <c r="AHZ5" s="9"/>
      <c r="AIA5" s="9"/>
      <c r="AIB5" s="9"/>
      <c r="AIC5" s="9"/>
      <c r="AID5" s="9"/>
      <c r="AIE5" s="9"/>
      <c r="AIF5" s="9"/>
      <c r="AIG5" s="9"/>
      <c r="AIH5" s="9"/>
      <c r="AII5" s="9"/>
      <c r="AIJ5" s="9"/>
      <c r="AIK5" s="9"/>
      <c r="AIL5" s="9"/>
      <c r="AIM5" s="9"/>
      <c r="AIN5" s="9"/>
      <c r="AIO5" s="9"/>
      <c r="AIP5" s="9"/>
      <c r="AIQ5" s="9"/>
      <c r="AIR5" s="9"/>
      <c r="AIS5" s="9"/>
      <c r="AIT5" s="9"/>
      <c r="AIU5" s="9"/>
      <c r="AIV5" s="9"/>
      <c r="AIW5" s="9"/>
      <c r="AIX5" s="9"/>
      <c r="AIY5" s="9"/>
      <c r="AIZ5" s="9"/>
      <c r="AJA5" s="9"/>
      <c r="AJB5" s="9"/>
      <c r="AJC5" s="9"/>
      <c r="AJD5" s="9"/>
      <c r="AJE5" s="9"/>
      <c r="AJF5" s="9"/>
      <c r="AJG5" s="9"/>
      <c r="AJH5" s="9"/>
      <c r="AJI5" s="9"/>
      <c r="AJJ5" s="9"/>
      <c r="AJK5" s="9"/>
      <c r="AJL5" s="9"/>
      <c r="AJM5" s="9"/>
      <c r="AJN5" s="9"/>
      <c r="AJO5" s="9"/>
      <c r="AJP5" s="9"/>
      <c r="AJQ5" s="9"/>
      <c r="AJR5" s="9"/>
      <c r="AJS5" s="9"/>
      <c r="AJT5" s="9"/>
      <c r="AJU5" s="9"/>
      <c r="AJV5" s="9"/>
      <c r="AJW5" s="9"/>
      <c r="AJX5" s="9"/>
      <c r="AJY5" s="9"/>
      <c r="AJZ5" s="9"/>
      <c r="AKA5" s="9"/>
      <c r="AKB5" s="9"/>
      <c r="AKC5" s="9"/>
      <c r="AKD5" s="9"/>
      <c r="AKE5" s="9"/>
      <c r="AKF5" s="9"/>
      <c r="AKG5" s="9"/>
      <c r="AKH5" s="9"/>
      <c r="AKI5" s="9"/>
      <c r="AKJ5" s="9"/>
      <c r="AKK5" s="9"/>
      <c r="AKL5" s="9"/>
      <c r="AKM5" s="9"/>
      <c r="AKN5" s="9"/>
      <c r="AKO5" s="9"/>
      <c r="AKP5" s="9"/>
      <c r="AKQ5" s="9"/>
      <c r="AKR5" s="9"/>
      <c r="AKS5" s="9"/>
      <c r="AKT5" s="9"/>
      <c r="AKU5" s="9"/>
      <c r="AKV5" s="9"/>
      <c r="AKW5" s="9"/>
      <c r="AKX5" s="9"/>
      <c r="AKY5" s="9"/>
      <c r="AKZ5" s="9"/>
      <c r="ALA5" s="9"/>
      <c r="ALB5" s="9"/>
      <c r="ALC5" s="9"/>
      <c r="ALD5" s="9"/>
      <c r="ALE5" s="9"/>
      <c r="ALF5" s="9"/>
      <c r="ALG5" s="9"/>
      <c r="ALH5" s="9"/>
      <c r="ALI5" s="9"/>
      <c r="ALJ5" s="9"/>
      <c r="ALK5" s="9"/>
      <c r="ALL5" s="9"/>
      <c r="ALM5" s="9"/>
      <c r="ALN5" s="9"/>
      <c r="ALO5" s="9"/>
      <c r="ALP5" s="9"/>
      <c r="ALQ5" s="9"/>
      <c r="ALR5" s="9"/>
      <c r="ALS5" s="9"/>
      <c r="ALT5" s="9"/>
      <c r="ALU5" s="9"/>
      <c r="ALV5" s="9"/>
      <c r="ALW5" s="9"/>
      <c r="ALX5" s="9"/>
      <c r="ALY5" s="9"/>
      <c r="ALZ5" s="9"/>
      <c r="AMA5" s="9"/>
      <c r="AMB5" s="9"/>
      <c r="AMC5" s="9"/>
      <c r="AMD5" s="9"/>
      <c r="AME5" s="9"/>
      <c r="AMF5" s="9"/>
    </row>
    <row r="6" spans="1:1020" ht="99.95" customHeight="1" thickBot="1" x14ac:dyDescent="0.25">
      <c r="A6" s="314" t="s">
        <v>39</v>
      </c>
      <c r="B6" s="314"/>
      <c r="C6" s="314"/>
      <c r="D6" s="314"/>
      <c r="E6" s="314"/>
      <c r="F6" s="314"/>
      <c r="G6" s="314"/>
      <c r="H6" s="314"/>
      <c r="I6" s="314"/>
      <c r="J6" s="314"/>
      <c r="K6" s="314"/>
      <c r="L6" s="314"/>
      <c r="M6" s="314"/>
      <c r="N6" s="395"/>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c r="YI6" s="9"/>
      <c r="YJ6" s="9"/>
      <c r="YK6" s="9"/>
      <c r="YL6" s="9"/>
      <c r="YM6" s="9"/>
      <c r="YN6" s="9"/>
      <c r="YO6" s="9"/>
      <c r="YP6" s="9"/>
      <c r="YQ6" s="9"/>
      <c r="YR6" s="9"/>
      <c r="YS6" s="9"/>
      <c r="YT6" s="9"/>
      <c r="YU6" s="9"/>
      <c r="YV6" s="9"/>
      <c r="YW6" s="9"/>
      <c r="YX6" s="9"/>
      <c r="YY6" s="9"/>
      <c r="YZ6" s="9"/>
      <c r="ZA6" s="9"/>
      <c r="ZB6" s="9"/>
      <c r="ZC6" s="9"/>
      <c r="ZD6" s="9"/>
      <c r="ZE6" s="9"/>
      <c r="ZF6" s="9"/>
      <c r="ZG6" s="9"/>
      <c r="ZH6" s="9"/>
      <c r="ZI6" s="9"/>
      <c r="ZJ6" s="9"/>
      <c r="ZK6" s="9"/>
      <c r="ZL6" s="9"/>
      <c r="ZM6" s="9"/>
      <c r="ZN6" s="9"/>
      <c r="ZO6" s="9"/>
      <c r="ZP6" s="9"/>
      <c r="ZQ6" s="9"/>
      <c r="ZR6" s="9"/>
      <c r="ZS6" s="9"/>
      <c r="ZT6" s="9"/>
      <c r="ZU6" s="9"/>
      <c r="ZV6" s="9"/>
      <c r="ZW6" s="9"/>
      <c r="ZX6" s="9"/>
      <c r="ZY6" s="9"/>
      <c r="ZZ6" s="9"/>
      <c r="AAA6" s="9"/>
      <c r="AAB6" s="9"/>
      <c r="AAC6" s="9"/>
      <c r="AAD6" s="9"/>
      <c r="AAE6" s="9"/>
      <c r="AAF6" s="9"/>
      <c r="AAG6" s="9"/>
      <c r="AAH6" s="9"/>
      <c r="AAI6" s="9"/>
      <c r="AAJ6" s="9"/>
      <c r="AAK6" s="9"/>
      <c r="AAL6" s="9"/>
      <c r="AAM6" s="9"/>
      <c r="AAN6" s="9"/>
      <c r="AAO6" s="9"/>
      <c r="AAP6" s="9"/>
      <c r="AAQ6" s="9"/>
      <c r="AAR6" s="9"/>
      <c r="AAS6" s="9"/>
      <c r="AAT6" s="9"/>
      <c r="AAU6" s="9"/>
      <c r="AAV6" s="9"/>
      <c r="AAW6" s="9"/>
      <c r="AAX6" s="9"/>
      <c r="AAY6" s="9"/>
      <c r="AAZ6" s="9"/>
      <c r="ABA6" s="9"/>
      <c r="ABB6" s="9"/>
      <c r="ABC6" s="9"/>
      <c r="ABD6" s="9"/>
      <c r="ABE6" s="9"/>
      <c r="ABF6" s="9"/>
      <c r="ABG6" s="9"/>
      <c r="ABH6" s="9"/>
      <c r="ABI6" s="9"/>
      <c r="ABJ6" s="9"/>
      <c r="ABK6" s="9"/>
      <c r="ABL6" s="9"/>
      <c r="ABM6" s="9"/>
      <c r="ABN6" s="9"/>
      <c r="ABO6" s="9"/>
      <c r="ABP6" s="9"/>
      <c r="ABQ6" s="9"/>
      <c r="ABR6" s="9"/>
      <c r="ABS6" s="9"/>
      <c r="ABT6" s="9"/>
      <c r="ABU6" s="9"/>
      <c r="ABV6" s="9"/>
      <c r="ABW6" s="9"/>
      <c r="ABX6" s="9"/>
      <c r="ABY6" s="9"/>
      <c r="ABZ6" s="9"/>
      <c r="ACA6" s="9"/>
      <c r="ACB6" s="9"/>
      <c r="ACC6" s="9"/>
      <c r="ACD6" s="9"/>
      <c r="ACE6" s="9"/>
      <c r="ACF6" s="9"/>
      <c r="ACG6" s="9"/>
      <c r="ACH6" s="9"/>
      <c r="ACI6" s="9"/>
      <c r="ACJ6" s="9"/>
      <c r="ACK6" s="9"/>
      <c r="ACL6" s="9"/>
      <c r="ACM6" s="9"/>
      <c r="ACN6" s="9"/>
      <c r="ACO6" s="9"/>
      <c r="ACP6" s="9"/>
      <c r="ACQ6" s="9"/>
      <c r="ACR6" s="9"/>
      <c r="ACS6" s="9"/>
      <c r="ACT6" s="9"/>
      <c r="ACU6" s="9"/>
      <c r="ACV6" s="9"/>
      <c r="ACW6" s="9"/>
      <c r="ACX6" s="9"/>
      <c r="ACY6" s="9"/>
      <c r="ACZ6" s="9"/>
      <c r="ADA6" s="9"/>
      <c r="ADB6" s="9"/>
      <c r="ADC6" s="9"/>
      <c r="ADD6" s="9"/>
      <c r="ADE6" s="9"/>
      <c r="ADF6" s="9"/>
      <c r="ADG6" s="9"/>
      <c r="ADH6" s="9"/>
      <c r="ADI6" s="9"/>
      <c r="ADJ6" s="9"/>
      <c r="ADK6" s="9"/>
      <c r="ADL6" s="9"/>
      <c r="ADM6" s="9"/>
      <c r="ADN6" s="9"/>
      <c r="ADO6" s="9"/>
      <c r="ADP6" s="9"/>
      <c r="ADQ6" s="9"/>
      <c r="ADR6" s="9"/>
      <c r="ADS6" s="9"/>
      <c r="ADT6" s="9"/>
      <c r="ADU6" s="9"/>
      <c r="ADV6" s="9"/>
      <c r="ADW6" s="9"/>
      <c r="ADX6" s="9"/>
      <c r="ADY6" s="9"/>
      <c r="ADZ6" s="9"/>
      <c r="AEA6" s="9"/>
      <c r="AEB6" s="9"/>
      <c r="AEC6" s="9"/>
      <c r="AED6" s="9"/>
      <c r="AEE6" s="9"/>
      <c r="AEF6" s="9"/>
      <c r="AEG6" s="9"/>
      <c r="AEH6" s="9"/>
      <c r="AEI6" s="9"/>
      <c r="AEJ6" s="9"/>
      <c r="AEK6" s="9"/>
      <c r="AEL6" s="9"/>
      <c r="AEM6" s="9"/>
      <c r="AEN6" s="9"/>
      <c r="AEO6" s="9"/>
      <c r="AEP6" s="9"/>
      <c r="AEQ6" s="9"/>
      <c r="AER6" s="9"/>
      <c r="AES6" s="9"/>
      <c r="AET6" s="9"/>
      <c r="AEU6" s="9"/>
      <c r="AEV6" s="9"/>
      <c r="AEW6" s="9"/>
      <c r="AEX6" s="9"/>
      <c r="AEY6" s="9"/>
      <c r="AEZ6" s="9"/>
      <c r="AFA6" s="9"/>
      <c r="AFB6" s="9"/>
      <c r="AFC6" s="9"/>
      <c r="AFD6" s="9"/>
      <c r="AFE6" s="9"/>
      <c r="AFF6" s="9"/>
      <c r="AFG6" s="9"/>
      <c r="AFH6" s="9"/>
      <c r="AFI6" s="9"/>
      <c r="AFJ6" s="9"/>
      <c r="AFK6" s="9"/>
      <c r="AFL6" s="9"/>
      <c r="AFM6" s="9"/>
      <c r="AFN6" s="9"/>
      <c r="AFO6" s="9"/>
      <c r="AFP6" s="9"/>
      <c r="AFQ6" s="9"/>
      <c r="AFR6" s="9"/>
      <c r="AFS6" s="9"/>
      <c r="AFT6" s="9"/>
      <c r="AFU6" s="9"/>
      <c r="AFV6" s="9"/>
      <c r="AFW6" s="9"/>
      <c r="AFX6" s="9"/>
      <c r="AFY6" s="9"/>
      <c r="AFZ6" s="9"/>
      <c r="AGA6" s="9"/>
      <c r="AGB6" s="9"/>
      <c r="AGC6" s="9"/>
      <c r="AGD6" s="9"/>
      <c r="AGE6" s="9"/>
      <c r="AGF6" s="9"/>
      <c r="AGG6" s="9"/>
      <c r="AGH6" s="9"/>
      <c r="AGI6" s="9"/>
      <c r="AGJ6" s="9"/>
      <c r="AGK6" s="9"/>
      <c r="AGL6" s="9"/>
      <c r="AGM6" s="9"/>
      <c r="AGN6" s="9"/>
      <c r="AGO6" s="9"/>
      <c r="AGP6" s="9"/>
      <c r="AGQ6" s="9"/>
      <c r="AGR6" s="9"/>
      <c r="AGS6" s="9"/>
      <c r="AGT6" s="9"/>
      <c r="AGU6" s="9"/>
      <c r="AGV6" s="9"/>
      <c r="AGW6" s="9"/>
      <c r="AGX6" s="9"/>
      <c r="AGY6" s="9"/>
      <c r="AGZ6" s="9"/>
      <c r="AHA6" s="9"/>
      <c r="AHB6" s="9"/>
      <c r="AHC6" s="9"/>
      <c r="AHD6" s="9"/>
      <c r="AHE6" s="9"/>
      <c r="AHF6" s="9"/>
      <c r="AHG6" s="9"/>
      <c r="AHH6" s="9"/>
      <c r="AHI6" s="9"/>
      <c r="AHJ6" s="9"/>
      <c r="AHK6" s="9"/>
      <c r="AHL6" s="9"/>
      <c r="AHM6" s="9"/>
      <c r="AHN6" s="9"/>
      <c r="AHO6" s="9"/>
      <c r="AHP6" s="9"/>
      <c r="AHQ6" s="9"/>
      <c r="AHR6" s="9"/>
      <c r="AHS6" s="9"/>
      <c r="AHT6" s="9"/>
      <c r="AHU6" s="9"/>
      <c r="AHV6" s="9"/>
      <c r="AHW6" s="9"/>
      <c r="AHX6" s="9"/>
      <c r="AHY6" s="9"/>
      <c r="AHZ6" s="9"/>
      <c r="AIA6" s="9"/>
      <c r="AIB6" s="9"/>
      <c r="AIC6" s="9"/>
      <c r="AID6" s="9"/>
      <c r="AIE6" s="9"/>
      <c r="AIF6" s="9"/>
      <c r="AIG6" s="9"/>
      <c r="AIH6" s="9"/>
      <c r="AII6" s="9"/>
      <c r="AIJ6" s="9"/>
      <c r="AIK6" s="9"/>
      <c r="AIL6" s="9"/>
      <c r="AIM6" s="9"/>
      <c r="AIN6" s="9"/>
      <c r="AIO6" s="9"/>
      <c r="AIP6" s="9"/>
      <c r="AIQ6" s="9"/>
      <c r="AIR6" s="9"/>
      <c r="AIS6" s="9"/>
      <c r="AIT6" s="9"/>
      <c r="AIU6" s="9"/>
      <c r="AIV6" s="9"/>
      <c r="AIW6" s="9"/>
      <c r="AIX6" s="9"/>
      <c r="AIY6" s="9"/>
      <c r="AIZ6" s="9"/>
      <c r="AJA6" s="9"/>
      <c r="AJB6" s="9"/>
      <c r="AJC6" s="9"/>
      <c r="AJD6" s="9"/>
      <c r="AJE6" s="9"/>
      <c r="AJF6" s="9"/>
      <c r="AJG6" s="9"/>
      <c r="AJH6" s="9"/>
      <c r="AJI6" s="9"/>
      <c r="AJJ6" s="9"/>
      <c r="AJK6" s="9"/>
      <c r="AJL6" s="9"/>
      <c r="AJM6" s="9"/>
      <c r="AJN6" s="9"/>
      <c r="AJO6" s="9"/>
      <c r="AJP6" s="9"/>
      <c r="AJQ6" s="9"/>
      <c r="AJR6" s="9"/>
      <c r="AJS6" s="9"/>
      <c r="AJT6" s="9"/>
      <c r="AJU6" s="9"/>
      <c r="AJV6" s="9"/>
      <c r="AJW6" s="9"/>
      <c r="AJX6" s="9"/>
      <c r="AJY6" s="9"/>
      <c r="AJZ6" s="9"/>
      <c r="AKA6" s="9"/>
      <c r="AKB6" s="9"/>
      <c r="AKC6" s="9"/>
      <c r="AKD6" s="9"/>
      <c r="AKE6" s="9"/>
      <c r="AKF6" s="9"/>
      <c r="AKG6" s="9"/>
      <c r="AKH6" s="9"/>
      <c r="AKI6" s="9"/>
      <c r="AKJ6" s="9"/>
      <c r="AKK6" s="9"/>
      <c r="AKL6" s="9"/>
      <c r="AKM6" s="9"/>
      <c r="AKN6" s="9"/>
      <c r="AKO6" s="9"/>
      <c r="AKP6" s="9"/>
      <c r="AKQ6" s="9"/>
      <c r="AKR6" s="9"/>
      <c r="AKS6" s="9"/>
      <c r="AKT6" s="9"/>
      <c r="AKU6" s="9"/>
      <c r="AKV6" s="9"/>
      <c r="AKW6" s="9"/>
      <c r="AKX6" s="9"/>
      <c r="AKY6" s="9"/>
      <c r="AKZ6" s="9"/>
      <c r="ALA6" s="9"/>
      <c r="ALB6" s="9"/>
      <c r="ALC6" s="9"/>
      <c r="ALD6" s="9"/>
      <c r="ALE6" s="9"/>
      <c r="ALF6" s="9"/>
      <c r="ALG6" s="9"/>
      <c r="ALH6" s="9"/>
      <c r="ALI6" s="9"/>
      <c r="ALJ6" s="9"/>
      <c r="ALK6" s="9"/>
      <c r="ALL6" s="9"/>
      <c r="ALM6" s="9"/>
      <c r="ALN6" s="9"/>
      <c r="ALO6" s="9"/>
      <c r="ALP6" s="9"/>
      <c r="ALQ6" s="9"/>
      <c r="ALR6" s="9"/>
      <c r="ALS6" s="9"/>
      <c r="ALT6" s="9"/>
      <c r="ALU6" s="9"/>
      <c r="ALV6" s="9"/>
      <c r="ALW6" s="9"/>
      <c r="ALX6" s="9"/>
      <c r="ALY6" s="9"/>
      <c r="ALZ6" s="9"/>
      <c r="AMA6" s="9"/>
      <c r="AMB6" s="9"/>
      <c r="AMC6" s="9"/>
      <c r="AMD6" s="9"/>
      <c r="AME6" s="9"/>
      <c r="AMF6" s="9"/>
    </row>
    <row r="7" spans="1:1020" ht="27" thickBot="1" x14ac:dyDescent="0.25">
      <c r="A7" s="449" t="s">
        <v>40</v>
      </c>
      <c r="B7" s="450"/>
      <c r="C7" s="450"/>
      <c r="D7" s="450"/>
      <c r="E7" s="450"/>
      <c r="F7" s="450"/>
      <c r="G7" s="450"/>
      <c r="H7" s="450"/>
      <c r="I7" s="450"/>
      <c r="J7" s="450"/>
      <c r="K7" s="450"/>
      <c r="L7" s="450"/>
      <c r="M7" s="450"/>
      <c r="N7" s="451"/>
    </row>
    <row r="8" spans="1:1020" ht="23.25" customHeight="1" x14ac:dyDescent="0.2">
      <c r="A8" s="452" t="s">
        <v>423</v>
      </c>
      <c r="B8" s="453"/>
      <c r="C8" s="453"/>
      <c r="D8" s="453"/>
      <c r="E8" s="453"/>
      <c r="F8" s="453"/>
      <c r="G8" s="453"/>
      <c r="H8" s="453"/>
      <c r="I8" s="453"/>
      <c r="J8" s="453"/>
      <c r="K8" s="453"/>
      <c r="L8" s="453"/>
      <c r="M8" s="453"/>
      <c r="N8" s="454"/>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row>
    <row r="9" spans="1:1020" ht="20.100000000000001" customHeight="1" x14ac:dyDescent="0.2">
      <c r="A9" s="443" t="s">
        <v>42</v>
      </c>
      <c r="B9" s="444"/>
      <c r="C9" s="444"/>
      <c r="D9" s="444"/>
      <c r="E9" s="444"/>
      <c r="F9" s="444"/>
      <c r="G9" s="444"/>
      <c r="H9" s="444"/>
      <c r="I9" s="444"/>
      <c r="J9" s="444"/>
      <c r="K9" s="444"/>
      <c r="L9" s="444"/>
      <c r="M9" s="444"/>
      <c r="N9" s="445"/>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c r="RZ9" s="10"/>
      <c r="SA9" s="10"/>
      <c r="SB9" s="10"/>
      <c r="SC9" s="10"/>
      <c r="SD9" s="10"/>
      <c r="SE9" s="10"/>
      <c r="SF9" s="10"/>
      <c r="SG9" s="10"/>
      <c r="SH9" s="10"/>
      <c r="SI9" s="10"/>
      <c r="SJ9" s="10"/>
      <c r="SK9" s="10"/>
      <c r="SL9" s="10"/>
      <c r="SM9" s="10"/>
      <c r="SN9" s="10"/>
      <c r="SO9" s="10"/>
      <c r="SP9" s="10"/>
      <c r="SQ9" s="10"/>
      <c r="SR9" s="10"/>
      <c r="SS9" s="10"/>
      <c r="ST9" s="10"/>
      <c r="SU9" s="10"/>
      <c r="SV9" s="10"/>
      <c r="SW9" s="10"/>
      <c r="SX9" s="10"/>
      <c r="SY9" s="10"/>
      <c r="SZ9" s="10"/>
      <c r="TA9" s="10"/>
      <c r="TB9" s="10"/>
      <c r="TC9" s="10"/>
      <c r="TD9" s="10"/>
      <c r="TE9" s="10"/>
      <c r="TF9" s="10"/>
      <c r="TG9" s="10"/>
      <c r="TH9" s="10"/>
      <c r="TI9" s="10"/>
      <c r="TJ9" s="10"/>
      <c r="TK9" s="10"/>
      <c r="TL9" s="10"/>
      <c r="TM9" s="10"/>
      <c r="TN9" s="10"/>
      <c r="TO9" s="10"/>
      <c r="TP9" s="10"/>
      <c r="TQ9" s="10"/>
      <c r="TR9" s="10"/>
      <c r="TS9" s="10"/>
      <c r="TT9" s="10"/>
      <c r="TU9" s="10"/>
      <c r="TV9" s="10"/>
      <c r="TW9" s="10"/>
      <c r="TX9" s="10"/>
      <c r="TY9" s="10"/>
      <c r="TZ9" s="10"/>
      <c r="UA9" s="10"/>
      <c r="UB9" s="10"/>
      <c r="UC9" s="10"/>
      <c r="UD9" s="10"/>
      <c r="UE9" s="10"/>
      <c r="UF9" s="10"/>
      <c r="UG9" s="10"/>
      <c r="UH9" s="10"/>
      <c r="UI9" s="10"/>
      <c r="UJ9" s="10"/>
      <c r="UK9" s="10"/>
      <c r="UL9" s="10"/>
      <c r="UM9" s="10"/>
      <c r="UN9" s="10"/>
      <c r="UO9" s="10"/>
      <c r="UP9" s="10"/>
      <c r="UQ9" s="10"/>
      <c r="UR9" s="10"/>
      <c r="US9" s="10"/>
      <c r="UT9" s="10"/>
      <c r="UU9" s="10"/>
      <c r="UV9" s="10"/>
      <c r="UW9" s="10"/>
      <c r="UX9" s="10"/>
      <c r="UY9" s="10"/>
      <c r="UZ9" s="10"/>
      <c r="VA9" s="10"/>
      <c r="VB9" s="10"/>
      <c r="VC9" s="10"/>
      <c r="VD9" s="10"/>
      <c r="VE9" s="10"/>
      <c r="VF9" s="10"/>
      <c r="VG9" s="10"/>
      <c r="VH9" s="10"/>
      <c r="VI9" s="10"/>
      <c r="VJ9" s="10"/>
      <c r="VK9" s="10"/>
      <c r="VL9" s="10"/>
      <c r="VM9" s="10"/>
      <c r="VN9" s="10"/>
      <c r="VO9" s="10"/>
      <c r="VP9" s="10"/>
      <c r="VQ9" s="10"/>
      <c r="VR9" s="10"/>
      <c r="VS9" s="10"/>
      <c r="VT9" s="10"/>
      <c r="VU9" s="10"/>
      <c r="VV9" s="10"/>
      <c r="VW9" s="10"/>
      <c r="VX9" s="10"/>
      <c r="VY9" s="10"/>
      <c r="VZ9" s="10"/>
      <c r="WA9" s="10"/>
      <c r="WB9" s="10"/>
      <c r="WC9" s="10"/>
      <c r="WD9" s="10"/>
      <c r="WE9" s="10"/>
      <c r="WF9" s="10"/>
      <c r="WG9" s="10"/>
      <c r="WH9" s="10"/>
      <c r="WI9" s="10"/>
      <c r="WJ9" s="10"/>
      <c r="WK9" s="10"/>
      <c r="WL9" s="10"/>
      <c r="WM9" s="10"/>
      <c r="WN9" s="10"/>
      <c r="WO9" s="10"/>
      <c r="WP9" s="10"/>
      <c r="WQ9" s="10"/>
      <c r="WR9" s="10"/>
      <c r="WS9" s="10"/>
      <c r="WT9" s="10"/>
      <c r="WU9" s="10"/>
      <c r="WV9" s="10"/>
      <c r="WW9" s="10"/>
      <c r="WX9" s="10"/>
      <c r="WY9" s="10"/>
      <c r="WZ9" s="10"/>
      <c r="XA9" s="10"/>
      <c r="XB9" s="10"/>
      <c r="XC9" s="10"/>
      <c r="XD9" s="10"/>
      <c r="XE9" s="10"/>
      <c r="XF9" s="10"/>
      <c r="XG9" s="10"/>
      <c r="XH9" s="10"/>
      <c r="XI9" s="10"/>
      <c r="XJ9" s="10"/>
      <c r="XK9" s="10"/>
      <c r="XL9" s="10"/>
      <c r="XM9" s="10"/>
      <c r="XN9" s="10"/>
      <c r="XO9" s="10"/>
      <c r="XP9" s="10"/>
      <c r="XQ9" s="10"/>
      <c r="XR9" s="10"/>
      <c r="XS9" s="10"/>
      <c r="XT9" s="10"/>
      <c r="XU9" s="10"/>
      <c r="XV9" s="10"/>
      <c r="XW9" s="10"/>
      <c r="XX9" s="10"/>
      <c r="XY9" s="10"/>
      <c r="XZ9" s="10"/>
      <c r="YA9" s="10"/>
      <c r="YB9" s="10"/>
      <c r="YC9" s="10"/>
      <c r="YD9" s="10"/>
      <c r="YE9" s="10"/>
      <c r="YF9" s="10"/>
      <c r="YG9" s="10"/>
      <c r="YH9" s="10"/>
      <c r="YI9" s="10"/>
      <c r="YJ9" s="10"/>
      <c r="YK9" s="10"/>
      <c r="YL9" s="10"/>
      <c r="YM9" s="10"/>
      <c r="YN9" s="10"/>
      <c r="YO9" s="10"/>
      <c r="YP9" s="10"/>
      <c r="YQ9" s="10"/>
      <c r="YR9" s="10"/>
      <c r="YS9" s="10"/>
      <c r="YT9" s="10"/>
      <c r="YU9" s="10"/>
      <c r="YV9" s="10"/>
      <c r="YW9" s="10"/>
      <c r="YX9" s="10"/>
      <c r="YY9" s="10"/>
      <c r="YZ9" s="10"/>
      <c r="ZA9" s="10"/>
      <c r="ZB9" s="10"/>
      <c r="ZC9" s="10"/>
      <c r="ZD9" s="10"/>
      <c r="ZE9" s="10"/>
      <c r="ZF9" s="10"/>
      <c r="ZG9" s="10"/>
      <c r="ZH9" s="10"/>
      <c r="ZI9" s="10"/>
      <c r="ZJ9" s="10"/>
      <c r="ZK9" s="10"/>
      <c r="ZL9" s="10"/>
      <c r="ZM9" s="10"/>
      <c r="ZN9" s="10"/>
      <c r="ZO9" s="10"/>
      <c r="ZP9" s="10"/>
      <c r="ZQ9" s="10"/>
      <c r="ZR9" s="10"/>
      <c r="ZS9" s="10"/>
      <c r="ZT9" s="10"/>
      <c r="ZU9" s="10"/>
      <c r="ZV9" s="10"/>
      <c r="ZW9" s="10"/>
      <c r="ZX9" s="10"/>
      <c r="ZY9" s="10"/>
      <c r="ZZ9" s="10"/>
      <c r="AAA9" s="10"/>
      <c r="AAB9" s="10"/>
      <c r="AAC9" s="10"/>
      <c r="AAD9" s="10"/>
      <c r="AAE9" s="10"/>
      <c r="AAF9" s="10"/>
      <c r="AAG9" s="10"/>
      <c r="AAH9" s="10"/>
      <c r="AAI9" s="10"/>
      <c r="AAJ9" s="10"/>
      <c r="AAK9" s="10"/>
      <c r="AAL9" s="10"/>
      <c r="AAM9" s="10"/>
      <c r="AAN9" s="10"/>
      <c r="AAO9" s="10"/>
      <c r="AAP9" s="10"/>
      <c r="AAQ9" s="10"/>
      <c r="AAR9" s="10"/>
      <c r="AAS9" s="10"/>
      <c r="AAT9" s="10"/>
      <c r="AAU9" s="10"/>
      <c r="AAV9" s="10"/>
      <c r="AAW9" s="10"/>
      <c r="AAX9" s="10"/>
      <c r="AAY9" s="10"/>
      <c r="AAZ9" s="10"/>
      <c r="ABA9" s="10"/>
      <c r="ABB9" s="10"/>
      <c r="ABC9" s="10"/>
      <c r="ABD9" s="10"/>
      <c r="ABE9" s="10"/>
      <c r="ABF9" s="10"/>
      <c r="ABG9" s="10"/>
      <c r="ABH9" s="10"/>
      <c r="ABI9" s="10"/>
      <c r="ABJ9" s="10"/>
      <c r="ABK9" s="10"/>
      <c r="ABL9" s="10"/>
      <c r="ABM9" s="10"/>
      <c r="ABN9" s="10"/>
      <c r="ABO9" s="10"/>
      <c r="ABP9" s="10"/>
      <c r="ABQ9" s="10"/>
      <c r="ABR9" s="10"/>
      <c r="ABS9" s="10"/>
      <c r="ABT9" s="10"/>
      <c r="ABU9" s="10"/>
      <c r="ABV9" s="10"/>
      <c r="ABW9" s="10"/>
      <c r="ABX9" s="10"/>
      <c r="ABY9" s="10"/>
      <c r="ABZ9" s="10"/>
      <c r="ACA9" s="10"/>
      <c r="ACB9" s="10"/>
      <c r="ACC9" s="10"/>
      <c r="ACD9" s="10"/>
      <c r="ACE9" s="10"/>
      <c r="ACF9" s="10"/>
      <c r="ACG9" s="10"/>
      <c r="ACH9" s="10"/>
      <c r="ACI9" s="10"/>
      <c r="ACJ9" s="10"/>
      <c r="ACK9" s="10"/>
      <c r="ACL9" s="10"/>
      <c r="ACM9" s="10"/>
      <c r="ACN9" s="10"/>
      <c r="ACO9" s="10"/>
      <c r="ACP9" s="10"/>
      <c r="ACQ9" s="10"/>
      <c r="ACR9" s="10"/>
      <c r="ACS9" s="10"/>
      <c r="ACT9" s="10"/>
      <c r="ACU9" s="10"/>
      <c r="ACV9" s="10"/>
      <c r="ACW9" s="10"/>
      <c r="ACX9" s="10"/>
      <c r="ACY9" s="10"/>
      <c r="ACZ9" s="10"/>
      <c r="ADA9" s="10"/>
      <c r="ADB9" s="10"/>
      <c r="ADC9" s="10"/>
      <c r="ADD9" s="10"/>
      <c r="ADE9" s="10"/>
      <c r="ADF9" s="10"/>
      <c r="ADG9" s="10"/>
      <c r="ADH9" s="10"/>
      <c r="ADI9" s="10"/>
      <c r="ADJ9" s="10"/>
      <c r="ADK9" s="10"/>
      <c r="ADL9" s="10"/>
      <c r="ADM9" s="10"/>
      <c r="ADN9" s="10"/>
      <c r="ADO9" s="10"/>
      <c r="ADP9" s="10"/>
      <c r="ADQ9" s="10"/>
      <c r="ADR9" s="10"/>
      <c r="ADS9" s="10"/>
      <c r="ADT9" s="10"/>
      <c r="ADU9" s="10"/>
      <c r="ADV9" s="10"/>
      <c r="ADW9" s="10"/>
      <c r="ADX9" s="10"/>
      <c r="ADY9" s="10"/>
      <c r="ADZ9" s="10"/>
      <c r="AEA9" s="10"/>
      <c r="AEB9" s="10"/>
      <c r="AEC9" s="10"/>
      <c r="AED9" s="10"/>
      <c r="AEE9" s="10"/>
      <c r="AEF9" s="10"/>
      <c r="AEG9" s="10"/>
      <c r="AEH9" s="10"/>
      <c r="AEI9" s="10"/>
      <c r="AEJ9" s="10"/>
      <c r="AEK9" s="10"/>
      <c r="AEL9" s="10"/>
      <c r="AEM9" s="10"/>
      <c r="AEN9" s="10"/>
      <c r="AEO9" s="10"/>
      <c r="AEP9" s="10"/>
      <c r="AEQ9" s="10"/>
      <c r="AER9" s="10"/>
      <c r="AES9" s="10"/>
      <c r="AET9" s="10"/>
      <c r="AEU9" s="10"/>
      <c r="AEV9" s="10"/>
      <c r="AEW9" s="10"/>
      <c r="AEX9" s="10"/>
      <c r="AEY9" s="10"/>
      <c r="AEZ9" s="10"/>
      <c r="AFA9" s="10"/>
      <c r="AFB9" s="10"/>
      <c r="AFC9" s="10"/>
      <c r="AFD9" s="10"/>
      <c r="AFE9" s="10"/>
      <c r="AFF9" s="10"/>
      <c r="AFG9" s="10"/>
      <c r="AFH9" s="10"/>
      <c r="AFI9" s="10"/>
      <c r="AFJ9" s="10"/>
      <c r="AFK9" s="10"/>
      <c r="AFL9" s="10"/>
      <c r="AFM9" s="10"/>
      <c r="AFN9" s="10"/>
      <c r="AFO9" s="10"/>
      <c r="AFP9" s="10"/>
      <c r="AFQ9" s="10"/>
      <c r="AFR9" s="10"/>
      <c r="AFS9" s="10"/>
      <c r="AFT9" s="10"/>
      <c r="AFU9" s="10"/>
      <c r="AFV9" s="10"/>
      <c r="AFW9" s="10"/>
      <c r="AFX9" s="10"/>
      <c r="AFY9" s="10"/>
      <c r="AFZ9" s="10"/>
      <c r="AGA9" s="10"/>
      <c r="AGB9" s="10"/>
      <c r="AGC9" s="10"/>
      <c r="AGD9" s="10"/>
      <c r="AGE9" s="10"/>
      <c r="AGF9" s="10"/>
      <c r="AGG9" s="10"/>
      <c r="AGH9" s="10"/>
      <c r="AGI9" s="10"/>
      <c r="AGJ9" s="10"/>
      <c r="AGK9" s="10"/>
      <c r="AGL9" s="10"/>
      <c r="AGM9" s="10"/>
      <c r="AGN9" s="10"/>
      <c r="AGO9" s="10"/>
      <c r="AGP9" s="10"/>
      <c r="AGQ9" s="10"/>
      <c r="AGR9" s="10"/>
      <c r="AGS9" s="10"/>
      <c r="AGT9" s="10"/>
      <c r="AGU9" s="10"/>
      <c r="AGV9" s="10"/>
      <c r="AGW9" s="10"/>
      <c r="AGX9" s="10"/>
      <c r="AGY9" s="10"/>
      <c r="AGZ9" s="10"/>
      <c r="AHA9" s="10"/>
      <c r="AHB9" s="10"/>
      <c r="AHC9" s="10"/>
      <c r="AHD9" s="10"/>
      <c r="AHE9" s="10"/>
      <c r="AHF9" s="10"/>
      <c r="AHG9" s="10"/>
      <c r="AHH9" s="10"/>
      <c r="AHI9" s="10"/>
      <c r="AHJ9" s="10"/>
      <c r="AHK9" s="10"/>
      <c r="AHL9" s="10"/>
      <c r="AHM9" s="10"/>
      <c r="AHN9" s="10"/>
      <c r="AHO9" s="10"/>
      <c r="AHP9" s="10"/>
      <c r="AHQ9" s="10"/>
      <c r="AHR9" s="10"/>
      <c r="AHS9" s="10"/>
      <c r="AHT9" s="10"/>
      <c r="AHU9" s="10"/>
      <c r="AHV9" s="10"/>
      <c r="AHW9" s="10"/>
      <c r="AHX9" s="10"/>
      <c r="AHY9" s="10"/>
      <c r="AHZ9" s="10"/>
      <c r="AIA9" s="10"/>
      <c r="AIB9" s="10"/>
      <c r="AIC9" s="10"/>
      <c r="AID9" s="10"/>
      <c r="AIE9" s="10"/>
      <c r="AIF9" s="10"/>
      <c r="AIG9" s="10"/>
      <c r="AIH9" s="10"/>
      <c r="AII9" s="10"/>
      <c r="AIJ9" s="10"/>
      <c r="AIK9" s="10"/>
      <c r="AIL9" s="10"/>
      <c r="AIM9" s="10"/>
      <c r="AIN9" s="10"/>
      <c r="AIO9" s="10"/>
      <c r="AIP9" s="10"/>
      <c r="AIQ9" s="10"/>
      <c r="AIR9" s="10"/>
      <c r="AIS9" s="10"/>
      <c r="AIT9" s="10"/>
      <c r="AIU9" s="10"/>
      <c r="AIV9" s="10"/>
      <c r="AIW9" s="10"/>
      <c r="AIX9" s="10"/>
      <c r="AIY9" s="10"/>
      <c r="AIZ9" s="10"/>
      <c r="AJA9" s="10"/>
      <c r="AJB9" s="10"/>
      <c r="AJC9" s="10"/>
      <c r="AJD9" s="10"/>
      <c r="AJE9" s="10"/>
      <c r="AJF9" s="10"/>
      <c r="AJG9" s="10"/>
      <c r="AJH9" s="10"/>
      <c r="AJI9" s="10"/>
      <c r="AJJ9" s="10"/>
      <c r="AJK9" s="10"/>
      <c r="AJL9" s="10"/>
      <c r="AJM9" s="10"/>
      <c r="AJN9" s="10"/>
      <c r="AJO9" s="10"/>
      <c r="AJP9" s="10"/>
      <c r="AJQ9" s="10"/>
      <c r="AJR9" s="10"/>
      <c r="AJS9" s="10"/>
      <c r="AJT9" s="10"/>
      <c r="AJU9" s="10"/>
      <c r="AJV9" s="10"/>
      <c r="AJW9" s="10"/>
      <c r="AJX9" s="10"/>
      <c r="AJY9" s="10"/>
      <c r="AJZ9" s="10"/>
      <c r="AKA9" s="10"/>
      <c r="AKB9" s="10"/>
      <c r="AKC9" s="10"/>
      <c r="AKD9" s="10"/>
      <c r="AKE9" s="10"/>
      <c r="AKF9" s="10"/>
      <c r="AKG9" s="10"/>
      <c r="AKH9" s="10"/>
      <c r="AKI9" s="10"/>
      <c r="AKJ9" s="10"/>
      <c r="AKK9" s="10"/>
      <c r="AKL9" s="10"/>
      <c r="AKM9" s="10"/>
      <c r="AKN9" s="10"/>
      <c r="AKO9" s="10"/>
      <c r="AKP9" s="10"/>
      <c r="AKQ9" s="10"/>
      <c r="AKR9" s="10"/>
      <c r="AKS9" s="10"/>
      <c r="AKT9" s="10"/>
      <c r="AKU9" s="10"/>
      <c r="AKV9" s="10"/>
      <c r="AKW9" s="10"/>
      <c r="AKX9" s="10"/>
      <c r="AKY9" s="10"/>
      <c r="AKZ9" s="10"/>
      <c r="ALA9" s="10"/>
      <c r="ALB9" s="10"/>
      <c r="ALC9" s="10"/>
      <c r="ALD9" s="10"/>
      <c r="ALE9" s="10"/>
      <c r="ALF9" s="10"/>
      <c r="ALG9" s="10"/>
      <c r="ALH9" s="10"/>
      <c r="ALI9" s="10"/>
      <c r="ALJ9" s="10"/>
      <c r="ALK9" s="10"/>
      <c r="ALL9" s="10"/>
      <c r="ALM9" s="10"/>
      <c r="ALN9" s="10"/>
      <c r="ALO9" s="10"/>
      <c r="ALP9" s="10"/>
      <c r="ALQ9" s="10"/>
      <c r="ALR9" s="10"/>
      <c r="ALS9" s="10"/>
      <c r="ALT9" s="10"/>
      <c r="ALU9" s="10"/>
      <c r="ALV9" s="10"/>
      <c r="ALW9" s="10"/>
      <c r="ALX9" s="10"/>
      <c r="ALY9" s="10"/>
      <c r="ALZ9" s="10"/>
      <c r="AMA9" s="10"/>
      <c r="AMB9" s="10"/>
      <c r="AMC9" s="10"/>
      <c r="AMD9" s="10"/>
      <c r="AME9" s="10"/>
      <c r="AMF9" s="10"/>
    </row>
    <row r="10" spans="1:1020" ht="20.100000000000001" customHeight="1" thickBot="1" x14ac:dyDescent="0.25">
      <c r="A10" s="443"/>
      <c r="B10" s="444"/>
      <c r="C10" s="444"/>
      <c r="D10" s="444"/>
      <c r="E10" s="444"/>
      <c r="F10" s="444"/>
      <c r="G10" s="444"/>
      <c r="H10" s="444"/>
      <c r="I10" s="444"/>
      <c r="J10" s="444"/>
      <c r="K10" s="444"/>
      <c r="L10" s="444"/>
      <c r="M10" s="444"/>
      <c r="N10" s="445"/>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row>
    <row r="11" spans="1:1020" ht="15" customHeight="1" x14ac:dyDescent="0.2">
      <c r="A11" s="443" t="s">
        <v>218</v>
      </c>
      <c r="B11" s="444"/>
      <c r="C11" s="444"/>
      <c r="D11" s="444"/>
      <c r="E11" s="444"/>
      <c r="F11" s="444"/>
      <c r="G11" s="444"/>
      <c r="H11" s="444"/>
      <c r="I11" s="444"/>
      <c r="J11" s="444"/>
      <c r="K11" s="444"/>
      <c r="L11" s="444"/>
      <c r="M11" s="444"/>
      <c r="N11" s="445"/>
      <c r="O11" s="10"/>
      <c r="P11" s="436" t="s">
        <v>44</v>
      </c>
      <c r="Q11" s="437"/>
      <c r="R11" s="437"/>
      <c r="S11" s="437"/>
      <c r="T11" s="437"/>
      <c r="U11" s="437"/>
      <c r="V11" s="437"/>
      <c r="W11" s="437"/>
      <c r="X11" s="437"/>
      <c r="Y11" s="437"/>
      <c r="Z11" s="437"/>
      <c r="AA11" s="437"/>
      <c r="AB11" s="437"/>
      <c r="AC11" s="437"/>
      <c r="AD11" s="437"/>
      <c r="AE11" s="437"/>
      <c r="AF11" s="437"/>
      <c r="AG11" s="437"/>
      <c r="AH11" s="438"/>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c r="SM11" s="10"/>
      <c r="SN11" s="10"/>
      <c r="SO11" s="10"/>
      <c r="SP11" s="10"/>
      <c r="SQ11" s="10"/>
      <c r="SR11" s="10"/>
      <c r="SS11" s="10"/>
      <c r="ST11" s="10"/>
      <c r="SU11" s="10"/>
      <c r="SV11" s="10"/>
      <c r="SW11" s="10"/>
      <c r="SX11" s="10"/>
      <c r="SY11" s="10"/>
      <c r="SZ11" s="10"/>
      <c r="TA11" s="10"/>
      <c r="TB11" s="10"/>
      <c r="TC11" s="10"/>
      <c r="TD11" s="10"/>
      <c r="TE11" s="10"/>
      <c r="TF11" s="10"/>
      <c r="TG11" s="10"/>
      <c r="TH11" s="10"/>
      <c r="TI11" s="10"/>
      <c r="TJ11" s="10"/>
      <c r="TK11" s="10"/>
      <c r="TL11" s="10"/>
      <c r="TM11" s="10"/>
      <c r="TN11" s="10"/>
      <c r="TO11" s="10"/>
      <c r="TP11" s="10"/>
      <c r="TQ11" s="10"/>
      <c r="TR11" s="10"/>
      <c r="TS11" s="10"/>
      <c r="TT11" s="10"/>
      <c r="TU11" s="10"/>
      <c r="TV11" s="10"/>
      <c r="TW11" s="10"/>
      <c r="TX11" s="10"/>
      <c r="TY11" s="10"/>
      <c r="TZ11" s="10"/>
      <c r="UA11" s="10"/>
      <c r="UB11" s="10"/>
      <c r="UC11" s="10"/>
      <c r="UD11" s="10"/>
      <c r="UE11" s="10"/>
      <c r="UF11" s="10"/>
      <c r="UG11" s="10"/>
      <c r="UH11" s="10"/>
      <c r="UI11" s="10"/>
      <c r="UJ11" s="10"/>
      <c r="UK11" s="10"/>
      <c r="UL11" s="10"/>
      <c r="UM11" s="10"/>
      <c r="UN11" s="10"/>
      <c r="UO11" s="10"/>
      <c r="UP11" s="10"/>
      <c r="UQ11" s="10"/>
      <c r="UR11" s="10"/>
      <c r="US11" s="10"/>
      <c r="UT11" s="10"/>
      <c r="UU11" s="10"/>
      <c r="UV11" s="10"/>
      <c r="UW11" s="10"/>
      <c r="UX11" s="10"/>
      <c r="UY11" s="10"/>
      <c r="UZ11" s="10"/>
      <c r="VA11" s="10"/>
      <c r="VB11" s="10"/>
      <c r="VC11" s="10"/>
      <c r="VD11" s="10"/>
      <c r="VE11" s="10"/>
      <c r="VF11" s="10"/>
      <c r="VG11" s="10"/>
      <c r="VH11" s="10"/>
      <c r="VI11" s="10"/>
      <c r="VJ11" s="10"/>
      <c r="VK11" s="10"/>
      <c r="VL11" s="10"/>
      <c r="VM11" s="10"/>
      <c r="VN11" s="10"/>
      <c r="VO11" s="10"/>
      <c r="VP11" s="10"/>
      <c r="VQ11" s="10"/>
      <c r="VR11" s="10"/>
      <c r="VS11" s="10"/>
      <c r="VT11" s="10"/>
      <c r="VU11" s="10"/>
      <c r="VV11" s="10"/>
      <c r="VW11" s="10"/>
      <c r="VX11" s="10"/>
      <c r="VY11" s="10"/>
      <c r="VZ11" s="10"/>
      <c r="WA11" s="10"/>
      <c r="WB11" s="10"/>
      <c r="WC11" s="10"/>
      <c r="WD11" s="10"/>
      <c r="WE11" s="10"/>
      <c r="WF11" s="10"/>
      <c r="WG11" s="10"/>
      <c r="WH11" s="10"/>
      <c r="WI11" s="10"/>
      <c r="WJ11" s="10"/>
      <c r="WK11" s="10"/>
      <c r="WL11" s="10"/>
      <c r="WM11" s="10"/>
      <c r="WN11" s="10"/>
      <c r="WO11" s="10"/>
      <c r="WP11" s="10"/>
      <c r="WQ11" s="10"/>
      <c r="WR11" s="10"/>
      <c r="WS11" s="10"/>
      <c r="WT11" s="10"/>
      <c r="WU11" s="10"/>
      <c r="WV11" s="10"/>
      <c r="WW11" s="10"/>
      <c r="WX11" s="10"/>
      <c r="WY11" s="10"/>
      <c r="WZ11" s="10"/>
      <c r="XA11" s="10"/>
      <c r="XB11" s="10"/>
      <c r="XC11" s="10"/>
      <c r="XD11" s="10"/>
      <c r="XE11" s="10"/>
      <c r="XF11" s="10"/>
      <c r="XG11" s="10"/>
      <c r="XH11" s="10"/>
      <c r="XI11" s="10"/>
      <c r="XJ11" s="10"/>
      <c r="XK11" s="10"/>
      <c r="XL11" s="10"/>
      <c r="XM11" s="10"/>
      <c r="XN11" s="10"/>
      <c r="XO11" s="10"/>
      <c r="XP11" s="10"/>
      <c r="XQ11" s="10"/>
      <c r="XR11" s="10"/>
      <c r="XS11" s="10"/>
      <c r="XT11" s="10"/>
      <c r="XU11" s="10"/>
      <c r="XV11" s="10"/>
      <c r="XW11" s="10"/>
      <c r="XX11" s="10"/>
      <c r="XY11" s="10"/>
      <c r="XZ11" s="10"/>
      <c r="YA11" s="10"/>
      <c r="YB11" s="10"/>
      <c r="YC11" s="10"/>
      <c r="YD11" s="10"/>
      <c r="YE11" s="10"/>
      <c r="YF11" s="10"/>
      <c r="YG11" s="10"/>
      <c r="YH11" s="10"/>
      <c r="YI11" s="10"/>
      <c r="YJ11" s="10"/>
      <c r="YK11" s="10"/>
      <c r="YL11" s="10"/>
      <c r="YM11" s="10"/>
      <c r="YN11" s="10"/>
      <c r="YO11" s="10"/>
      <c r="YP11" s="10"/>
      <c r="YQ11" s="10"/>
      <c r="YR11" s="10"/>
      <c r="YS11" s="10"/>
      <c r="YT11" s="10"/>
      <c r="YU11" s="10"/>
      <c r="YV11" s="10"/>
      <c r="YW11" s="10"/>
      <c r="YX11" s="10"/>
      <c r="YY11" s="10"/>
      <c r="YZ11" s="10"/>
      <c r="ZA11" s="10"/>
      <c r="ZB11" s="10"/>
      <c r="ZC11" s="10"/>
      <c r="ZD11" s="10"/>
      <c r="ZE11" s="10"/>
      <c r="ZF11" s="10"/>
      <c r="ZG11" s="10"/>
      <c r="ZH11" s="10"/>
      <c r="ZI11" s="10"/>
      <c r="ZJ11" s="10"/>
      <c r="ZK11" s="10"/>
      <c r="ZL11" s="10"/>
      <c r="ZM11" s="10"/>
      <c r="ZN11" s="10"/>
      <c r="ZO11" s="10"/>
      <c r="ZP11" s="10"/>
      <c r="ZQ11" s="10"/>
      <c r="ZR11" s="10"/>
      <c r="ZS11" s="10"/>
      <c r="ZT11" s="10"/>
      <c r="ZU11" s="10"/>
      <c r="ZV11" s="10"/>
      <c r="ZW11" s="10"/>
      <c r="ZX11" s="10"/>
      <c r="ZY11" s="10"/>
      <c r="ZZ11" s="10"/>
      <c r="AAA11" s="10"/>
      <c r="AAB11" s="10"/>
      <c r="AAC11" s="10"/>
      <c r="AAD11" s="10"/>
      <c r="AAE11" s="10"/>
      <c r="AAF11" s="10"/>
      <c r="AAG11" s="10"/>
      <c r="AAH11" s="10"/>
      <c r="AAI11" s="10"/>
      <c r="AAJ11" s="10"/>
      <c r="AAK11" s="10"/>
      <c r="AAL11" s="10"/>
      <c r="AAM11" s="10"/>
      <c r="AAN11" s="10"/>
      <c r="AAO11" s="10"/>
      <c r="AAP11" s="10"/>
      <c r="AAQ11" s="10"/>
      <c r="AAR11" s="10"/>
      <c r="AAS11" s="10"/>
      <c r="AAT11" s="10"/>
      <c r="AAU11" s="10"/>
      <c r="AAV11" s="10"/>
      <c r="AAW11" s="10"/>
      <c r="AAX11" s="10"/>
      <c r="AAY11" s="10"/>
      <c r="AAZ11" s="10"/>
      <c r="ABA11" s="10"/>
      <c r="ABB11" s="10"/>
      <c r="ABC11" s="10"/>
      <c r="ABD11" s="10"/>
      <c r="ABE11" s="10"/>
      <c r="ABF11" s="10"/>
      <c r="ABG11" s="10"/>
      <c r="ABH11" s="10"/>
      <c r="ABI11" s="10"/>
      <c r="ABJ11" s="10"/>
      <c r="ABK11" s="10"/>
      <c r="ABL11" s="10"/>
      <c r="ABM11" s="10"/>
      <c r="ABN11" s="10"/>
      <c r="ABO11" s="10"/>
      <c r="ABP11" s="10"/>
      <c r="ABQ11" s="10"/>
      <c r="ABR11" s="10"/>
      <c r="ABS11" s="10"/>
      <c r="ABT11" s="10"/>
      <c r="ABU11" s="10"/>
      <c r="ABV11" s="10"/>
      <c r="ABW11" s="10"/>
      <c r="ABX11" s="10"/>
      <c r="ABY11" s="10"/>
      <c r="ABZ11" s="10"/>
      <c r="ACA11" s="10"/>
      <c r="ACB11" s="10"/>
      <c r="ACC11" s="10"/>
      <c r="ACD11" s="10"/>
      <c r="ACE11" s="10"/>
      <c r="ACF11" s="10"/>
      <c r="ACG11" s="10"/>
      <c r="ACH11" s="10"/>
      <c r="ACI11" s="10"/>
      <c r="ACJ11" s="10"/>
      <c r="ACK11" s="10"/>
      <c r="ACL11" s="10"/>
      <c r="ACM11" s="10"/>
      <c r="ACN11" s="10"/>
      <c r="ACO11" s="10"/>
      <c r="ACP11" s="10"/>
      <c r="ACQ11" s="10"/>
      <c r="ACR11" s="10"/>
      <c r="ACS11" s="10"/>
      <c r="ACT11" s="10"/>
      <c r="ACU11" s="10"/>
      <c r="ACV11" s="10"/>
      <c r="ACW11" s="10"/>
      <c r="ACX11" s="10"/>
      <c r="ACY11" s="10"/>
      <c r="ACZ11" s="10"/>
      <c r="ADA11" s="10"/>
      <c r="ADB11" s="10"/>
      <c r="ADC11" s="10"/>
      <c r="ADD11" s="10"/>
      <c r="ADE11" s="10"/>
      <c r="ADF11" s="10"/>
      <c r="ADG11" s="10"/>
      <c r="ADH11" s="10"/>
      <c r="ADI11" s="10"/>
      <c r="ADJ11" s="10"/>
      <c r="ADK11" s="10"/>
      <c r="ADL11" s="10"/>
      <c r="ADM11" s="10"/>
      <c r="ADN11" s="10"/>
      <c r="ADO11" s="10"/>
      <c r="ADP11" s="10"/>
      <c r="ADQ11" s="10"/>
      <c r="ADR11" s="10"/>
      <c r="ADS11" s="10"/>
      <c r="ADT11" s="10"/>
      <c r="ADU11" s="10"/>
      <c r="ADV11" s="10"/>
      <c r="ADW11" s="10"/>
      <c r="ADX11" s="10"/>
      <c r="ADY11" s="10"/>
      <c r="ADZ11" s="10"/>
      <c r="AEA11" s="10"/>
      <c r="AEB11" s="10"/>
      <c r="AEC11" s="10"/>
      <c r="AED11" s="10"/>
      <c r="AEE11" s="10"/>
      <c r="AEF11" s="10"/>
      <c r="AEG11" s="10"/>
      <c r="AEH11" s="10"/>
      <c r="AEI11" s="10"/>
      <c r="AEJ11" s="10"/>
      <c r="AEK11" s="10"/>
      <c r="AEL11" s="10"/>
      <c r="AEM11" s="10"/>
      <c r="AEN11" s="10"/>
      <c r="AEO11" s="10"/>
      <c r="AEP11" s="10"/>
      <c r="AEQ11" s="10"/>
      <c r="AER11" s="10"/>
      <c r="AES11" s="10"/>
      <c r="AET11" s="10"/>
      <c r="AEU11" s="10"/>
      <c r="AEV11" s="10"/>
      <c r="AEW11" s="10"/>
      <c r="AEX11" s="10"/>
      <c r="AEY11" s="10"/>
      <c r="AEZ11" s="10"/>
      <c r="AFA11" s="10"/>
      <c r="AFB11" s="10"/>
      <c r="AFC11" s="10"/>
      <c r="AFD11" s="10"/>
      <c r="AFE11" s="10"/>
      <c r="AFF11" s="10"/>
      <c r="AFG11" s="10"/>
      <c r="AFH11" s="10"/>
      <c r="AFI11" s="10"/>
      <c r="AFJ11" s="10"/>
      <c r="AFK11" s="10"/>
      <c r="AFL11" s="10"/>
      <c r="AFM11" s="10"/>
      <c r="AFN11" s="10"/>
      <c r="AFO11" s="10"/>
      <c r="AFP11" s="10"/>
      <c r="AFQ11" s="10"/>
      <c r="AFR11" s="10"/>
      <c r="AFS11" s="10"/>
      <c r="AFT11" s="10"/>
      <c r="AFU11" s="10"/>
      <c r="AFV11" s="10"/>
      <c r="AFW11" s="10"/>
      <c r="AFX11" s="10"/>
      <c r="AFY11" s="10"/>
      <c r="AFZ11" s="10"/>
      <c r="AGA11" s="10"/>
      <c r="AGB11" s="10"/>
      <c r="AGC11" s="10"/>
      <c r="AGD11" s="10"/>
      <c r="AGE11" s="10"/>
      <c r="AGF11" s="10"/>
      <c r="AGG11" s="10"/>
      <c r="AGH11" s="10"/>
      <c r="AGI11" s="10"/>
      <c r="AGJ11" s="10"/>
      <c r="AGK11" s="10"/>
      <c r="AGL11" s="10"/>
      <c r="AGM11" s="10"/>
      <c r="AGN11" s="10"/>
      <c r="AGO11" s="10"/>
      <c r="AGP11" s="10"/>
      <c r="AGQ11" s="10"/>
      <c r="AGR11" s="10"/>
      <c r="AGS11" s="10"/>
      <c r="AGT11" s="10"/>
      <c r="AGU11" s="10"/>
      <c r="AGV11" s="10"/>
      <c r="AGW11" s="10"/>
      <c r="AGX11" s="10"/>
      <c r="AGY11" s="10"/>
      <c r="AGZ11" s="10"/>
      <c r="AHA11" s="10"/>
      <c r="AHB11" s="10"/>
      <c r="AHC11" s="10"/>
      <c r="AHD11" s="10"/>
      <c r="AHE11" s="10"/>
      <c r="AHF11" s="10"/>
      <c r="AHG11" s="10"/>
      <c r="AHH11" s="10"/>
      <c r="AHI11" s="10"/>
      <c r="AHJ11" s="10"/>
      <c r="AHK11" s="10"/>
      <c r="AHL11" s="10"/>
      <c r="AHM11" s="10"/>
      <c r="AHN11" s="10"/>
      <c r="AHO11" s="10"/>
      <c r="AHP11" s="10"/>
      <c r="AHQ11" s="10"/>
      <c r="AHR11" s="10"/>
      <c r="AHS11" s="10"/>
      <c r="AHT11" s="10"/>
      <c r="AHU11" s="10"/>
      <c r="AHV11" s="10"/>
      <c r="AHW11" s="10"/>
      <c r="AHX11" s="10"/>
      <c r="AHY11" s="10"/>
      <c r="AHZ11" s="10"/>
      <c r="AIA11" s="10"/>
      <c r="AIB11" s="10"/>
      <c r="AIC11" s="10"/>
      <c r="AID11" s="10"/>
      <c r="AIE11" s="10"/>
      <c r="AIF11" s="10"/>
      <c r="AIG11" s="10"/>
      <c r="AIH11" s="10"/>
      <c r="AII11" s="10"/>
      <c r="AIJ11" s="10"/>
      <c r="AIK11" s="10"/>
      <c r="AIL11" s="10"/>
      <c r="AIM11" s="10"/>
      <c r="AIN11" s="10"/>
      <c r="AIO11" s="10"/>
      <c r="AIP11" s="10"/>
      <c r="AIQ11" s="10"/>
      <c r="AIR11" s="10"/>
      <c r="AIS11" s="10"/>
      <c r="AIT11" s="10"/>
      <c r="AIU11" s="10"/>
      <c r="AIV11" s="10"/>
      <c r="AIW11" s="10"/>
      <c r="AIX11" s="10"/>
      <c r="AIY11" s="10"/>
      <c r="AIZ11" s="10"/>
      <c r="AJA11" s="10"/>
      <c r="AJB11" s="10"/>
      <c r="AJC11" s="10"/>
      <c r="AJD11" s="10"/>
      <c r="AJE11" s="10"/>
      <c r="AJF11" s="10"/>
      <c r="AJG11" s="10"/>
      <c r="AJH11" s="10"/>
      <c r="AJI11" s="10"/>
      <c r="AJJ11" s="10"/>
      <c r="AJK11" s="10"/>
      <c r="AJL11" s="10"/>
      <c r="AJM11" s="10"/>
      <c r="AJN11" s="10"/>
      <c r="AJO11" s="10"/>
      <c r="AJP11" s="10"/>
      <c r="AJQ11" s="10"/>
      <c r="AJR11" s="10"/>
      <c r="AJS11" s="10"/>
      <c r="AJT11" s="10"/>
      <c r="AJU11" s="10"/>
      <c r="AJV11" s="10"/>
      <c r="AJW11" s="10"/>
      <c r="AJX11" s="10"/>
      <c r="AJY11" s="10"/>
      <c r="AJZ11" s="10"/>
      <c r="AKA11" s="10"/>
      <c r="AKB11" s="10"/>
      <c r="AKC11" s="10"/>
      <c r="AKD11" s="10"/>
      <c r="AKE11" s="10"/>
      <c r="AKF11" s="10"/>
      <c r="AKG11" s="10"/>
      <c r="AKH11" s="10"/>
      <c r="AKI11" s="10"/>
      <c r="AKJ11" s="10"/>
      <c r="AKK11" s="10"/>
      <c r="AKL11" s="10"/>
      <c r="AKM11" s="10"/>
      <c r="AKN11" s="10"/>
      <c r="AKO11" s="10"/>
      <c r="AKP11" s="10"/>
      <c r="AKQ11" s="10"/>
      <c r="AKR11" s="10"/>
      <c r="AKS11" s="10"/>
      <c r="AKT11" s="10"/>
      <c r="AKU11" s="10"/>
      <c r="AKV11" s="10"/>
      <c r="AKW11" s="10"/>
      <c r="AKX11" s="10"/>
      <c r="AKY11" s="10"/>
      <c r="AKZ11" s="10"/>
      <c r="ALA11" s="10"/>
      <c r="ALB11" s="10"/>
      <c r="ALC11" s="10"/>
      <c r="ALD11" s="10"/>
      <c r="ALE11" s="10"/>
      <c r="ALF11" s="10"/>
      <c r="ALG11" s="10"/>
      <c r="ALH11" s="10"/>
      <c r="ALI11" s="10"/>
      <c r="ALJ11" s="10"/>
      <c r="ALK11" s="10"/>
      <c r="ALL11" s="10"/>
      <c r="ALM11" s="10"/>
      <c r="ALN11" s="10"/>
      <c r="ALO11" s="10"/>
      <c r="ALP11" s="10"/>
      <c r="ALQ11" s="10"/>
      <c r="ALR11" s="10"/>
      <c r="ALS11" s="10"/>
      <c r="ALT11" s="10"/>
      <c r="ALU11" s="10"/>
      <c r="ALV11" s="10"/>
      <c r="ALW11" s="10"/>
      <c r="ALX11" s="10"/>
      <c r="ALY11" s="10"/>
      <c r="ALZ11" s="10"/>
      <c r="AMA11" s="10"/>
      <c r="AMB11" s="10"/>
      <c r="AMC11" s="10"/>
      <c r="AMD11" s="10"/>
      <c r="AME11" s="10"/>
      <c r="AMF11" s="10"/>
    </row>
    <row r="12" spans="1:1020" ht="15" customHeight="1" thickBot="1" x14ac:dyDescent="0.25">
      <c r="A12" s="446"/>
      <c r="B12" s="447"/>
      <c r="C12" s="447"/>
      <c r="D12" s="447"/>
      <c r="E12" s="447"/>
      <c r="F12" s="447"/>
      <c r="G12" s="447"/>
      <c r="H12" s="447"/>
      <c r="I12" s="447"/>
      <c r="J12" s="447"/>
      <c r="K12" s="447"/>
      <c r="L12" s="447"/>
      <c r="M12" s="447"/>
      <c r="N12" s="448"/>
      <c r="O12" s="10"/>
      <c r="P12" s="439"/>
      <c r="Q12" s="440"/>
      <c r="R12" s="440"/>
      <c r="S12" s="440"/>
      <c r="T12" s="440"/>
      <c r="U12" s="440"/>
      <c r="V12" s="440"/>
      <c r="W12" s="440"/>
      <c r="X12" s="440"/>
      <c r="Y12" s="440"/>
      <c r="Z12" s="440"/>
      <c r="AA12" s="440"/>
      <c r="AB12" s="440"/>
      <c r="AC12" s="440"/>
      <c r="AD12" s="440"/>
      <c r="AE12" s="440"/>
      <c r="AF12" s="440"/>
      <c r="AG12" s="440"/>
      <c r="AH12" s="441"/>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c r="SK12" s="10"/>
      <c r="SL12" s="10"/>
      <c r="SM12" s="10"/>
      <c r="SN12" s="10"/>
      <c r="SO12" s="10"/>
      <c r="SP12" s="10"/>
      <c r="SQ12" s="10"/>
      <c r="SR12" s="10"/>
      <c r="SS12" s="10"/>
      <c r="ST12" s="10"/>
      <c r="SU12" s="10"/>
      <c r="SV12" s="10"/>
      <c r="SW12" s="10"/>
      <c r="SX12" s="10"/>
      <c r="SY12" s="10"/>
      <c r="SZ12" s="10"/>
      <c r="TA12" s="10"/>
      <c r="TB12" s="10"/>
      <c r="TC12" s="10"/>
      <c r="TD12" s="10"/>
      <c r="TE12" s="10"/>
      <c r="TF12" s="10"/>
      <c r="TG12" s="10"/>
      <c r="TH12" s="10"/>
      <c r="TI12" s="10"/>
      <c r="TJ12" s="10"/>
      <c r="TK12" s="10"/>
      <c r="TL12" s="10"/>
      <c r="TM12" s="10"/>
      <c r="TN12" s="10"/>
      <c r="TO12" s="10"/>
      <c r="TP12" s="10"/>
      <c r="TQ12" s="10"/>
      <c r="TR12" s="10"/>
      <c r="TS12" s="10"/>
      <c r="TT12" s="10"/>
      <c r="TU12" s="10"/>
      <c r="TV12" s="10"/>
      <c r="TW12" s="10"/>
      <c r="TX12" s="10"/>
      <c r="TY12" s="10"/>
      <c r="TZ12" s="10"/>
      <c r="UA12" s="10"/>
      <c r="UB12" s="10"/>
      <c r="UC12" s="10"/>
      <c r="UD12" s="10"/>
      <c r="UE12" s="10"/>
      <c r="UF12" s="10"/>
      <c r="UG12" s="10"/>
      <c r="UH12" s="10"/>
      <c r="UI12" s="10"/>
      <c r="UJ12" s="10"/>
      <c r="UK12" s="10"/>
      <c r="UL12" s="10"/>
      <c r="UM12" s="10"/>
      <c r="UN12" s="10"/>
      <c r="UO12" s="10"/>
      <c r="UP12" s="10"/>
      <c r="UQ12" s="10"/>
      <c r="UR12" s="10"/>
      <c r="US12" s="10"/>
      <c r="UT12" s="10"/>
      <c r="UU12" s="10"/>
      <c r="UV12" s="10"/>
      <c r="UW12" s="10"/>
      <c r="UX12" s="10"/>
      <c r="UY12" s="10"/>
      <c r="UZ12" s="10"/>
      <c r="VA12" s="10"/>
      <c r="VB12" s="10"/>
      <c r="VC12" s="10"/>
      <c r="VD12" s="10"/>
      <c r="VE12" s="10"/>
      <c r="VF12" s="10"/>
      <c r="VG12" s="10"/>
      <c r="VH12" s="10"/>
      <c r="VI12" s="10"/>
      <c r="VJ12" s="10"/>
      <c r="VK12" s="10"/>
      <c r="VL12" s="10"/>
      <c r="VM12" s="10"/>
      <c r="VN12" s="10"/>
      <c r="VO12" s="10"/>
      <c r="VP12" s="10"/>
      <c r="VQ12" s="10"/>
      <c r="VR12" s="10"/>
      <c r="VS12" s="10"/>
      <c r="VT12" s="10"/>
      <c r="VU12" s="10"/>
      <c r="VV12" s="10"/>
      <c r="VW12" s="10"/>
      <c r="VX12" s="10"/>
      <c r="VY12" s="10"/>
      <c r="VZ12" s="10"/>
      <c r="WA12" s="10"/>
      <c r="WB12" s="10"/>
      <c r="WC12" s="10"/>
      <c r="WD12" s="10"/>
      <c r="WE12" s="10"/>
      <c r="WF12" s="10"/>
      <c r="WG12" s="10"/>
      <c r="WH12" s="10"/>
      <c r="WI12" s="10"/>
      <c r="WJ12" s="10"/>
      <c r="WK12" s="10"/>
      <c r="WL12" s="10"/>
      <c r="WM12" s="10"/>
      <c r="WN12" s="10"/>
      <c r="WO12" s="10"/>
      <c r="WP12" s="10"/>
      <c r="WQ12" s="10"/>
      <c r="WR12" s="10"/>
      <c r="WS12" s="10"/>
      <c r="WT12" s="10"/>
      <c r="WU12" s="10"/>
      <c r="WV12" s="10"/>
      <c r="WW12" s="10"/>
      <c r="WX12" s="10"/>
      <c r="WY12" s="10"/>
      <c r="WZ12" s="10"/>
      <c r="XA12" s="10"/>
      <c r="XB12" s="10"/>
      <c r="XC12" s="10"/>
      <c r="XD12" s="10"/>
      <c r="XE12" s="10"/>
      <c r="XF12" s="10"/>
      <c r="XG12" s="10"/>
      <c r="XH12" s="10"/>
      <c r="XI12" s="10"/>
      <c r="XJ12" s="10"/>
      <c r="XK12" s="10"/>
      <c r="XL12" s="10"/>
      <c r="XM12" s="10"/>
      <c r="XN12" s="10"/>
      <c r="XO12" s="10"/>
      <c r="XP12" s="10"/>
      <c r="XQ12" s="10"/>
      <c r="XR12" s="10"/>
      <c r="XS12" s="10"/>
      <c r="XT12" s="10"/>
      <c r="XU12" s="10"/>
      <c r="XV12" s="10"/>
      <c r="XW12" s="10"/>
      <c r="XX12" s="10"/>
      <c r="XY12" s="10"/>
      <c r="XZ12" s="10"/>
      <c r="YA12" s="10"/>
      <c r="YB12" s="10"/>
      <c r="YC12" s="10"/>
      <c r="YD12" s="10"/>
      <c r="YE12" s="10"/>
      <c r="YF12" s="10"/>
      <c r="YG12" s="10"/>
      <c r="YH12" s="10"/>
      <c r="YI12" s="10"/>
      <c r="YJ12" s="10"/>
      <c r="YK12" s="10"/>
      <c r="YL12" s="10"/>
      <c r="YM12" s="10"/>
      <c r="YN12" s="10"/>
      <c r="YO12" s="10"/>
      <c r="YP12" s="10"/>
      <c r="YQ12" s="10"/>
      <c r="YR12" s="10"/>
      <c r="YS12" s="10"/>
      <c r="YT12" s="10"/>
      <c r="YU12" s="10"/>
      <c r="YV12" s="10"/>
      <c r="YW12" s="10"/>
      <c r="YX12" s="10"/>
      <c r="YY12" s="10"/>
      <c r="YZ12" s="10"/>
      <c r="ZA12" s="10"/>
      <c r="ZB12" s="10"/>
      <c r="ZC12" s="10"/>
      <c r="ZD12" s="10"/>
      <c r="ZE12" s="10"/>
      <c r="ZF12" s="10"/>
      <c r="ZG12" s="10"/>
      <c r="ZH12" s="10"/>
      <c r="ZI12" s="10"/>
      <c r="ZJ12" s="10"/>
      <c r="ZK12" s="10"/>
      <c r="ZL12" s="10"/>
      <c r="ZM12" s="10"/>
      <c r="ZN12" s="10"/>
      <c r="ZO12" s="10"/>
      <c r="ZP12" s="10"/>
      <c r="ZQ12" s="10"/>
      <c r="ZR12" s="10"/>
      <c r="ZS12" s="10"/>
      <c r="ZT12" s="10"/>
      <c r="ZU12" s="10"/>
      <c r="ZV12" s="10"/>
      <c r="ZW12" s="10"/>
      <c r="ZX12" s="10"/>
      <c r="ZY12" s="10"/>
      <c r="ZZ12" s="10"/>
      <c r="AAA12" s="10"/>
      <c r="AAB12" s="10"/>
      <c r="AAC12" s="10"/>
      <c r="AAD12" s="10"/>
      <c r="AAE12" s="10"/>
      <c r="AAF12" s="10"/>
      <c r="AAG12" s="10"/>
      <c r="AAH12" s="10"/>
      <c r="AAI12" s="10"/>
      <c r="AAJ12" s="10"/>
      <c r="AAK12" s="10"/>
      <c r="AAL12" s="10"/>
      <c r="AAM12" s="10"/>
      <c r="AAN12" s="10"/>
      <c r="AAO12" s="10"/>
      <c r="AAP12" s="10"/>
      <c r="AAQ12" s="10"/>
      <c r="AAR12" s="10"/>
      <c r="AAS12" s="10"/>
      <c r="AAT12" s="10"/>
      <c r="AAU12" s="10"/>
      <c r="AAV12" s="10"/>
      <c r="AAW12" s="10"/>
      <c r="AAX12" s="10"/>
      <c r="AAY12" s="10"/>
      <c r="AAZ12" s="10"/>
      <c r="ABA12" s="10"/>
      <c r="ABB12" s="10"/>
      <c r="ABC12" s="10"/>
      <c r="ABD12" s="10"/>
      <c r="ABE12" s="10"/>
      <c r="ABF12" s="10"/>
      <c r="ABG12" s="10"/>
      <c r="ABH12" s="10"/>
      <c r="ABI12" s="10"/>
      <c r="ABJ12" s="10"/>
      <c r="ABK12" s="10"/>
      <c r="ABL12" s="10"/>
      <c r="ABM12" s="10"/>
      <c r="ABN12" s="10"/>
      <c r="ABO12" s="10"/>
      <c r="ABP12" s="10"/>
      <c r="ABQ12" s="10"/>
      <c r="ABR12" s="10"/>
      <c r="ABS12" s="10"/>
      <c r="ABT12" s="10"/>
      <c r="ABU12" s="10"/>
      <c r="ABV12" s="10"/>
      <c r="ABW12" s="10"/>
      <c r="ABX12" s="10"/>
      <c r="ABY12" s="10"/>
      <c r="ABZ12" s="10"/>
      <c r="ACA12" s="10"/>
      <c r="ACB12" s="10"/>
      <c r="ACC12" s="10"/>
      <c r="ACD12" s="10"/>
      <c r="ACE12" s="10"/>
      <c r="ACF12" s="10"/>
      <c r="ACG12" s="10"/>
      <c r="ACH12" s="10"/>
      <c r="ACI12" s="10"/>
      <c r="ACJ12" s="10"/>
      <c r="ACK12" s="10"/>
      <c r="ACL12" s="10"/>
      <c r="ACM12" s="10"/>
      <c r="ACN12" s="10"/>
      <c r="ACO12" s="10"/>
      <c r="ACP12" s="10"/>
      <c r="ACQ12" s="10"/>
      <c r="ACR12" s="10"/>
      <c r="ACS12" s="10"/>
      <c r="ACT12" s="10"/>
      <c r="ACU12" s="10"/>
      <c r="ACV12" s="10"/>
      <c r="ACW12" s="10"/>
      <c r="ACX12" s="10"/>
      <c r="ACY12" s="10"/>
      <c r="ACZ12" s="10"/>
      <c r="ADA12" s="10"/>
      <c r="ADB12" s="10"/>
      <c r="ADC12" s="10"/>
      <c r="ADD12" s="10"/>
      <c r="ADE12" s="10"/>
      <c r="ADF12" s="10"/>
      <c r="ADG12" s="10"/>
      <c r="ADH12" s="10"/>
      <c r="ADI12" s="10"/>
      <c r="ADJ12" s="10"/>
      <c r="ADK12" s="10"/>
      <c r="ADL12" s="10"/>
      <c r="ADM12" s="10"/>
      <c r="ADN12" s="10"/>
      <c r="ADO12" s="10"/>
      <c r="ADP12" s="10"/>
      <c r="ADQ12" s="10"/>
      <c r="ADR12" s="10"/>
      <c r="ADS12" s="10"/>
      <c r="ADT12" s="10"/>
      <c r="ADU12" s="10"/>
      <c r="ADV12" s="10"/>
      <c r="ADW12" s="10"/>
      <c r="ADX12" s="10"/>
      <c r="ADY12" s="10"/>
      <c r="ADZ12" s="10"/>
      <c r="AEA12" s="10"/>
      <c r="AEB12" s="10"/>
      <c r="AEC12" s="10"/>
      <c r="AED12" s="10"/>
      <c r="AEE12" s="10"/>
      <c r="AEF12" s="10"/>
      <c r="AEG12" s="10"/>
      <c r="AEH12" s="10"/>
      <c r="AEI12" s="10"/>
      <c r="AEJ12" s="10"/>
      <c r="AEK12" s="10"/>
      <c r="AEL12" s="10"/>
      <c r="AEM12" s="10"/>
      <c r="AEN12" s="10"/>
      <c r="AEO12" s="10"/>
      <c r="AEP12" s="10"/>
      <c r="AEQ12" s="10"/>
      <c r="AER12" s="10"/>
      <c r="AES12" s="10"/>
      <c r="AET12" s="10"/>
      <c r="AEU12" s="10"/>
      <c r="AEV12" s="10"/>
      <c r="AEW12" s="10"/>
      <c r="AEX12" s="10"/>
      <c r="AEY12" s="10"/>
      <c r="AEZ12" s="10"/>
      <c r="AFA12" s="10"/>
      <c r="AFB12" s="10"/>
      <c r="AFC12" s="10"/>
      <c r="AFD12" s="10"/>
      <c r="AFE12" s="10"/>
      <c r="AFF12" s="10"/>
      <c r="AFG12" s="10"/>
      <c r="AFH12" s="10"/>
      <c r="AFI12" s="10"/>
      <c r="AFJ12" s="10"/>
      <c r="AFK12" s="10"/>
      <c r="AFL12" s="10"/>
      <c r="AFM12" s="10"/>
      <c r="AFN12" s="10"/>
      <c r="AFO12" s="10"/>
      <c r="AFP12" s="10"/>
      <c r="AFQ12" s="10"/>
      <c r="AFR12" s="10"/>
      <c r="AFS12" s="10"/>
      <c r="AFT12" s="10"/>
      <c r="AFU12" s="10"/>
      <c r="AFV12" s="10"/>
      <c r="AFW12" s="10"/>
      <c r="AFX12" s="10"/>
      <c r="AFY12" s="10"/>
      <c r="AFZ12" s="10"/>
      <c r="AGA12" s="10"/>
      <c r="AGB12" s="10"/>
      <c r="AGC12" s="10"/>
      <c r="AGD12" s="10"/>
      <c r="AGE12" s="10"/>
      <c r="AGF12" s="10"/>
      <c r="AGG12" s="10"/>
      <c r="AGH12" s="10"/>
      <c r="AGI12" s="10"/>
      <c r="AGJ12" s="10"/>
      <c r="AGK12" s="10"/>
      <c r="AGL12" s="10"/>
      <c r="AGM12" s="10"/>
      <c r="AGN12" s="10"/>
      <c r="AGO12" s="10"/>
      <c r="AGP12" s="10"/>
      <c r="AGQ12" s="10"/>
      <c r="AGR12" s="10"/>
      <c r="AGS12" s="10"/>
      <c r="AGT12" s="10"/>
      <c r="AGU12" s="10"/>
      <c r="AGV12" s="10"/>
      <c r="AGW12" s="10"/>
      <c r="AGX12" s="10"/>
      <c r="AGY12" s="10"/>
      <c r="AGZ12" s="10"/>
      <c r="AHA12" s="10"/>
      <c r="AHB12" s="10"/>
      <c r="AHC12" s="10"/>
      <c r="AHD12" s="10"/>
      <c r="AHE12" s="10"/>
      <c r="AHF12" s="10"/>
      <c r="AHG12" s="10"/>
      <c r="AHH12" s="10"/>
      <c r="AHI12" s="10"/>
      <c r="AHJ12" s="10"/>
      <c r="AHK12" s="10"/>
      <c r="AHL12" s="10"/>
      <c r="AHM12" s="10"/>
      <c r="AHN12" s="10"/>
      <c r="AHO12" s="10"/>
      <c r="AHP12" s="10"/>
      <c r="AHQ12" s="10"/>
      <c r="AHR12" s="10"/>
      <c r="AHS12" s="10"/>
      <c r="AHT12" s="10"/>
      <c r="AHU12" s="10"/>
      <c r="AHV12" s="10"/>
      <c r="AHW12" s="10"/>
      <c r="AHX12" s="10"/>
      <c r="AHY12" s="10"/>
      <c r="AHZ12" s="10"/>
      <c r="AIA12" s="10"/>
      <c r="AIB12" s="10"/>
      <c r="AIC12" s="10"/>
      <c r="AID12" s="10"/>
      <c r="AIE12" s="10"/>
      <c r="AIF12" s="10"/>
      <c r="AIG12" s="10"/>
      <c r="AIH12" s="10"/>
      <c r="AII12" s="10"/>
      <c r="AIJ12" s="10"/>
      <c r="AIK12" s="10"/>
      <c r="AIL12" s="10"/>
      <c r="AIM12" s="10"/>
      <c r="AIN12" s="10"/>
      <c r="AIO12" s="10"/>
      <c r="AIP12" s="10"/>
      <c r="AIQ12" s="10"/>
      <c r="AIR12" s="10"/>
      <c r="AIS12" s="10"/>
      <c r="AIT12" s="10"/>
      <c r="AIU12" s="10"/>
      <c r="AIV12" s="10"/>
      <c r="AIW12" s="10"/>
      <c r="AIX12" s="10"/>
      <c r="AIY12" s="10"/>
      <c r="AIZ12" s="10"/>
      <c r="AJA12" s="10"/>
      <c r="AJB12" s="10"/>
      <c r="AJC12" s="10"/>
      <c r="AJD12" s="10"/>
      <c r="AJE12" s="10"/>
      <c r="AJF12" s="10"/>
      <c r="AJG12" s="10"/>
      <c r="AJH12" s="10"/>
      <c r="AJI12" s="10"/>
      <c r="AJJ12" s="10"/>
      <c r="AJK12" s="10"/>
      <c r="AJL12" s="10"/>
      <c r="AJM12" s="10"/>
      <c r="AJN12" s="10"/>
      <c r="AJO12" s="10"/>
      <c r="AJP12" s="10"/>
      <c r="AJQ12" s="10"/>
      <c r="AJR12" s="10"/>
      <c r="AJS12" s="10"/>
      <c r="AJT12" s="10"/>
      <c r="AJU12" s="10"/>
      <c r="AJV12" s="10"/>
      <c r="AJW12" s="10"/>
      <c r="AJX12" s="10"/>
      <c r="AJY12" s="10"/>
      <c r="AJZ12" s="10"/>
      <c r="AKA12" s="10"/>
      <c r="AKB12" s="10"/>
      <c r="AKC12" s="10"/>
      <c r="AKD12" s="10"/>
      <c r="AKE12" s="10"/>
      <c r="AKF12" s="10"/>
      <c r="AKG12" s="10"/>
      <c r="AKH12" s="10"/>
      <c r="AKI12" s="10"/>
      <c r="AKJ12" s="10"/>
      <c r="AKK12" s="10"/>
      <c r="AKL12" s="10"/>
      <c r="AKM12" s="10"/>
      <c r="AKN12" s="10"/>
      <c r="AKO12" s="10"/>
      <c r="AKP12" s="10"/>
      <c r="AKQ12" s="10"/>
      <c r="AKR12" s="10"/>
      <c r="AKS12" s="10"/>
      <c r="AKT12" s="10"/>
      <c r="AKU12" s="10"/>
      <c r="AKV12" s="10"/>
      <c r="AKW12" s="10"/>
      <c r="AKX12" s="10"/>
      <c r="AKY12" s="10"/>
      <c r="AKZ12" s="10"/>
      <c r="ALA12" s="10"/>
      <c r="ALB12" s="10"/>
      <c r="ALC12" s="10"/>
      <c r="ALD12" s="10"/>
      <c r="ALE12" s="10"/>
      <c r="ALF12" s="10"/>
      <c r="ALG12" s="10"/>
      <c r="ALH12" s="10"/>
      <c r="ALI12" s="10"/>
      <c r="ALJ12" s="10"/>
      <c r="ALK12" s="10"/>
      <c r="ALL12" s="10"/>
      <c r="ALM12" s="10"/>
      <c r="ALN12" s="10"/>
      <c r="ALO12" s="10"/>
      <c r="ALP12" s="10"/>
      <c r="ALQ12" s="10"/>
      <c r="ALR12" s="10"/>
      <c r="ALS12" s="10"/>
      <c r="ALT12" s="10"/>
      <c r="ALU12" s="10"/>
      <c r="ALV12" s="10"/>
      <c r="ALW12" s="10"/>
      <c r="ALX12" s="10"/>
      <c r="ALY12" s="10"/>
      <c r="ALZ12" s="10"/>
      <c r="AMA12" s="10"/>
      <c r="AMB12" s="10"/>
      <c r="AMC12" s="10"/>
      <c r="AMD12" s="10"/>
      <c r="AME12" s="10"/>
      <c r="AMF12" s="10"/>
    </row>
    <row r="13" spans="1:1020" ht="47.25" customHeight="1" thickBot="1" x14ac:dyDescent="0.25">
      <c r="A13" s="442" t="s">
        <v>45</v>
      </c>
      <c r="B13" s="442" t="s">
        <v>46</v>
      </c>
      <c r="C13" s="442"/>
      <c r="D13" s="442"/>
      <c r="E13" s="442"/>
      <c r="F13" s="442" t="s">
        <v>47</v>
      </c>
      <c r="G13" s="442" t="s">
        <v>48</v>
      </c>
      <c r="H13" s="442"/>
      <c r="I13" s="442"/>
      <c r="J13" s="442"/>
      <c r="K13" s="442" t="s">
        <v>231</v>
      </c>
      <c r="L13" s="442" t="s">
        <v>232</v>
      </c>
      <c r="M13" s="442" t="s">
        <v>51</v>
      </c>
      <c r="N13" s="442" t="s">
        <v>52</v>
      </c>
      <c r="P13" s="435" t="s">
        <v>46</v>
      </c>
      <c r="Q13" s="435"/>
      <c r="R13" s="434" t="s">
        <v>53</v>
      </c>
      <c r="S13" s="434"/>
      <c r="T13" s="434"/>
      <c r="U13" s="434"/>
      <c r="V13" s="434" t="s">
        <v>54</v>
      </c>
      <c r="W13" s="434"/>
      <c r="X13" s="434"/>
      <c r="Y13" s="434"/>
      <c r="Z13" s="434" t="s">
        <v>55</v>
      </c>
      <c r="AA13" s="434"/>
      <c r="AB13" s="434"/>
      <c r="AC13" s="434"/>
      <c r="AD13" s="434" t="s">
        <v>56</v>
      </c>
      <c r="AE13" s="434"/>
      <c r="AF13" s="434"/>
      <c r="AG13" s="434"/>
      <c r="AH13" s="435" t="s">
        <v>57</v>
      </c>
    </row>
    <row r="14" spans="1:1020"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s="10"/>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c r="SK14" s="10"/>
      <c r="SL14" s="10"/>
      <c r="SM14" s="10"/>
      <c r="SN14" s="10"/>
      <c r="SO14" s="10"/>
      <c r="SP14" s="10"/>
      <c r="SQ14" s="10"/>
      <c r="SR14" s="10"/>
      <c r="SS14" s="10"/>
      <c r="ST14" s="10"/>
      <c r="SU14" s="10"/>
      <c r="SV14" s="10"/>
      <c r="SW14" s="10"/>
      <c r="SX14" s="10"/>
      <c r="SY14" s="10"/>
      <c r="SZ14" s="10"/>
      <c r="TA14" s="10"/>
      <c r="TB14" s="10"/>
      <c r="TC14" s="10"/>
      <c r="TD14" s="10"/>
      <c r="TE14" s="10"/>
      <c r="TF14" s="10"/>
      <c r="TG14" s="10"/>
      <c r="TH14" s="10"/>
      <c r="TI14" s="10"/>
      <c r="TJ14" s="10"/>
      <c r="TK14" s="10"/>
      <c r="TL14" s="10"/>
      <c r="TM14" s="10"/>
      <c r="TN14" s="10"/>
      <c r="TO14" s="10"/>
      <c r="TP14" s="10"/>
      <c r="TQ14" s="10"/>
      <c r="TR14" s="10"/>
      <c r="TS14" s="10"/>
      <c r="TT14" s="10"/>
      <c r="TU14" s="10"/>
      <c r="TV14" s="10"/>
      <c r="TW14" s="10"/>
      <c r="TX14" s="10"/>
      <c r="TY14" s="10"/>
      <c r="TZ14" s="10"/>
      <c r="UA14" s="10"/>
      <c r="UB14" s="10"/>
      <c r="UC14" s="10"/>
      <c r="UD14" s="10"/>
      <c r="UE14" s="10"/>
      <c r="UF14" s="10"/>
      <c r="UG14" s="10"/>
      <c r="UH14" s="10"/>
      <c r="UI14" s="10"/>
      <c r="UJ14" s="10"/>
      <c r="UK14" s="10"/>
      <c r="UL14" s="10"/>
      <c r="UM14" s="10"/>
      <c r="UN14" s="10"/>
      <c r="UO14" s="10"/>
      <c r="UP14" s="10"/>
      <c r="UQ14" s="10"/>
      <c r="UR14" s="10"/>
      <c r="US14" s="10"/>
      <c r="UT14" s="10"/>
      <c r="UU14" s="10"/>
      <c r="UV14" s="10"/>
      <c r="UW14" s="10"/>
      <c r="UX14" s="10"/>
      <c r="UY14" s="10"/>
      <c r="UZ14" s="10"/>
      <c r="VA14" s="10"/>
      <c r="VB14" s="10"/>
      <c r="VC14" s="10"/>
      <c r="VD14" s="10"/>
      <c r="VE14" s="10"/>
      <c r="VF14" s="10"/>
      <c r="VG14" s="10"/>
      <c r="VH14" s="10"/>
      <c r="VI14" s="10"/>
      <c r="VJ14" s="10"/>
      <c r="VK14" s="10"/>
      <c r="VL14" s="10"/>
      <c r="VM14" s="10"/>
      <c r="VN14" s="10"/>
      <c r="VO14" s="10"/>
      <c r="VP14" s="10"/>
      <c r="VQ14" s="10"/>
      <c r="VR14" s="10"/>
      <c r="VS14" s="10"/>
      <c r="VT14" s="10"/>
      <c r="VU14" s="10"/>
      <c r="VV14" s="10"/>
      <c r="VW14" s="10"/>
      <c r="VX14" s="10"/>
      <c r="VY14" s="10"/>
      <c r="VZ14" s="10"/>
      <c r="WA14" s="10"/>
      <c r="WB14" s="10"/>
      <c r="WC14" s="10"/>
      <c r="WD14" s="10"/>
      <c r="WE14" s="10"/>
      <c r="WF14" s="10"/>
      <c r="WG14" s="10"/>
      <c r="WH14" s="10"/>
      <c r="WI14" s="10"/>
      <c r="WJ14" s="10"/>
      <c r="WK14" s="10"/>
      <c r="WL14" s="10"/>
      <c r="WM14" s="10"/>
      <c r="WN14" s="10"/>
      <c r="WO14" s="10"/>
      <c r="WP14" s="10"/>
      <c r="WQ14" s="10"/>
      <c r="WR14" s="10"/>
      <c r="WS14" s="10"/>
      <c r="WT14" s="10"/>
      <c r="WU14" s="10"/>
      <c r="WV14" s="10"/>
      <c r="WW14" s="10"/>
      <c r="WX14" s="10"/>
      <c r="WY14" s="10"/>
      <c r="WZ14" s="10"/>
      <c r="XA14" s="10"/>
      <c r="XB14" s="10"/>
      <c r="XC14" s="10"/>
      <c r="XD14" s="10"/>
      <c r="XE14" s="10"/>
      <c r="XF14" s="10"/>
      <c r="XG14" s="10"/>
      <c r="XH14" s="10"/>
      <c r="XI14" s="10"/>
      <c r="XJ14" s="10"/>
      <c r="XK14" s="10"/>
      <c r="XL14" s="10"/>
      <c r="XM14" s="10"/>
      <c r="XN14" s="10"/>
      <c r="XO14" s="10"/>
      <c r="XP14" s="10"/>
      <c r="XQ14" s="10"/>
      <c r="XR14" s="10"/>
      <c r="XS14" s="10"/>
      <c r="XT14" s="10"/>
      <c r="XU14" s="10"/>
      <c r="XV14" s="10"/>
      <c r="XW14" s="10"/>
      <c r="XX14" s="10"/>
      <c r="XY14" s="10"/>
      <c r="XZ14" s="10"/>
      <c r="YA14" s="10"/>
      <c r="YB14" s="10"/>
      <c r="YC14" s="10"/>
      <c r="YD14" s="10"/>
      <c r="YE14" s="10"/>
      <c r="YF14" s="10"/>
      <c r="YG14" s="10"/>
      <c r="YH14" s="10"/>
      <c r="YI14" s="10"/>
      <c r="YJ14" s="10"/>
      <c r="YK14" s="10"/>
      <c r="YL14" s="10"/>
      <c r="YM14" s="10"/>
      <c r="YN14" s="10"/>
      <c r="YO14" s="10"/>
      <c r="YP14" s="10"/>
      <c r="YQ14" s="10"/>
      <c r="YR14" s="10"/>
      <c r="YS14" s="10"/>
      <c r="YT14" s="10"/>
      <c r="YU14" s="10"/>
      <c r="YV14" s="10"/>
      <c r="YW14" s="10"/>
      <c r="YX14" s="10"/>
      <c r="YY14" s="10"/>
      <c r="YZ14" s="10"/>
      <c r="ZA14" s="10"/>
      <c r="ZB14" s="10"/>
      <c r="ZC14" s="10"/>
      <c r="ZD14" s="10"/>
      <c r="ZE14" s="10"/>
      <c r="ZF14" s="10"/>
      <c r="ZG14" s="10"/>
      <c r="ZH14" s="10"/>
      <c r="ZI14" s="10"/>
      <c r="ZJ14" s="10"/>
      <c r="ZK14" s="10"/>
      <c r="ZL14" s="10"/>
      <c r="ZM14" s="10"/>
      <c r="ZN14" s="10"/>
      <c r="ZO14" s="10"/>
      <c r="ZP14" s="10"/>
      <c r="ZQ14" s="10"/>
      <c r="ZR14" s="10"/>
      <c r="ZS14" s="10"/>
      <c r="ZT14" s="10"/>
      <c r="ZU14" s="10"/>
      <c r="ZV14" s="10"/>
      <c r="ZW14" s="10"/>
      <c r="ZX14" s="10"/>
      <c r="ZY14" s="10"/>
      <c r="ZZ14" s="10"/>
      <c r="AAA14" s="10"/>
      <c r="AAB14" s="10"/>
      <c r="AAC14" s="10"/>
      <c r="AAD14" s="10"/>
      <c r="AAE14" s="10"/>
      <c r="AAF14" s="10"/>
      <c r="AAG14" s="10"/>
      <c r="AAH14" s="10"/>
      <c r="AAI14" s="10"/>
      <c r="AAJ14" s="10"/>
      <c r="AAK14" s="10"/>
      <c r="AAL14" s="10"/>
      <c r="AAM14" s="10"/>
      <c r="AAN14" s="10"/>
      <c r="AAO14" s="10"/>
      <c r="AAP14" s="10"/>
      <c r="AAQ14" s="10"/>
      <c r="AAR14" s="10"/>
      <c r="AAS14" s="10"/>
      <c r="AAT14" s="10"/>
      <c r="AAU14" s="10"/>
      <c r="AAV14" s="10"/>
      <c r="AAW14" s="10"/>
      <c r="AAX14" s="10"/>
      <c r="AAY14" s="10"/>
      <c r="AAZ14" s="10"/>
      <c r="ABA14" s="10"/>
      <c r="ABB14" s="10"/>
      <c r="ABC14" s="10"/>
      <c r="ABD14" s="10"/>
      <c r="ABE14" s="10"/>
      <c r="ABF14" s="10"/>
      <c r="ABG14" s="10"/>
      <c r="ABH14" s="10"/>
      <c r="ABI14" s="10"/>
      <c r="ABJ14" s="10"/>
      <c r="ABK14" s="10"/>
      <c r="ABL14" s="10"/>
      <c r="ABM14" s="10"/>
      <c r="ABN14" s="10"/>
      <c r="ABO14" s="10"/>
      <c r="ABP14" s="10"/>
      <c r="ABQ14" s="10"/>
      <c r="ABR14" s="10"/>
      <c r="ABS14" s="10"/>
      <c r="ABT14" s="10"/>
      <c r="ABU14" s="10"/>
      <c r="ABV14" s="10"/>
      <c r="ABW14" s="10"/>
      <c r="ABX14" s="10"/>
      <c r="ABY14" s="10"/>
      <c r="ABZ14" s="10"/>
      <c r="ACA14" s="10"/>
      <c r="ACB14" s="10"/>
      <c r="ACC14" s="10"/>
      <c r="ACD14" s="10"/>
      <c r="ACE14" s="10"/>
      <c r="ACF14" s="10"/>
      <c r="ACG14" s="10"/>
      <c r="ACH14" s="10"/>
      <c r="ACI14" s="10"/>
      <c r="ACJ14" s="10"/>
      <c r="ACK14" s="10"/>
      <c r="ACL14" s="10"/>
      <c r="ACM14" s="10"/>
      <c r="ACN14" s="10"/>
      <c r="ACO14" s="10"/>
      <c r="ACP14" s="10"/>
      <c r="ACQ14" s="10"/>
      <c r="ACR14" s="10"/>
      <c r="ACS14" s="10"/>
      <c r="ACT14" s="10"/>
      <c r="ACU14" s="10"/>
      <c r="ACV14" s="10"/>
      <c r="ACW14" s="10"/>
      <c r="ACX14" s="10"/>
      <c r="ACY14" s="10"/>
      <c r="ACZ14" s="10"/>
      <c r="ADA14" s="10"/>
      <c r="ADB14" s="10"/>
      <c r="ADC14" s="10"/>
      <c r="ADD14" s="10"/>
      <c r="ADE14" s="10"/>
      <c r="ADF14" s="10"/>
      <c r="ADG14" s="10"/>
      <c r="ADH14" s="10"/>
      <c r="ADI14" s="10"/>
      <c r="ADJ14" s="10"/>
      <c r="ADK14" s="10"/>
      <c r="ADL14" s="10"/>
      <c r="ADM14" s="10"/>
      <c r="ADN14" s="10"/>
      <c r="ADO14" s="10"/>
      <c r="ADP14" s="10"/>
      <c r="ADQ14" s="10"/>
      <c r="ADR14" s="10"/>
      <c r="ADS14" s="10"/>
      <c r="ADT14" s="10"/>
      <c r="ADU14" s="10"/>
      <c r="ADV14" s="10"/>
      <c r="ADW14" s="10"/>
      <c r="ADX14" s="10"/>
      <c r="ADY14" s="10"/>
      <c r="ADZ14" s="10"/>
      <c r="AEA14" s="10"/>
      <c r="AEB14" s="10"/>
      <c r="AEC14" s="10"/>
      <c r="AED14" s="10"/>
      <c r="AEE14" s="10"/>
      <c r="AEF14" s="10"/>
      <c r="AEG14" s="10"/>
      <c r="AEH14" s="10"/>
      <c r="AEI14" s="10"/>
      <c r="AEJ14" s="10"/>
      <c r="AEK14" s="10"/>
      <c r="AEL14" s="10"/>
      <c r="AEM14" s="10"/>
      <c r="AEN14" s="10"/>
      <c r="AEO14" s="10"/>
      <c r="AEP14" s="10"/>
      <c r="AEQ14" s="10"/>
      <c r="AER14" s="10"/>
      <c r="AES14" s="10"/>
      <c r="AET14" s="10"/>
      <c r="AEU14" s="10"/>
      <c r="AEV14" s="10"/>
      <c r="AEW14" s="10"/>
      <c r="AEX14" s="10"/>
      <c r="AEY14" s="10"/>
      <c r="AEZ14" s="10"/>
      <c r="AFA14" s="10"/>
      <c r="AFB14" s="10"/>
      <c r="AFC14" s="10"/>
      <c r="AFD14" s="10"/>
      <c r="AFE14" s="10"/>
      <c r="AFF14" s="10"/>
      <c r="AFG14" s="10"/>
      <c r="AFH14" s="10"/>
      <c r="AFI14" s="10"/>
      <c r="AFJ14" s="10"/>
      <c r="AFK14" s="10"/>
      <c r="AFL14" s="10"/>
      <c r="AFM14" s="10"/>
      <c r="AFN14" s="10"/>
      <c r="AFO14" s="10"/>
      <c r="AFP14" s="10"/>
      <c r="AFQ14" s="10"/>
      <c r="AFR14" s="10"/>
      <c r="AFS14" s="10"/>
      <c r="AFT14" s="10"/>
      <c r="AFU14" s="10"/>
      <c r="AFV14" s="10"/>
      <c r="AFW14" s="10"/>
      <c r="AFX14" s="10"/>
      <c r="AFY14" s="10"/>
      <c r="AFZ14" s="10"/>
      <c r="AGA14" s="10"/>
      <c r="AGB14" s="10"/>
      <c r="AGC14" s="10"/>
      <c r="AGD14" s="10"/>
      <c r="AGE14" s="10"/>
      <c r="AGF14" s="10"/>
      <c r="AGG14" s="10"/>
      <c r="AGH14" s="10"/>
      <c r="AGI14" s="10"/>
      <c r="AGJ14" s="10"/>
      <c r="AGK14" s="10"/>
      <c r="AGL14" s="10"/>
      <c r="AGM14" s="10"/>
      <c r="AGN14" s="10"/>
      <c r="AGO14" s="10"/>
      <c r="AGP14" s="10"/>
      <c r="AGQ14" s="10"/>
      <c r="AGR14" s="10"/>
      <c r="AGS14" s="10"/>
      <c r="AGT14" s="10"/>
      <c r="AGU14" s="10"/>
      <c r="AGV14" s="10"/>
      <c r="AGW14" s="10"/>
      <c r="AGX14" s="10"/>
      <c r="AGY14" s="10"/>
      <c r="AGZ14" s="10"/>
      <c r="AHA14" s="10"/>
      <c r="AHB14" s="10"/>
      <c r="AHC14" s="10"/>
      <c r="AHD14" s="10"/>
      <c r="AHE14" s="10"/>
      <c r="AHF14" s="10"/>
      <c r="AHG14" s="10"/>
      <c r="AHH14" s="10"/>
      <c r="AHI14" s="10"/>
      <c r="AHJ14" s="10"/>
      <c r="AHK14" s="10"/>
      <c r="AHL14" s="10"/>
      <c r="AHM14" s="10"/>
      <c r="AHN14" s="10"/>
      <c r="AHO14" s="10"/>
      <c r="AHP14" s="10"/>
      <c r="AHQ14" s="10"/>
      <c r="AHR14" s="10"/>
      <c r="AHS14" s="10"/>
      <c r="AHT14" s="10"/>
      <c r="AHU14" s="10"/>
      <c r="AHV14" s="10"/>
      <c r="AHW14" s="10"/>
      <c r="AHX14" s="10"/>
      <c r="AHY14" s="10"/>
      <c r="AHZ14" s="10"/>
      <c r="AIA14" s="10"/>
      <c r="AIB14" s="10"/>
      <c r="AIC14" s="10"/>
      <c r="AID14" s="10"/>
      <c r="AIE14" s="10"/>
      <c r="AIF14" s="10"/>
      <c r="AIG14" s="10"/>
      <c r="AIH14" s="10"/>
      <c r="AII14" s="10"/>
      <c r="AIJ14" s="10"/>
      <c r="AIK14" s="10"/>
      <c r="AIL14" s="10"/>
      <c r="AIM14" s="10"/>
      <c r="AIN14" s="10"/>
      <c r="AIO14" s="10"/>
      <c r="AIP14" s="10"/>
      <c r="AIQ14" s="10"/>
      <c r="AIR14" s="10"/>
      <c r="AIS14" s="10"/>
      <c r="AIT14" s="10"/>
      <c r="AIU14" s="10"/>
      <c r="AIV14" s="10"/>
      <c r="AIW14" s="10"/>
      <c r="AIX14" s="10"/>
      <c r="AIY14" s="10"/>
      <c r="AIZ14" s="10"/>
      <c r="AJA14" s="10"/>
      <c r="AJB14" s="10"/>
      <c r="AJC14" s="10"/>
      <c r="AJD14" s="10"/>
      <c r="AJE14" s="10"/>
      <c r="AJF14" s="10"/>
      <c r="AJG14" s="10"/>
      <c r="AJH14" s="10"/>
      <c r="AJI14" s="10"/>
      <c r="AJJ14" s="10"/>
      <c r="AJK14" s="10"/>
      <c r="AJL14" s="10"/>
      <c r="AJM14" s="10"/>
      <c r="AJN14" s="10"/>
      <c r="AJO14" s="10"/>
      <c r="AJP14" s="10"/>
      <c r="AJQ14" s="10"/>
      <c r="AJR14" s="10"/>
      <c r="AJS14" s="10"/>
      <c r="AJT14" s="10"/>
      <c r="AJU14" s="10"/>
      <c r="AJV14" s="10"/>
      <c r="AJW14" s="10"/>
      <c r="AJX14" s="10"/>
      <c r="AJY14" s="10"/>
      <c r="AJZ14" s="10"/>
      <c r="AKA14" s="10"/>
      <c r="AKB14" s="10"/>
      <c r="AKC14" s="10"/>
      <c r="AKD14" s="10"/>
      <c r="AKE14" s="10"/>
      <c r="AKF14" s="10"/>
      <c r="AKG14" s="10"/>
      <c r="AKH14" s="10"/>
      <c r="AKI14" s="10"/>
      <c r="AKJ14" s="10"/>
      <c r="AKK14" s="10"/>
      <c r="AKL14" s="10"/>
      <c r="AKM14" s="10"/>
      <c r="AKN14" s="10"/>
      <c r="AKO14" s="10"/>
      <c r="AKP14" s="10"/>
      <c r="AKQ14" s="10"/>
      <c r="AKR14" s="10"/>
      <c r="AKS14" s="10"/>
      <c r="AKT14" s="10"/>
      <c r="AKU14" s="10"/>
      <c r="AKV14" s="10"/>
      <c r="AKW14" s="10"/>
      <c r="AKX14" s="10"/>
      <c r="AKY14" s="10"/>
      <c r="AKZ14" s="10"/>
      <c r="ALA14" s="10"/>
      <c r="ALB14" s="10"/>
      <c r="ALC14" s="10"/>
      <c r="ALD14" s="10"/>
      <c r="ALE14" s="10"/>
      <c r="ALF14" s="10"/>
      <c r="ALG14" s="10"/>
      <c r="ALH14" s="10"/>
      <c r="ALI14" s="10"/>
      <c r="ALJ14" s="10"/>
      <c r="ALK14" s="10"/>
      <c r="ALL14" s="10"/>
      <c r="ALM14" s="10"/>
      <c r="ALN14" s="10"/>
      <c r="ALO14" s="10"/>
      <c r="ALP14" s="10"/>
      <c r="ALQ14" s="10"/>
      <c r="ALR14" s="10"/>
      <c r="ALS14" s="10"/>
      <c r="ALT14" s="10"/>
      <c r="ALU14" s="10"/>
      <c r="ALV14" s="10"/>
      <c r="ALW14" s="10"/>
      <c r="ALX14" s="10"/>
      <c r="ALY14" s="10"/>
      <c r="ALZ14" s="10"/>
      <c r="AMA14" s="10"/>
      <c r="AMB14" s="10"/>
      <c r="AMC14" s="10"/>
      <c r="AMD14" s="10"/>
      <c r="AME14" s="10"/>
      <c r="AMF14" s="10"/>
    </row>
    <row r="15" spans="1:1020" ht="75" customHeight="1" thickBot="1" x14ac:dyDescent="0.25">
      <c r="A15" s="427" t="s">
        <v>424</v>
      </c>
      <c r="B15" s="430" t="s">
        <v>425</v>
      </c>
      <c r="C15" s="146" t="s">
        <v>426</v>
      </c>
      <c r="D15" s="147">
        <f t="shared" ref="D15:D35" si="0">+AH15</f>
        <v>6</v>
      </c>
      <c r="E15" s="429" t="s">
        <v>83</v>
      </c>
      <c r="F15" s="399" t="s">
        <v>427</v>
      </c>
      <c r="G15" s="147">
        <f t="shared" ref="G15:G35" si="1">+U15</f>
        <v>0</v>
      </c>
      <c r="H15" s="147">
        <f t="shared" ref="H15:H35" si="2">+Y15</f>
        <v>2</v>
      </c>
      <c r="I15" s="147">
        <f t="shared" ref="I15:I35" si="3">+AC15</f>
        <v>2</v>
      </c>
      <c r="J15" s="147">
        <f t="shared" ref="J15:J35" si="4">+AG15</f>
        <v>2</v>
      </c>
      <c r="K15" s="401" t="s">
        <v>428</v>
      </c>
      <c r="L15" s="401" t="s">
        <v>951</v>
      </c>
      <c r="M15" s="423" t="s">
        <v>429</v>
      </c>
      <c r="N15" s="407" t="s">
        <v>430</v>
      </c>
      <c r="O15" s="148"/>
      <c r="P15" s="329" t="str">
        <f>+IF(B15="","-",B15)</f>
        <v>Capacitación a Asociaciones de Productores y a Cooperativas en Normas Técnicas de Calidad e Inocuidad.</v>
      </c>
      <c r="Q15" s="14" t="str">
        <f>+IF(C15="","-",C15)</f>
        <v>No. de Talleres realizados.</v>
      </c>
      <c r="R15" s="149">
        <v>0</v>
      </c>
      <c r="S15" s="149">
        <v>0</v>
      </c>
      <c r="T15" s="149">
        <v>0</v>
      </c>
      <c r="U15" s="20">
        <f t="shared" ref="U15:U35" si="5">+SUM(R15:T15)</f>
        <v>0</v>
      </c>
      <c r="V15" s="149">
        <v>0</v>
      </c>
      <c r="W15" s="149">
        <v>1</v>
      </c>
      <c r="X15" s="149">
        <v>1</v>
      </c>
      <c r="Y15" s="20">
        <f t="shared" ref="Y15:Y35" si="6">+SUM(V15:X15)</f>
        <v>2</v>
      </c>
      <c r="Z15" s="149">
        <v>0</v>
      </c>
      <c r="AA15" s="149">
        <v>1</v>
      </c>
      <c r="AB15" s="149">
        <v>1</v>
      </c>
      <c r="AC15" s="20">
        <f t="shared" ref="AC15:AC35" si="7">+SUM(Z15:AB15)</f>
        <v>2</v>
      </c>
      <c r="AD15" s="149">
        <v>0</v>
      </c>
      <c r="AE15" s="149">
        <v>1</v>
      </c>
      <c r="AF15" s="149">
        <v>1</v>
      </c>
      <c r="AG15" s="20">
        <f t="shared" ref="AG15:AG35" si="8">+SUM(AD15:AF15)</f>
        <v>2</v>
      </c>
      <c r="AH15" s="20">
        <f t="shared" ref="AH15:AH35" si="9">+SUM(U15,Y15,AC15,AG15)</f>
        <v>6</v>
      </c>
    </row>
    <row r="16" spans="1:1020" ht="75" customHeight="1" thickBot="1" x14ac:dyDescent="0.25">
      <c r="A16" s="428"/>
      <c r="B16" s="431"/>
      <c r="C16" s="146" t="s">
        <v>431</v>
      </c>
      <c r="D16" s="147">
        <f t="shared" si="0"/>
        <v>150</v>
      </c>
      <c r="E16" s="429"/>
      <c r="F16" s="400"/>
      <c r="G16" s="147">
        <f t="shared" si="1"/>
        <v>0</v>
      </c>
      <c r="H16" s="147">
        <f t="shared" si="2"/>
        <v>50</v>
      </c>
      <c r="I16" s="147">
        <f t="shared" si="3"/>
        <v>50</v>
      </c>
      <c r="J16" s="147">
        <f t="shared" si="4"/>
        <v>50</v>
      </c>
      <c r="K16" s="402"/>
      <c r="L16" s="402"/>
      <c r="M16" s="425"/>
      <c r="N16" s="408"/>
      <c r="O16" s="148"/>
      <c r="P16" s="329"/>
      <c r="Q16" s="14" t="str">
        <f t="shared" ref="Q16:Q35" si="10">+IF(C16="","-",C16)</f>
        <v>No. de Productores capacitados.</v>
      </c>
      <c r="R16" s="149">
        <v>0</v>
      </c>
      <c r="S16" s="149">
        <v>0</v>
      </c>
      <c r="T16" s="149">
        <v>0</v>
      </c>
      <c r="U16" s="20">
        <f t="shared" si="5"/>
        <v>0</v>
      </c>
      <c r="V16" s="149">
        <v>0</v>
      </c>
      <c r="W16" s="149">
        <v>25</v>
      </c>
      <c r="X16" s="149">
        <v>25</v>
      </c>
      <c r="Y16" s="20">
        <f t="shared" si="6"/>
        <v>50</v>
      </c>
      <c r="Z16" s="149">
        <v>0</v>
      </c>
      <c r="AA16" s="149">
        <v>25</v>
      </c>
      <c r="AB16" s="149">
        <v>25</v>
      </c>
      <c r="AC16" s="20">
        <f t="shared" si="7"/>
        <v>50</v>
      </c>
      <c r="AD16" s="149">
        <v>0</v>
      </c>
      <c r="AE16" s="149">
        <v>25</v>
      </c>
      <c r="AF16" s="149">
        <v>25</v>
      </c>
      <c r="AG16" s="20">
        <f t="shared" si="8"/>
        <v>50</v>
      </c>
      <c r="AH16" s="20">
        <f t="shared" si="9"/>
        <v>150</v>
      </c>
    </row>
    <row r="17" spans="1:34" s="8" customFormat="1" ht="75" customHeight="1" thickBot="1" x14ac:dyDescent="0.25">
      <c r="A17" s="428"/>
      <c r="B17" s="430" t="s">
        <v>432</v>
      </c>
      <c r="C17" s="146" t="s">
        <v>426</v>
      </c>
      <c r="D17" s="147">
        <f t="shared" si="0"/>
        <v>6</v>
      </c>
      <c r="E17" s="432" t="s">
        <v>83</v>
      </c>
      <c r="F17" s="399" t="s">
        <v>427</v>
      </c>
      <c r="G17" s="147">
        <f t="shared" si="1"/>
        <v>0</v>
      </c>
      <c r="H17" s="147">
        <f t="shared" si="2"/>
        <v>1</v>
      </c>
      <c r="I17" s="147">
        <f t="shared" si="3"/>
        <v>3</v>
      </c>
      <c r="J17" s="147">
        <f t="shared" si="4"/>
        <v>2</v>
      </c>
      <c r="K17" s="420" t="s">
        <v>433</v>
      </c>
      <c r="L17" s="401" t="s">
        <v>951</v>
      </c>
      <c r="M17" s="423" t="s">
        <v>429</v>
      </c>
      <c r="N17" s="407"/>
      <c r="O17" s="148"/>
      <c r="P17" s="330" t="str">
        <f>+IF(B17="","-",B17)</f>
        <v>Capacitación a Asociaciones y Cooperativas de pequeños y medianos productores sobre el proceso del Plan de Comercialización del INESPRE.</v>
      </c>
      <c r="Q17" s="14" t="str">
        <f>+IF(C17="","-",C17)</f>
        <v>No. de Talleres realizados.</v>
      </c>
      <c r="R17" s="149">
        <v>0</v>
      </c>
      <c r="S17" s="149">
        <v>0</v>
      </c>
      <c r="T17" s="149">
        <v>0</v>
      </c>
      <c r="U17" s="20">
        <f t="shared" si="5"/>
        <v>0</v>
      </c>
      <c r="V17" s="149">
        <v>0</v>
      </c>
      <c r="W17" s="149">
        <v>0</v>
      </c>
      <c r="X17" s="149">
        <v>1</v>
      </c>
      <c r="Y17" s="20">
        <f t="shared" si="6"/>
        <v>1</v>
      </c>
      <c r="Z17" s="149">
        <v>2</v>
      </c>
      <c r="AA17" s="149">
        <v>1</v>
      </c>
      <c r="AB17" s="149">
        <v>0</v>
      </c>
      <c r="AC17" s="20">
        <f t="shared" si="7"/>
        <v>3</v>
      </c>
      <c r="AD17" s="149">
        <v>2</v>
      </c>
      <c r="AE17" s="149">
        <v>0</v>
      </c>
      <c r="AF17" s="149">
        <v>0</v>
      </c>
      <c r="AG17" s="20">
        <f t="shared" si="8"/>
        <v>2</v>
      </c>
      <c r="AH17" s="20">
        <f t="shared" si="9"/>
        <v>6</v>
      </c>
    </row>
    <row r="18" spans="1:34" s="8" customFormat="1" ht="75" customHeight="1" thickBot="1" x14ac:dyDescent="0.25">
      <c r="A18" s="428"/>
      <c r="B18" s="431"/>
      <c r="C18" s="146" t="s">
        <v>431</v>
      </c>
      <c r="D18" s="147">
        <f t="shared" si="0"/>
        <v>150</v>
      </c>
      <c r="E18" s="433"/>
      <c r="F18" s="400"/>
      <c r="G18" s="147">
        <f t="shared" si="1"/>
        <v>0</v>
      </c>
      <c r="H18" s="147">
        <f t="shared" si="2"/>
        <v>25</v>
      </c>
      <c r="I18" s="147">
        <f t="shared" si="3"/>
        <v>75</v>
      </c>
      <c r="J18" s="147">
        <f t="shared" si="4"/>
        <v>50</v>
      </c>
      <c r="K18" s="422"/>
      <c r="L18" s="402"/>
      <c r="M18" s="425"/>
      <c r="N18" s="408"/>
      <c r="O18" s="148"/>
      <c r="P18" s="331"/>
      <c r="Q18" s="14" t="str">
        <f>+IF(C18="","-",C18)</f>
        <v>No. de Productores capacitados.</v>
      </c>
      <c r="R18" s="149">
        <v>0</v>
      </c>
      <c r="S18" s="149">
        <v>0</v>
      </c>
      <c r="T18" s="149">
        <v>0</v>
      </c>
      <c r="U18" s="20">
        <f t="shared" si="5"/>
        <v>0</v>
      </c>
      <c r="V18" s="149">
        <v>0</v>
      </c>
      <c r="W18" s="149">
        <v>0</v>
      </c>
      <c r="X18" s="149">
        <v>25</v>
      </c>
      <c r="Y18" s="20">
        <f t="shared" si="6"/>
        <v>25</v>
      </c>
      <c r="Z18" s="149">
        <v>50</v>
      </c>
      <c r="AA18" s="149">
        <v>25</v>
      </c>
      <c r="AB18" s="149">
        <v>0</v>
      </c>
      <c r="AC18" s="20">
        <f t="shared" si="7"/>
        <v>75</v>
      </c>
      <c r="AD18" s="149">
        <v>50</v>
      </c>
      <c r="AE18" s="149">
        <v>0</v>
      </c>
      <c r="AF18" s="149">
        <v>0</v>
      </c>
      <c r="AG18" s="20">
        <f t="shared" si="8"/>
        <v>50</v>
      </c>
      <c r="AH18" s="20">
        <f t="shared" si="9"/>
        <v>150</v>
      </c>
    </row>
    <row r="19" spans="1:34" s="8" customFormat="1" ht="80.099999999999994" customHeight="1" thickBot="1" x14ac:dyDescent="0.25">
      <c r="A19" s="428"/>
      <c r="B19" s="412" t="s">
        <v>434</v>
      </c>
      <c r="C19" s="146" t="s">
        <v>426</v>
      </c>
      <c r="D19" s="147">
        <f t="shared" si="0"/>
        <v>24</v>
      </c>
      <c r="E19" s="429" t="s">
        <v>83</v>
      </c>
      <c r="F19" s="399" t="s">
        <v>435</v>
      </c>
      <c r="G19" s="147">
        <f t="shared" si="1"/>
        <v>3</v>
      </c>
      <c r="H19" s="147">
        <f t="shared" si="2"/>
        <v>6</v>
      </c>
      <c r="I19" s="147">
        <f t="shared" si="3"/>
        <v>9</v>
      </c>
      <c r="J19" s="147">
        <f t="shared" si="4"/>
        <v>6</v>
      </c>
      <c r="K19" s="401" t="s">
        <v>436</v>
      </c>
      <c r="L19" s="401" t="s">
        <v>951</v>
      </c>
      <c r="M19" s="423" t="s">
        <v>429</v>
      </c>
      <c r="N19" s="407"/>
      <c r="O19" s="148"/>
      <c r="P19" s="329" t="str">
        <f>+IF(B19="","-",B19)</f>
        <v>Capacitación de Productores en Aspectos de Estándares de Calidad, Manejo de Post-Cosecha y Manejo de Productos Agropecuarios.</v>
      </c>
      <c r="Q19" s="14" t="str">
        <f t="shared" si="10"/>
        <v>No. de Talleres realizados.</v>
      </c>
      <c r="R19" s="149">
        <v>0</v>
      </c>
      <c r="S19" s="149">
        <v>1</v>
      </c>
      <c r="T19" s="149">
        <v>2</v>
      </c>
      <c r="U19" s="20">
        <f t="shared" si="5"/>
        <v>3</v>
      </c>
      <c r="V19" s="149">
        <v>0</v>
      </c>
      <c r="W19" s="149">
        <v>3</v>
      </c>
      <c r="X19" s="149">
        <v>3</v>
      </c>
      <c r="Y19" s="20">
        <f t="shared" si="6"/>
        <v>6</v>
      </c>
      <c r="Z19" s="149">
        <v>3</v>
      </c>
      <c r="AA19" s="149">
        <v>3</v>
      </c>
      <c r="AB19" s="149">
        <v>3</v>
      </c>
      <c r="AC19" s="20">
        <f t="shared" si="7"/>
        <v>9</v>
      </c>
      <c r="AD19" s="149">
        <v>3</v>
      </c>
      <c r="AE19" s="149">
        <v>2</v>
      </c>
      <c r="AF19" s="149">
        <v>1</v>
      </c>
      <c r="AG19" s="20">
        <f t="shared" si="8"/>
        <v>6</v>
      </c>
      <c r="AH19" s="20">
        <f t="shared" si="9"/>
        <v>24</v>
      </c>
    </row>
    <row r="20" spans="1:34" s="8" customFormat="1" ht="93" customHeight="1" thickBot="1" x14ac:dyDescent="0.25">
      <c r="A20" s="428"/>
      <c r="B20" s="414"/>
      <c r="C20" s="146" t="s">
        <v>437</v>
      </c>
      <c r="D20" s="147">
        <f t="shared" si="0"/>
        <v>671</v>
      </c>
      <c r="E20" s="429"/>
      <c r="F20" s="400"/>
      <c r="G20" s="147">
        <f t="shared" si="1"/>
        <v>146</v>
      </c>
      <c r="H20" s="147">
        <f t="shared" si="2"/>
        <v>150</v>
      </c>
      <c r="I20" s="147">
        <f t="shared" si="3"/>
        <v>225</v>
      </c>
      <c r="J20" s="147">
        <f t="shared" si="4"/>
        <v>150</v>
      </c>
      <c r="K20" s="402"/>
      <c r="L20" s="402"/>
      <c r="M20" s="425"/>
      <c r="N20" s="408"/>
      <c r="O20" s="148"/>
      <c r="P20" s="329"/>
      <c r="Q20" s="14" t="str">
        <f t="shared" si="10"/>
        <v>No. de Productores Agrícolas capacitados.</v>
      </c>
      <c r="R20" s="149">
        <v>0</v>
      </c>
      <c r="S20" s="149">
        <v>64</v>
      </c>
      <c r="T20" s="149">
        <v>82</v>
      </c>
      <c r="U20" s="20">
        <f t="shared" si="5"/>
        <v>146</v>
      </c>
      <c r="V20" s="149">
        <v>0</v>
      </c>
      <c r="W20" s="149">
        <v>75</v>
      </c>
      <c r="X20" s="149">
        <v>75</v>
      </c>
      <c r="Y20" s="20">
        <f t="shared" si="6"/>
        <v>150</v>
      </c>
      <c r="Z20" s="149">
        <v>75</v>
      </c>
      <c r="AA20" s="149">
        <v>75</v>
      </c>
      <c r="AB20" s="149">
        <v>75</v>
      </c>
      <c r="AC20" s="20">
        <f t="shared" si="7"/>
        <v>225</v>
      </c>
      <c r="AD20" s="149">
        <v>75</v>
      </c>
      <c r="AE20" s="149">
        <v>50</v>
      </c>
      <c r="AF20" s="149">
        <v>25</v>
      </c>
      <c r="AG20" s="20">
        <f t="shared" si="8"/>
        <v>150</v>
      </c>
      <c r="AH20" s="20">
        <f t="shared" si="9"/>
        <v>671</v>
      </c>
    </row>
    <row r="21" spans="1:34" s="8" customFormat="1" ht="93" customHeight="1" thickBot="1" x14ac:dyDescent="0.25">
      <c r="A21" s="428"/>
      <c r="B21" s="412" t="s">
        <v>438</v>
      </c>
      <c r="C21" s="146" t="s">
        <v>426</v>
      </c>
      <c r="D21" s="147">
        <f t="shared" si="0"/>
        <v>4</v>
      </c>
      <c r="E21" s="429" t="s">
        <v>83</v>
      </c>
      <c r="F21" s="399" t="s">
        <v>439</v>
      </c>
      <c r="G21" s="147">
        <f t="shared" si="1"/>
        <v>2</v>
      </c>
      <c r="H21" s="147">
        <f t="shared" si="2"/>
        <v>1</v>
      </c>
      <c r="I21" s="147">
        <f t="shared" si="3"/>
        <v>0</v>
      </c>
      <c r="J21" s="147">
        <f t="shared" si="4"/>
        <v>1</v>
      </c>
      <c r="K21" s="401" t="s">
        <v>440</v>
      </c>
      <c r="L21" s="401" t="s">
        <v>951</v>
      </c>
      <c r="M21" s="423" t="s">
        <v>429</v>
      </c>
      <c r="N21" s="407" t="s">
        <v>430</v>
      </c>
      <c r="O21" s="148"/>
      <c r="P21" s="329" t="str">
        <f>+IF(B21="","-",B21)</f>
        <v>Capacitación a Técnicos en Técnicas de Recepción y Almacenamiento de Productos Agrícolas (BPA).</v>
      </c>
      <c r="Q21" s="14" t="str">
        <f t="shared" si="10"/>
        <v>No. de Talleres realizados.</v>
      </c>
      <c r="R21" s="149">
        <v>1</v>
      </c>
      <c r="S21" s="149">
        <v>1</v>
      </c>
      <c r="T21" s="149">
        <v>0</v>
      </c>
      <c r="U21" s="20">
        <f t="shared" si="5"/>
        <v>2</v>
      </c>
      <c r="V21" s="149">
        <v>0</v>
      </c>
      <c r="W21" s="149">
        <v>0</v>
      </c>
      <c r="X21" s="149">
        <v>1</v>
      </c>
      <c r="Y21" s="20">
        <f t="shared" si="6"/>
        <v>1</v>
      </c>
      <c r="Z21" s="149">
        <v>0</v>
      </c>
      <c r="AA21" s="149">
        <v>0</v>
      </c>
      <c r="AB21" s="149">
        <v>0</v>
      </c>
      <c r="AC21" s="20">
        <f t="shared" si="7"/>
        <v>0</v>
      </c>
      <c r="AD21" s="149">
        <v>1</v>
      </c>
      <c r="AE21" s="149">
        <v>0</v>
      </c>
      <c r="AF21" s="149">
        <v>0</v>
      </c>
      <c r="AG21" s="20">
        <f t="shared" si="8"/>
        <v>1</v>
      </c>
      <c r="AH21" s="20">
        <f t="shared" si="9"/>
        <v>4</v>
      </c>
    </row>
    <row r="22" spans="1:34" s="8" customFormat="1" ht="93" customHeight="1" thickBot="1" x14ac:dyDescent="0.25">
      <c r="A22" s="428"/>
      <c r="B22" s="414"/>
      <c r="C22" s="146" t="s">
        <v>441</v>
      </c>
      <c r="D22" s="147">
        <f t="shared" si="0"/>
        <v>50</v>
      </c>
      <c r="E22" s="429"/>
      <c r="F22" s="400"/>
      <c r="G22" s="147">
        <f t="shared" si="1"/>
        <v>28</v>
      </c>
      <c r="H22" s="147">
        <f t="shared" si="2"/>
        <v>11</v>
      </c>
      <c r="I22" s="147">
        <f t="shared" si="3"/>
        <v>0</v>
      </c>
      <c r="J22" s="147">
        <f t="shared" si="4"/>
        <v>11</v>
      </c>
      <c r="K22" s="402"/>
      <c r="L22" s="402"/>
      <c r="M22" s="425"/>
      <c r="N22" s="408"/>
      <c r="O22" s="148"/>
      <c r="P22" s="329"/>
      <c r="Q22" s="14" t="str">
        <f t="shared" si="10"/>
        <v>No. de Técnicos capacitados.</v>
      </c>
      <c r="R22" s="149">
        <v>18</v>
      </c>
      <c r="S22" s="149">
        <v>10</v>
      </c>
      <c r="T22" s="149">
        <v>0</v>
      </c>
      <c r="U22" s="20">
        <f t="shared" si="5"/>
        <v>28</v>
      </c>
      <c r="V22" s="149">
        <v>0</v>
      </c>
      <c r="W22" s="149">
        <v>0</v>
      </c>
      <c r="X22" s="149">
        <v>11</v>
      </c>
      <c r="Y22" s="20">
        <f t="shared" si="6"/>
        <v>11</v>
      </c>
      <c r="Z22" s="149">
        <v>0</v>
      </c>
      <c r="AA22" s="149">
        <v>0</v>
      </c>
      <c r="AB22" s="149">
        <v>0</v>
      </c>
      <c r="AC22" s="20">
        <f t="shared" si="7"/>
        <v>0</v>
      </c>
      <c r="AD22" s="149">
        <v>11</v>
      </c>
      <c r="AE22" s="149">
        <v>0</v>
      </c>
      <c r="AF22" s="149">
        <v>0</v>
      </c>
      <c r="AG22" s="20">
        <f t="shared" si="8"/>
        <v>11</v>
      </c>
      <c r="AH22" s="20">
        <f t="shared" si="9"/>
        <v>50</v>
      </c>
    </row>
    <row r="23" spans="1:34" s="8" customFormat="1" ht="75" customHeight="1" thickBot="1" x14ac:dyDescent="0.25">
      <c r="A23" s="428"/>
      <c r="B23" s="412" t="s">
        <v>442</v>
      </c>
      <c r="C23" s="146" t="s">
        <v>426</v>
      </c>
      <c r="D23" s="147">
        <f t="shared" si="0"/>
        <v>2</v>
      </c>
      <c r="E23" s="429" t="s">
        <v>83</v>
      </c>
      <c r="F23" s="399" t="s">
        <v>439</v>
      </c>
      <c r="G23" s="147">
        <f t="shared" si="1"/>
        <v>0</v>
      </c>
      <c r="H23" s="147">
        <f t="shared" si="2"/>
        <v>1</v>
      </c>
      <c r="I23" s="147">
        <f t="shared" si="3"/>
        <v>0</v>
      </c>
      <c r="J23" s="147">
        <f t="shared" si="4"/>
        <v>1</v>
      </c>
      <c r="K23" s="401" t="s">
        <v>443</v>
      </c>
      <c r="L23" s="401" t="s">
        <v>951</v>
      </c>
      <c r="M23" s="423" t="s">
        <v>429</v>
      </c>
      <c r="N23" s="407" t="s">
        <v>430</v>
      </c>
      <c r="O23" s="148"/>
      <c r="P23" s="329" t="str">
        <f>+IF(B23="","-",B23)</f>
        <v>Capacitación de Técnicos en Aspectos Relativos a los Controles y Normas de la Aplicación de Plaguicidas en el Sector Agrícola.</v>
      </c>
      <c r="Q23" s="14" t="str">
        <f t="shared" si="10"/>
        <v>No. de Talleres realizados.</v>
      </c>
      <c r="R23" s="149">
        <v>0</v>
      </c>
      <c r="S23" s="149">
        <v>0</v>
      </c>
      <c r="T23" s="149">
        <v>0</v>
      </c>
      <c r="U23" s="20">
        <f t="shared" si="5"/>
        <v>0</v>
      </c>
      <c r="V23" s="149">
        <v>0</v>
      </c>
      <c r="W23" s="149">
        <v>0</v>
      </c>
      <c r="X23" s="149">
        <v>1</v>
      </c>
      <c r="Y23" s="20">
        <f t="shared" si="6"/>
        <v>1</v>
      </c>
      <c r="Z23" s="149">
        <v>0</v>
      </c>
      <c r="AA23" s="149">
        <v>0</v>
      </c>
      <c r="AB23" s="149">
        <v>0</v>
      </c>
      <c r="AC23" s="20">
        <f t="shared" si="7"/>
        <v>0</v>
      </c>
      <c r="AD23" s="149">
        <v>1</v>
      </c>
      <c r="AE23" s="149">
        <v>0</v>
      </c>
      <c r="AF23" s="149">
        <v>0</v>
      </c>
      <c r="AG23" s="20">
        <f t="shared" si="8"/>
        <v>1</v>
      </c>
      <c r="AH23" s="20">
        <f t="shared" si="9"/>
        <v>2</v>
      </c>
    </row>
    <row r="24" spans="1:34" s="8" customFormat="1" ht="75" customHeight="1" thickBot="1" x14ac:dyDescent="0.25">
      <c r="A24" s="428"/>
      <c r="B24" s="414"/>
      <c r="C24" s="146" t="s">
        <v>441</v>
      </c>
      <c r="D24" s="147">
        <f t="shared" si="0"/>
        <v>40</v>
      </c>
      <c r="E24" s="429"/>
      <c r="F24" s="400"/>
      <c r="G24" s="147">
        <f t="shared" si="1"/>
        <v>0</v>
      </c>
      <c r="H24" s="147">
        <f t="shared" si="2"/>
        <v>20</v>
      </c>
      <c r="I24" s="147">
        <f t="shared" si="3"/>
        <v>0</v>
      </c>
      <c r="J24" s="147">
        <f t="shared" si="4"/>
        <v>20</v>
      </c>
      <c r="K24" s="402"/>
      <c r="L24" s="402"/>
      <c r="M24" s="425"/>
      <c r="N24" s="408"/>
      <c r="O24" s="148"/>
      <c r="P24" s="329"/>
      <c r="Q24" s="14" t="str">
        <f t="shared" si="10"/>
        <v>No. de Técnicos capacitados.</v>
      </c>
      <c r="R24" s="149">
        <v>0</v>
      </c>
      <c r="S24" s="149">
        <v>0</v>
      </c>
      <c r="T24" s="149">
        <v>0</v>
      </c>
      <c r="U24" s="20">
        <f t="shared" si="5"/>
        <v>0</v>
      </c>
      <c r="V24" s="149">
        <v>0</v>
      </c>
      <c r="W24" s="149">
        <v>0</v>
      </c>
      <c r="X24" s="149">
        <v>20</v>
      </c>
      <c r="Y24" s="20">
        <f t="shared" si="6"/>
        <v>20</v>
      </c>
      <c r="Z24" s="149">
        <v>0</v>
      </c>
      <c r="AA24" s="149">
        <v>0</v>
      </c>
      <c r="AB24" s="149">
        <v>0</v>
      </c>
      <c r="AC24" s="20">
        <f t="shared" si="7"/>
        <v>0</v>
      </c>
      <c r="AD24" s="149">
        <v>20</v>
      </c>
      <c r="AE24" s="149">
        <v>0</v>
      </c>
      <c r="AF24" s="149">
        <v>0</v>
      </c>
      <c r="AG24" s="20">
        <f t="shared" si="8"/>
        <v>20</v>
      </c>
      <c r="AH24" s="20">
        <f t="shared" si="9"/>
        <v>40</v>
      </c>
    </row>
    <row r="25" spans="1:34" s="8" customFormat="1" ht="150" customHeight="1" thickBot="1" x14ac:dyDescent="0.25">
      <c r="A25" s="150" t="s">
        <v>444</v>
      </c>
      <c r="B25" s="151" t="s">
        <v>445</v>
      </c>
      <c r="C25" s="146" t="s">
        <v>446</v>
      </c>
      <c r="D25" s="147">
        <f t="shared" si="0"/>
        <v>51</v>
      </c>
      <c r="E25" s="152" t="s">
        <v>83</v>
      </c>
      <c r="F25" s="153" t="s">
        <v>447</v>
      </c>
      <c r="G25" s="147">
        <f t="shared" si="1"/>
        <v>9</v>
      </c>
      <c r="H25" s="147">
        <f t="shared" si="2"/>
        <v>15</v>
      </c>
      <c r="I25" s="147">
        <f t="shared" si="3"/>
        <v>15</v>
      </c>
      <c r="J25" s="147">
        <f t="shared" si="4"/>
        <v>12</v>
      </c>
      <c r="K25" s="162" t="s">
        <v>936</v>
      </c>
      <c r="L25" s="162" t="s">
        <v>937</v>
      </c>
      <c r="M25" s="155" t="s">
        <v>448</v>
      </c>
      <c r="N25" s="156"/>
      <c r="O25" s="148"/>
      <c r="P25" s="14" t="str">
        <f>+IF(B25="","-",B25)</f>
        <v>Validación y Verificación de Limpiezas y Desinfección en Áreas de Comercialización y de Productos.</v>
      </c>
      <c r="Q25" s="14" t="str">
        <f t="shared" si="10"/>
        <v>No. de Validaciones.</v>
      </c>
      <c r="R25" s="149">
        <v>0</v>
      </c>
      <c r="S25" s="149">
        <v>0</v>
      </c>
      <c r="T25" s="149">
        <v>9</v>
      </c>
      <c r="U25" s="20">
        <f t="shared" si="5"/>
        <v>9</v>
      </c>
      <c r="V25" s="149">
        <v>5</v>
      </c>
      <c r="W25" s="149">
        <v>5</v>
      </c>
      <c r="X25" s="149">
        <v>5</v>
      </c>
      <c r="Y25" s="20">
        <f t="shared" si="6"/>
        <v>15</v>
      </c>
      <c r="Z25" s="149">
        <v>5</v>
      </c>
      <c r="AA25" s="149">
        <v>5</v>
      </c>
      <c r="AB25" s="149">
        <v>5</v>
      </c>
      <c r="AC25" s="20">
        <f t="shared" si="7"/>
        <v>15</v>
      </c>
      <c r="AD25" s="149">
        <v>5</v>
      </c>
      <c r="AE25" s="149">
        <v>4</v>
      </c>
      <c r="AF25" s="149">
        <v>3</v>
      </c>
      <c r="AG25" s="20">
        <f t="shared" si="8"/>
        <v>12</v>
      </c>
      <c r="AH25" s="20">
        <f t="shared" si="9"/>
        <v>51</v>
      </c>
    </row>
    <row r="26" spans="1:34" s="8" customFormat="1" ht="99.95" customHeight="1" thickBot="1" x14ac:dyDescent="0.25">
      <c r="A26" s="409" t="s">
        <v>935</v>
      </c>
      <c r="B26" s="412" t="s">
        <v>449</v>
      </c>
      <c r="C26" s="146" t="s">
        <v>450</v>
      </c>
      <c r="D26" s="147">
        <f t="shared" si="0"/>
        <v>3</v>
      </c>
      <c r="E26" s="415" t="s">
        <v>83</v>
      </c>
      <c r="F26" s="417" t="s">
        <v>451</v>
      </c>
      <c r="G26" s="157">
        <f t="shared" si="1"/>
        <v>0</v>
      </c>
      <c r="H26" s="147">
        <f t="shared" si="2"/>
        <v>1</v>
      </c>
      <c r="I26" s="147">
        <f t="shared" si="3"/>
        <v>1</v>
      </c>
      <c r="J26" s="147">
        <f t="shared" si="4"/>
        <v>1</v>
      </c>
      <c r="K26" s="420" t="s">
        <v>452</v>
      </c>
      <c r="L26" s="417" t="s">
        <v>453</v>
      </c>
      <c r="M26" s="423" t="s">
        <v>454</v>
      </c>
      <c r="N26" s="426"/>
      <c r="O26" s="148"/>
      <c r="P26" s="330" t="str">
        <f t="shared" ref="P26" si="11">+IF(B26="","-",B26)</f>
        <v>Programa de afiliación de productores individuales, dando especial atención a mujeres y jóvenes.</v>
      </c>
      <c r="Q26" s="14" t="str">
        <f t="shared" si="10"/>
        <v>No. de Talleres realizados en Asociaciones de Mujeres.</v>
      </c>
      <c r="R26" s="149">
        <v>0</v>
      </c>
      <c r="S26" s="149">
        <v>0</v>
      </c>
      <c r="T26" s="149">
        <v>0</v>
      </c>
      <c r="U26" s="20">
        <f t="shared" si="5"/>
        <v>0</v>
      </c>
      <c r="V26" s="149">
        <v>0</v>
      </c>
      <c r="W26" s="149">
        <v>1</v>
      </c>
      <c r="X26" s="149">
        <v>0</v>
      </c>
      <c r="Y26" s="20">
        <f t="shared" si="6"/>
        <v>1</v>
      </c>
      <c r="Z26" s="149">
        <v>1</v>
      </c>
      <c r="AA26" s="149">
        <v>0</v>
      </c>
      <c r="AB26" s="149">
        <v>0</v>
      </c>
      <c r="AC26" s="20">
        <f t="shared" si="7"/>
        <v>1</v>
      </c>
      <c r="AD26" s="149">
        <v>1</v>
      </c>
      <c r="AE26" s="149">
        <v>0</v>
      </c>
      <c r="AF26" s="149">
        <v>0</v>
      </c>
      <c r="AG26" s="20">
        <f t="shared" si="8"/>
        <v>1</v>
      </c>
      <c r="AH26" s="20">
        <f t="shared" si="9"/>
        <v>3</v>
      </c>
    </row>
    <row r="27" spans="1:34" s="8" customFormat="1" ht="99.95" customHeight="1" thickBot="1" x14ac:dyDescent="0.25">
      <c r="A27" s="410"/>
      <c r="B27" s="413"/>
      <c r="C27" s="146" t="s">
        <v>455</v>
      </c>
      <c r="D27" s="147">
        <f t="shared" si="0"/>
        <v>6</v>
      </c>
      <c r="E27" s="415"/>
      <c r="F27" s="418"/>
      <c r="G27" s="157">
        <f t="shared" si="1"/>
        <v>0</v>
      </c>
      <c r="H27" s="147">
        <f t="shared" si="2"/>
        <v>2</v>
      </c>
      <c r="I27" s="147">
        <f t="shared" si="3"/>
        <v>2</v>
      </c>
      <c r="J27" s="147">
        <f t="shared" si="4"/>
        <v>2</v>
      </c>
      <c r="K27" s="421"/>
      <c r="L27" s="418"/>
      <c r="M27" s="424"/>
      <c r="N27" s="426"/>
      <c r="O27" s="148"/>
      <c r="P27" s="403"/>
      <c r="Q27" s="14" t="str">
        <f t="shared" si="10"/>
        <v>No. De Asociaciones de Mujeres.</v>
      </c>
      <c r="R27" s="149">
        <v>0</v>
      </c>
      <c r="S27" s="149">
        <v>0</v>
      </c>
      <c r="T27" s="149">
        <v>0</v>
      </c>
      <c r="U27" s="20">
        <f t="shared" si="5"/>
        <v>0</v>
      </c>
      <c r="V27" s="149">
        <v>0</v>
      </c>
      <c r="W27" s="149">
        <v>2</v>
      </c>
      <c r="X27" s="149">
        <v>0</v>
      </c>
      <c r="Y27" s="20">
        <f t="shared" si="6"/>
        <v>2</v>
      </c>
      <c r="Z27" s="149">
        <v>2</v>
      </c>
      <c r="AA27" s="149">
        <v>0</v>
      </c>
      <c r="AB27" s="149">
        <v>0</v>
      </c>
      <c r="AC27" s="20">
        <f t="shared" si="7"/>
        <v>2</v>
      </c>
      <c r="AD27" s="149">
        <v>2</v>
      </c>
      <c r="AE27" s="149">
        <v>0</v>
      </c>
      <c r="AF27" s="149">
        <v>0</v>
      </c>
      <c r="AG27" s="20">
        <f t="shared" si="8"/>
        <v>2</v>
      </c>
      <c r="AH27" s="20">
        <f t="shared" si="9"/>
        <v>6</v>
      </c>
    </row>
    <row r="28" spans="1:34" s="8" customFormat="1" ht="99.95" customHeight="1" thickBot="1" x14ac:dyDescent="0.25">
      <c r="A28" s="410"/>
      <c r="B28" s="413"/>
      <c r="C28" s="146" t="s">
        <v>456</v>
      </c>
      <c r="D28" s="147">
        <f t="shared" si="0"/>
        <v>90</v>
      </c>
      <c r="E28" s="415"/>
      <c r="F28" s="418"/>
      <c r="G28" s="157">
        <f t="shared" si="1"/>
        <v>0</v>
      </c>
      <c r="H28" s="147">
        <f t="shared" si="2"/>
        <v>30</v>
      </c>
      <c r="I28" s="147">
        <f t="shared" si="3"/>
        <v>30</v>
      </c>
      <c r="J28" s="147">
        <f t="shared" si="4"/>
        <v>30</v>
      </c>
      <c r="K28" s="421"/>
      <c r="L28" s="418"/>
      <c r="M28" s="424"/>
      <c r="N28" s="426"/>
      <c r="O28" s="148"/>
      <c r="P28" s="403"/>
      <c r="Q28" s="14" t="str">
        <f t="shared" si="10"/>
        <v>No. de Mujeres entrenadas.</v>
      </c>
      <c r="R28" s="149">
        <v>0</v>
      </c>
      <c r="S28" s="149">
        <v>0</v>
      </c>
      <c r="T28" s="149">
        <v>0</v>
      </c>
      <c r="U28" s="20">
        <f t="shared" si="5"/>
        <v>0</v>
      </c>
      <c r="V28" s="149">
        <v>0</v>
      </c>
      <c r="W28" s="149">
        <v>30</v>
      </c>
      <c r="X28" s="149">
        <v>0</v>
      </c>
      <c r="Y28" s="20">
        <f t="shared" si="6"/>
        <v>30</v>
      </c>
      <c r="Z28" s="149">
        <v>30</v>
      </c>
      <c r="AA28" s="149">
        <v>0</v>
      </c>
      <c r="AB28" s="149">
        <v>0</v>
      </c>
      <c r="AC28" s="20">
        <f t="shared" si="7"/>
        <v>30</v>
      </c>
      <c r="AD28" s="149">
        <v>30</v>
      </c>
      <c r="AE28" s="149">
        <v>0</v>
      </c>
      <c r="AF28" s="149">
        <v>0</v>
      </c>
      <c r="AG28" s="20">
        <f t="shared" si="8"/>
        <v>30</v>
      </c>
      <c r="AH28" s="20">
        <f t="shared" si="9"/>
        <v>90</v>
      </c>
    </row>
    <row r="29" spans="1:34" s="8" customFormat="1" ht="99.95" customHeight="1" thickBot="1" x14ac:dyDescent="0.25">
      <c r="A29" s="410"/>
      <c r="B29" s="413"/>
      <c r="C29" s="146" t="s">
        <v>457</v>
      </c>
      <c r="D29" s="147">
        <f t="shared" si="0"/>
        <v>2</v>
      </c>
      <c r="E29" s="415"/>
      <c r="F29" s="418"/>
      <c r="G29" s="157">
        <f t="shared" si="1"/>
        <v>0</v>
      </c>
      <c r="H29" s="147">
        <f t="shared" si="2"/>
        <v>1</v>
      </c>
      <c r="I29" s="147">
        <f t="shared" si="3"/>
        <v>1</v>
      </c>
      <c r="J29" s="147">
        <f t="shared" si="4"/>
        <v>0</v>
      </c>
      <c r="K29" s="421"/>
      <c r="L29" s="418"/>
      <c r="M29" s="424"/>
      <c r="N29" s="426"/>
      <c r="O29" s="148"/>
      <c r="P29" s="403"/>
      <c r="Q29" s="14" t="str">
        <f t="shared" si="10"/>
        <v>No. de Talleres realizados en Asociaciones de jóvenes entre 18 y 24 años.</v>
      </c>
      <c r="R29" s="149">
        <v>0</v>
      </c>
      <c r="S29" s="149">
        <v>0</v>
      </c>
      <c r="T29" s="149">
        <v>0</v>
      </c>
      <c r="U29" s="20">
        <f t="shared" si="5"/>
        <v>0</v>
      </c>
      <c r="V29" s="149">
        <v>0</v>
      </c>
      <c r="W29" s="149">
        <v>0</v>
      </c>
      <c r="X29" s="149">
        <v>1</v>
      </c>
      <c r="Y29" s="20">
        <f t="shared" si="6"/>
        <v>1</v>
      </c>
      <c r="Z29" s="149">
        <v>0</v>
      </c>
      <c r="AA29" s="149">
        <v>1</v>
      </c>
      <c r="AB29" s="149">
        <v>0</v>
      </c>
      <c r="AC29" s="20">
        <f t="shared" si="7"/>
        <v>1</v>
      </c>
      <c r="AD29" s="149">
        <v>0</v>
      </c>
      <c r="AE29" s="149">
        <v>0</v>
      </c>
      <c r="AF29" s="149">
        <v>0</v>
      </c>
      <c r="AG29" s="20">
        <f t="shared" ref="AG29:AG31" si="12">+SUM(AD29:AF29)</f>
        <v>0</v>
      </c>
      <c r="AH29" s="20">
        <f t="shared" si="9"/>
        <v>2</v>
      </c>
    </row>
    <row r="30" spans="1:34" s="8" customFormat="1" ht="99.95" customHeight="1" thickBot="1" x14ac:dyDescent="0.25">
      <c r="A30" s="410"/>
      <c r="B30" s="413"/>
      <c r="C30" s="146" t="s">
        <v>458</v>
      </c>
      <c r="D30" s="147">
        <f t="shared" si="0"/>
        <v>4</v>
      </c>
      <c r="E30" s="415"/>
      <c r="F30" s="418"/>
      <c r="G30" s="157">
        <f t="shared" si="1"/>
        <v>0</v>
      </c>
      <c r="H30" s="147">
        <f t="shared" si="2"/>
        <v>2</v>
      </c>
      <c r="I30" s="147">
        <f t="shared" si="3"/>
        <v>2</v>
      </c>
      <c r="J30" s="147">
        <f t="shared" si="4"/>
        <v>0</v>
      </c>
      <c r="K30" s="421"/>
      <c r="L30" s="418"/>
      <c r="M30" s="424"/>
      <c r="N30" s="426"/>
      <c r="O30" s="148"/>
      <c r="P30" s="403"/>
      <c r="Q30" s="14" t="str">
        <f t="shared" si="10"/>
        <v>No. de Asociaciones de jóvenes entre 18 y 24 años.</v>
      </c>
      <c r="R30" s="149">
        <v>0</v>
      </c>
      <c r="S30" s="149">
        <v>0</v>
      </c>
      <c r="T30" s="149">
        <v>0</v>
      </c>
      <c r="U30" s="20">
        <f t="shared" si="5"/>
        <v>0</v>
      </c>
      <c r="V30" s="149">
        <v>0</v>
      </c>
      <c r="W30" s="149">
        <v>0</v>
      </c>
      <c r="X30" s="149">
        <v>2</v>
      </c>
      <c r="Y30" s="20">
        <f t="shared" si="6"/>
        <v>2</v>
      </c>
      <c r="Z30" s="149">
        <v>0</v>
      </c>
      <c r="AA30" s="149">
        <v>2</v>
      </c>
      <c r="AB30" s="149">
        <v>0</v>
      </c>
      <c r="AC30" s="20">
        <f t="shared" si="7"/>
        <v>2</v>
      </c>
      <c r="AD30" s="149">
        <v>0</v>
      </c>
      <c r="AE30" s="149">
        <v>0</v>
      </c>
      <c r="AF30" s="149">
        <v>0</v>
      </c>
      <c r="AG30" s="20">
        <f t="shared" si="12"/>
        <v>0</v>
      </c>
      <c r="AH30" s="20">
        <f t="shared" si="9"/>
        <v>4</v>
      </c>
    </row>
    <row r="31" spans="1:34" s="8" customFormat="1" ht="99.95" customHeight="1" thickBot="1" x14ac:dyDescent="0.25">
      <c r="A31" s="411"/>
      <c r="B31" s="414"/>
      <c r="C31" s="146" t="s">
        <v>459</v>
      </c>
      <c r="D31" s="147">
        <f t="shared" si="0"/>
        <v>60</v>
      </c>
      <c r="E31" s="416"/>
      <c r="F31" s="419"/>
      <c r="G31" s="157">
        <f t="shared" si="1"/>
        <v>0</v>
      </c>
      <c r="H31" s="147">
        <f t="shared" si="2"/>
        <v>30</v>
      </c>
      <c r="I31" s="147">
        <f t="shared" si="3"/>
        <v>30</v>
      </c>
      <c r="J31" s="147">
        <f t="shared" si="4"/>
        <v>0</v>
      </c>
      <c r="K31" s="422"/>
      <c r="L31" s="419"/>
      <c r="M31" s="425"/>
      <c r="N31" s="408"/>
      <c r="O31" s="148"/>
      <c r="P31" s="331"/>
      <c r="Q31" s="14" t="str">
        <f t="shared" si="10"/>
        <v>No. de jóvenes entrenados entre 18 y 24 años.</v>
      </c>
      <c r="R31" s="149">
        <v>0</v>
      </c>
      <c r="S31" s="149">
        <v>0</v>
      </c>
      <c r="T31" s="149">
        <v>0</v>
      </c>
      <c r="U31" s="20">
        <f t="shared" si="5"/>
        <v>0</v>
      </c>
      <c r="V31" s="149">
        <v>0</v>
      </c>
      <c r="W31" s="149">
        <v>0</v>
      </c>
      <c r="X31" s="149">
        <v>30</v>
      </c>
      <c r="Y31" s="20">
        <f t="shared" si="6"/>
        <v>30</v>
      </c>
      <c r="Z31" s="149">
        <v>0</v>
      </c>
      <c r="AA31" s="149">
        <v>30</v>
      </c>
      <c r="AB31" s="149">
        <v>0</v>
      </c>
      <c r="AC31" s="20">
        <f t="shared" si="7"/>
        <v>30</v>
      </c>
      <c r="AD31" s="149">
        <v>0</v>
      </c>
      <c r="AE31" s="149">
        <v>0</v>
      </c>
      <c r="AF31" s="149">
        <v>0</v>
      </c>
      <c r="AG31" s="20">
        <f t="shared" si="12"/>
        <v>0</v>
      </c>
      <c r="AH31" s="20">
        <f t="shared" si="9"/>
        <v>60</v>
      </c>
    </row>
    <row r="32" spans="1:34" s="8" customFormat="1" ht="225" customHeight="1" thickBot="1" x14ac:dyDescent="0.25">
      <c r="A32" s="158" t="s">
        <v>460</v>
      </c>
      <c r="B32" s="151" t="s">
        <v>461</v>
      </c>
      <c r="C32" s="146" t="s">
        <v>462</v>
      </c>
      <c r="D32" s="147">
        <f t="shared" si="0"/>
        <v>160</v>
      </c>
      <c r="E32" s="152" t="s">
        <v>83</v>
      </c>
      <c r="F32" s="153" t="s">
        <v>463</v>
      </c>
      <c r="G32" s="159">
        <f t="shared" si="1"/>
        <v>45</v>
      </c>
      <c r="H32" s="147">
        <f t="shared" si="2"/>
        <v>45</v>
      </c>
      <c r="I32" s="147">
        <f t="shared" si="3"/>
        <v>40</v>
      </c>
      <c r="J32" s="147">
        <f t="shared" si="4"/>
        <v>30</v>
      </c>
      <c r="K32" s="154" t="s">
        <v>464</v>
      </c>
      <c r="L32" s="154" t="s">
        <v>465</v>
      </c>
      <c r="M32" s="155" t="s">
        <v>466</v>
      </c>
      <c r="N32" s="160"/>
      <c r="O32" s="148"/>
      <c r="P32" s="14" t="str">
        <f t="shared" ref="P32:P35" si="13">+IF(B32="","-",B32)</f>
        <v>Programación de Control y Seguimiento de Aplicación de Normas de Plaguicidas.</v>
      </c>
      <c r="Q32" s="14" t="str">
        <f t="shared" si="10"/>
        <v>No. de Controles de Aplicación de Plaguicidas a realizar.</v>
      </c>
      <c r="R32" s="149">
        <v>10</v>
      </c>
      <c r="S32" s="149">
        <v>20</v>
      </c>
      <c r="T32" s="149">
        <v>15</v>
      </c>
      <c r="U32" s="20">
        <f t="shared" si="5"/>
        <v>45</v>
      </c>
      <c r="V32" s="149">
        <v>15</v>
      </c>
      <c r="W32" s="149">
        <v>15</v>
      </c>
      <c r="X32" s="149">
        <v>15</v>
      </c>
      <c r="Y32" s="20">
        <f t="shared" si="6"/>
        <v>45</v>
      </c>
      <c r="Z32" s="149">
        <v>10</v>
      </c>
      <c r="AA32" s="149">
        <v>15</v>
      </c>
      <c r="AB32" s="149">
        <v>15</v>
      </c>
      <c r="AC32" s="20">
        <f t="shared" si="7"/>
        <v>40</v>
      </c>
      <c r="AD32" s="149">
        <v>15</v>
      </c>
      <c r="AE32" s="149">
        <v>10</v>
      </c>
      <c r="AF32" s="149">
        <v>5</v>
      </c>
      <c r="AG32" s="20">
        <f t="shared" si="8"/>
        <v>30</v>
      </c>
      <c r="AH32" s="20">
        <f t="shared" si="9"/>
        <v>160</v>
      </c>
    </row>
    <row r="33" spans="1:34" s="8" customFormat="1" ht="123.75" customHeight="1" thickBot="1" x14ac:dyDescent="0.25">
      <c r="A33" s="404" t="s">
        <v>467</v>
      </c>
      <c r="B33" s="151" t="s">
        <v>468</v>
      </c>
      <c r="C33" s="161" t="s">
        <v>469</v>
      </c>
      <c r="D33" s="147">
        <f t="shared" si="0"/>
        <v>3040</v>
      </c>
      <c r="E33" s="152" t="s">
        <v>83</v>
      </c>
      <c r="F33" s="153" t="s">
        <v>470</v>
      </c>
      <c r="G33" s="147">
        <f t="shared" si="1"/>
        <v>126</v>
      </c>
      <c r="H33" s="147">
        <f t="shared" si="2"/>
        <v>411</v>
      </c>
      <c r="I33" s="147">
        <f t="shared" si="3"/>
        <v>1254</v>
      </c>
      <c r="J33" s="147">
        <f t="shared" si="4"/>
        <v>1249</v>
      </c>
      <c r="K33" s="154" t="s">
        <v>471</v>
      </c>
      <c r="L33" s="162" t="s">
        <v>472</v>
      </c>
      <c r="M33" s="155" t="s">
        <v>473</v>
      </c>
      <c r="N33" s="156" t="s">
        <v>474</v>
      </c>
      <c r="O33" s="148"/>
      <c r="P33" s="14" t="str">
        <f t="shared" si="13"/>
        <v>Certificación de calidad e inocuidad (MP-1)  de los productos agropecuarios.</v>
      </c>
      <c r="Q33" s="14" t="str">
        <f t="shared" si="10"/>
        <v xml:space="preserve">No. de Certificaciones (MP-1) Análisis de Laboratorio de Productos Agropecuarios expedidos.                          </v>
      </c>
      <c r="R33" s="149">
        <v>22</v>
      </c>
      <c r="S33" s="149">
        <v>38</v>
      </c>
      <c r="T33" s="149">
        <v>66</v>
      </c>
      <c r="U33" s="20">
        <f t="shared" si="5"/>
        <v>126</v>
      </c>
      <c r="V33" s="149">
        <v>50</v>
      </c>
      <c r="W33" s="149">
        <v>176</v>
      </c>
      <c r="X33" s="149">
        <v>185</v>
      </c>
      <c r="Y33" s="20">
        <f t="shared" si="6"/>
        <v>411</v>
      </c>
      <c r="Z33" s="149">
        <v>400</v>
      </c>
      <c r="AA33" s="149">
        <v>435</v>
      </c>
      <c r="AB33" s="149">
        <v>419</v>
      </c>
      <c r="AC33" s="20">
        <f t="shared" si="7"/>
        <v>1254</v>
      </c>
      <c r="AD33" s="149">
        <v>385</v>
      </c>
      <c r="AE33" s="149">
        <v>425</v>
      </c>
      <c r="AF33" s="149">
        <v>439</v>
      </c>
      <c r="AG33" s="20">
        <f t="shared" si="8"/>
        <v>1249</v>
      </c>
      <c r="AH33" s="20">
        <f t="shared" si="9"/>
        <v>3040</v>
      </c>
    </row>
    <row r="34" spans="1:34" s="8" customFormat="1" ht="123.75" customHeight="1" thickBot="1" x14ac:dyDescent="0.25">
      <c r="A34" s="405"/>
      <c r="B34" s="151" t="s">
        <v>475</v>
      </c>
      <c r="C34" s="146" t="s">
        <v>476</v>
      </c>
      <c r="D34" s="147">
        <f t="shared" si="0"/>
        <v>23</v>
      </c>
      <c r="E34" s="152" t="s">
        <v>83</v>
      </c>
      <c r="F34" s="153" t="s">
        <v>477</v>
      </c>
      <c r="G34" s="147">
        <f t="shared" si="1"/>
        <v>9</v>
      </c>
      <c r="H34" s="147">
        <f t="shared" si="2"/>
        <v>5</v>
      </c>
      <c r="I34" s="147">
        <f t="shared" si="3"/>
        <v>5</v>
      </c>
      <c r="J34" s="147">
        <f t="shared" si="4"/>
        <v>4</v>
      </c>
      <c r="K34" s="154" t="s">
        <v>471</v>
      </c>
      <c r="L34" s="154" t="s">
        <v>478</v>
      </c>
      <c r="M34" s="155" t="s">
        <v>473</v>
      </c>
      <c r="N34" s="156" t="s">
        <v>479</v>
      </c>
      <c r="O34" s="148"/>
      <c r="P34" s="14" t="str">
        <f t="shared" si="13"/>
        <v>Expedición de Certificaciones de calidad e inocuidad de sus productos agropecuarios a otras instituciones.</v>
      </c>
      <c r="Q34" s="14" t="str">
        <f t="shared" si="10"/>
        <v xml:space="preserve">No. de Certificaciones de calidad e inocuidad (externa).                        </v>
      </c>
      <c r="R34" s="149">
        <v>0</v>
      </c>
      <c r="S34" s="149">
        <v>6</v>
      </c>
      <c r="T34" s="149">
        <v>3</v>
      </c>
      <c r="U34" s="20">
        <f t="shared" si="5"/>
        <v>9</v>
      </c>
      <c r="V34" s="149">
        <v>0</v>
      </c>
      <c r="W34" s="149">
        <v>3</v>
      </c>
      <c r="X34" s="149">
        <v>2</v>
      </c>
      <c r="Y34" s="20">
        <f t="shared" si="6"/>
        <v>5</v>
      </c>
      <c r="Z34" s="149">
        <v>2</v>
      </c>
      <c r="AA34" s="149">
        <v>2</v>
      </c>
      <c r="AB34" s="149">
        <v>1</v>
      </c>
      <c r="AC34" s="20">
        <f t="shared" si="7"/>
        <v>5</v>
      </c>
      <c r="AD34" s="149">
        <v>2</v>
      </c>
      <c r="AE34" s="149">
        <v>2</v>
      </c>
      <c r="AF34" s="149">
        <v>0</v>
      </c>
      <c r="AG34" s="20">
        <f t="shared" si="8"/>
        <v>4</v>
      </c>
      <c r="AH34" s="20">
        <f t="shared" si="9"/>
        <v>23</v>
      </c>
    </row>
    <row r="35" spans="1:34" s="8" customFormat="1" ht="123.75" customHeight="1" thickBot="1" x14ac:dyDescent="0.25">
      <c r="A35" s="40" t="s">
        <v>480</v>
      </c>
      <c r="B35" s="163" t="s">
        <v>481</v>
      </c>
      <c r="C35" s="164" t="s">
        <v>482</v>
      </c>
      <c r="D35" s="147">
        <f t="shared" si="0"/>
        <v>6</v>
      </c>
      <c r="E35" s="152" t="s">
        <v>83</v>
      </c>
      <c r="F35" s="165" t="s">
        <v>483</v>
      </c>
      <c r="G35" s="147">
        <f t="shared" si="1"/>
        <v>3</v>
      </c>
      <c r="H35" s="147">
        <f t="shared" si="2"/>
        <v>3</v>
      </c>
      <c r="I35" s="147">
        <f t="shared" si="3"/>
        <v>0</v>
      </c>
      <c r="J35" s="147">
        <f t="shared" si="4"/>
        <v>0</v>
      </c>
      <c r="K35" s="154" t="s">
        <v>471</v>
      </c>
      <c r="L35" s="166" t="s">
        <v>484</v>
      </c>
      <c r="M35" s="167" t="s">
        <v>485</v>
      </c>
      <c r="N35" s="166"/>
      <c r="O35" s="148"/>
      <c r="P35" s="14" t="str">
        <f t="shared" si="13"/>
        <v>Solicitud de Compra de Equipos Analíticos Modernos para la Certificación de Productos Agropecuarios.</v>
      </c>
      <c r="Q35" s="14" t="str">
        <f t="shared" si="10"/>
        <v>No. de Equipos solicitados y comprados.</v>
      </c>
      <c r="R35" s="149">
        <v>0</v>
      </c>
      <c r="S35" s="149">
        <v>0</v>
      </c>
      <c r="T35" s="149">
        <v>3</v>
      </c>
      <c r="U35" s="20">
        <f t="shared" si="5"/>
        <v>3</v>
      </c>
      <c r="V35" s="149">
        <v>3</v>
      </c>
      <c r="W35" s="149">
        <v>0</v>
      </c>
      <c r="X35" s="149">
        <v>0</v>
      </c>
      <c r="Y35" s="20">
        <f t="shared" si="6"/>
        <v>3</v>
      </c>
      <c r="Z35" s="149">
        <v>0</v>
      </c>
      <c r="AA35" s="149">
        <v>0</v>
      </c>
      <c r="AB35" s="149">
        <v>0</v>
      </c>
      <c r="AC35" s="20">
        <f t="shared" si="7"/>
        <v>0</v>
      </c>
      <c r="AD35" s="149">
        <v>0</v>
      </c>
      <c r="AE35" s="149">
        <v>0</v>
      </c>
      <c r="AF35" s="149">
        <v>0</v>
      </c>
      <c r="AG35" s="20">
        <f t="shared" si="8"/>
        <v>0</v>
      </c>
      <c r="AH35" s="20">
        <f t="shared" si="9"/>
        <v>6</v>
      </c>
    </row>
    <row r="36" spans="1:34" s="8" customFormat="1" ht="30" customHeight="1" x14ac:dyDescent="0.2">
      <c r="A36" s="168"/>
      <c r="B36" s="168"/>
      <c r="C36" s="168"/>
      <c r="D36" s="168"/>
      <c r="E36" s="168"/>
      <c r="F36" s="168"/>
      <c r="G36" s="168"/>
      <c r="H36" s="168"/>
      <c r="I36" s="168"/>
      <c r="J36" s="168"/>
      <c r="K36" s="168"/>
      <c r="L36" s="169"/>
      <c r="M36" s="169"/>
      <c r="N36" s="169"/>
    </row>
    <row r="37" spans="1:34" s="8" customFormat="1" ht="30" customHeight="1" x14ac:dyDescent="0.2">
      <c r="A37" s="168"/>
      <c r="B37" s="168"/>
      <c r="C37" s="168"/>
      <c r="D37" s="168"/>
      <c r="E37" s="168"/>
      <c r="F37" s="168"/>
      <c r="G37" s="168"/>
      <c r="H37" s="168"/>
      <c r="I37" s="168"/>
      <c r="J37" s="168"/>
      <c r="K37" s="168"/>
      <c r="L37" s="169"/>
      <c r="M37" s="169"/>
      <c r="N37" s="169"/>
    </row>
    <row r="38" spans="1:34" s="8" customFormat="1" ht="15" customHeight="1" x14ac:dyDescent="0.2">
      <c r="A38" s="170"/>
      <c r="B38" s="170"/>
      <c r="C38" s="170"/>
      <c r="D38" s="170"/>
      <c r="E38" s="170"/>
      <c r="F38" s="171"/>
      <c r="G38" s="170"/>
      <c r="H38" s="170"/>
      <c r="I38" s="170"/>
      <c r="J38" s="170"/>
      <c r="K38" s="171"/>
      <c r="L38" s="172"/>
      <c r="M38" s="172"/>
    </row>
    <row r="39" spans="1:34" s="8" customFormat="1" x14ac:dyDescent="0.2">
      <c r="A39" s="170"/>
      <c r="B39" s="170"/>
      <c r="C39" s="170"/>
      <c r="D39" s="170"/>
      <c r="E39" s="170"/>
      <c r="F39" s="171"/>
      <c r="G39" s="170"/>
      <c r="H39" s="170"/>
      <c r="I39" s="170"/>
      <c r="J39" s="170"/>
      <c r="K39" s="171"/>
      <c r="L39" s="173"/>
      <c r="M39" s="173"/>
    </row>
    <row r="40" spans="1:34" s="8" customFormat="1" x14ac:dyDescent="0.2">
      <c r="A40" s="170"/>
      <c r="B40" s="170"/>
      <c r="C40" s="170"/>
      <c r="D40" s="170"/>
      <c r="E40" s="170"/>
      <c r="F40" s="171"/>
      <c r="G40" s="170"/>
      <c r="H40" s="170"/>
      <c r="I40" s="170"/>
      <c r="J40" s="170"/>
      <c r="K40" s="171"/>
      <c r="L40" s="171"/>
      <c r="M40" s="171"/>
    </row>
    <row r="41" spans="1:34" s="8" customFormat="1" x14ac:dyDescent="0.2">
      <c r="A41" s="170"/>
      <c r="B41" s="170"/>
      <c r="C41" s="170"/>
      <c r="D41" s="170"/>
      <c r="E41" s="170"/>
      <c r="F41" s="172"/>
      <c r="G41" s="170"/>
      <c r="H41" s="170"/>
      <c r="I41" s="170"/>
      <c r="J41" s="170"/>
      <c r="K41" s="172"/>
      <c r="L41" s="172"/>
      <c r="M41" s="172"/>
    </row>
    <row r="42" spans="1:34" s="8" customFormat="1" x14ac:dyDescent="0.2">
      <c r="A42" s="170"/>
      <c r="B42" s="170"/>
      <c r="C42" s="170"/>
      <c r="D42" s="170"/>
      <c r="E42" s="170"/>
      <c r="F42" s="171"/>
      <c r="G42" s="170"/>
      <c r="H42" s="170"/>
      <c r="I42" s="170"/>
      <c r="J42" s="170"/>
      <c r="K42" s="171"/>
      <c r="L42" s="171"/>
      <c r="M42" s="171"/>
    </row>
    <row r="43" spans="1:34" s="8" customFormat="1" x14ac:dyDescent="0.2">
      <c r="A43" s="170"/>
      <c r="B43" s="170"/>
      <c r="C43" s="170"/>
      <c r="D43" s="170"/>
      <c r="E43" s="170"/>
      <c r="F43" s="171"/>
      <c r="G43" s="170"/>
      <c r="H43" s="170"/>
      <c r="I43" s="170"/>
      <c r="J43" s="170"/>
      <c r="K43" s="171"/>
      <c r="L43" s="171"/>
      <c r="M43" s="171"/>
    </row>
    <row r="44" spans="1:34" s="8" customFormat="1" x14ac:dyDescent="0.2">
      <c r="A44" s="170"/>
      <c r="B44" s="170"/>
      <c r="C44" s="170"/>
      <c r="D44" s="170"/>
      <c r="E44" s="170"/>
      <c r="F44" s="171"/>
      <c r="G44" s="170"/>
      <c r="H44" s="170"/>
      <c r="I44" s="170"/>
      <c r="J44" s="170"/>
      <c r="K44" s="171"/>
      <c r="L44" s="171"/>
      <c r="M44" s="171"/>
    </row>
    <row r="45" spans="1:34" s="8" customFormat="1" x14ac:dyDescent="0.2">
      <c r="A45" s="170"/>
      <c r="B45" s="170"/>
      <c r="C45" s="170"/>
      <c r="D45" s="170"/>
      <c r="E45" s="170"/>
      <c r="F45" s="171"/>
      <c r="G45" s="170"/>
      <c r="H45" s="170"/>
      <c r="I45" s="170"/>
      <c r="J45" s="170"/>
      <c r="K45" s="171"/>
      <c r="L45" s="171"/>
      <c r="M45" s="171"/>
    </row>
    <row r="46" spans="1:34" s="8" customFormat="1" x14ac:dyDescent="0.2">
      <c r="A46" s="170"/>
      <c r="B46" s="170"/>
      <c r="C46" s="170"/>
      <c r="D46" s="170"/>
      <c r="E46" s="170"/>
      <c r="F46" s="171"/>
      <c r="G46" s="170"/>
      <c r="H46" s="170"/>
      <c r="I46" s="170"/>
      <c r="J46" s="170"/>
      <c r="K46" s="171"/>
      <c r="L46" s="171"/>
      <c r="M46" s="171"/>
    </row>
    <row r="47" spans="1:34" s="8" customFormat="1" x14ac:dyDescent="0.2">
      <c r="A47" s="170"/>
      <c r="B47" s="170"/>
      <c r="C47" s="170"/>
      <c r="D47" s="170"/>
      <c r="E47" s="170"/>
      <c r="F47" s="171"/>
      <c r="G47" s="170"/>
      <c r="H47" s="170"/>
      <c r="I47" s="170"/>
      <c r="J47" s="170"/>
      <c r="K47" s="171"/>
      <c r="L47" s="171"/>
      <c r="M47" s="171"/>
    </row>
    <row r="48" spans="1:34" s="8" customFormat="1" x14ac:dyDescent="0.2">
      <c r="A48" s="171"/>
      <c r="B48" s="171"/>
      <c r="C48" s="171"/>
      <c r="D48" s="171"/>
      <c r="E48" s="171"/>
      <c r="F48" s="171"/>
      <c r="G48" s="171"/>
      <c r="H48" s="171"/>
      <c r="I48" s="171"/>
      <c r="J48" s="171"/>
      <c r="K48" s="171"/>
      <c r="L48" s="171"/>
      <c r="M48" s="171"/>
    </row>
    <row r="49" spans="1:13" s="8" customFormat="1" x14ac:dyDescent="0.2">
      <c r="A49" s="171"/>
      <c r="B49" s="171"/>
      <c r="C49" s="171"/>
      <c r="D49" s="171"/>
      <c r="E49" s="171"/>
      <c r="F49" s="171"/>
      <c r="G49" s="171"/>
      <c r="H49" s="171"/>
      <c r="I49" s="171"/>
      <c r="J49" s="171"/>
      <c r="K49" s="171"/>
      <c r="L49" s="171"/>
      <c r="M49" s="171"/>
    </row>
    <row r="50" spans="1:13" s="8" customFormat="1" x14ac:dyDescent="0.2">
      <c r="A50" s="171"/>
      <c r="B50" s="171"/>
      <c r="C50" s="171"/>
      <c r="D50" s="171"/>
      <c r="E50" s="171"/>
      <c r="F50" s="171"/>
      <c r="G50" s="171"/>
      <c r="H50" s="171"/>
      <c r="I50" s="171"/>
      <c r="J50" s="171"/>
      <c r="K50" s="171"/>
      <c r="L50" s="171"/>
      <c r="M50" s="171"/>
    </row>
    <row r="51" spans="1:13" s="8" customFormat="1" x14ac:dyDescent="0.2">
      <c r="A51" s="171"/>
      <c r="B51" s="171"/>
      <c r="C51" s="171"/>
      <c r="D51" s="171"/>
      <c r="E51" s="171"/>
      <c r="F51" s="171"/>
      <c r="G51" s="171"/>
      <c r="H51" s="171"/>
      <c r="I51" s="171"/>
      <c r="J51" s="171"/>
      <c r="K51" s="171"/>
      <c r="L51" s="171"/>
      <c r="M51" s="171"/>
    </row>
    <row r="52" spans="1:13" s="8" customFormat="1" x14ac:dyDescent="0.2">
      <c r="A52" s="171"/>
      <c r="B52" s="171"/>
      <c r="C52" s="171"/>
      <c r="D52" s="171"/>
      <c r="E52" s="171"/>
      <c r="F52" s="171"/>
      <c r="G52" s="171"/>
      <c r="H52" s="171"/>
      <c r="I52" s="171"/>
      <c r="J52" s="171"/>
      <c r="K52" s="171"/>
      <c r="L52" s="171"/>
      <c r="M52" s="171"/>
    </row>
    <row r="53" spans="1:13" s="8" customFormat="1" x14ac:dyDescent="0.2">
      <c r="A53" s="171"/>
      <c r="B53" s="171"/>
      <c r="C53" s="171"/>
      <c r="D53" s="171"/>
      <c r="E53" s="171"/>
      <c r="F53" s="171"/>
      <c r="G53" s="171"/>
      <c r="H53" s="171"/>
      <c r="I53" s="171"/>
      <c r="J53" s="171"/>
      <c r="K53" s="171"/>
      <c r="L53" s="171"/>
      <c r="M53" s="171"/>
    </row>
    <row r="54" spans="1:13" s="8" customFormat="1" ht="15" customHeight="1" x14ac:dyDescent="0.2">
      <c r="A54" s="406"/>
      <c r="B54" s="406"/>
      <c r="C54" s="406"/>
      <c r="D54" s="406"/>
      <c r="E54" s="406"/>
      <c r="F54" s="406"/>
      <c r="G54" s="406"/>
      <c r="H54" s="406"/>
      <c r="I54" s="406"/>
      <c r="J54" s="406"/>
    </row>
    <row r="55" spans="1:13" s="8" customFormat="1" x14ac:dyDescent="0.2">
      <c r="A55" s="406"/>
      <c r="B55" s="406"/>
      <c r="C55" s="406"/>
      <c r="D55" s="406"/>
      <c r="E55" s="406"/>
      <c r="F55" s="406"/>
      <c r="G55" s="406"/>
      <c r="H55" s="406"/>
      <c r="I55" s="406"/>
      <c r="J55" s="406"/>
    </row>
  </sheetData>
  <mergeCells count="73">
    <mergeCell ref="A5:N5"/>
    <mergeCell ref="A6:N6"/>
    <mergeCell ref="A7:N7"/>
    <mergeCell ref="A8:N8"/>
    <mergeCell ref="A9:N10"/>
    <mergeCell ref="M23:M24"/>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Z13:AC13"/>
    <mergeCell ref="AD13:AG13"/>
    <mergeCell ref="M15:M16"/>
    <mergeCell ref="N15:N16"/>
    <mergeCell ref="P15:P16"/>
    <mergeCell ref="M17:M18"/>
    <mergeCell ref="B17:B18"/>
    <mergeCell ref="E17:E18"/>
    <mergeCell ref="F17:F18"/>
    <mergeCell ref="K17:K18"/>
    <mergeCell ref="L17:L18"/>
    <mergeCell ref="B15:B16"/>
    <mergeCell ref="E15:E16"/>
    <mergeCell ref="F15:F16"/>
    <mergeCell ref="K15:K16"/>
    <mergeCell ref="L15:L16"/>
    <mergeCell ref="B21:B22"/>
    <mergeCell ref="N17:N18"/>
    <mergeCell ref="P17:P18"/>
    <mergeCell ref="B19:B20"/>
    <mergeCell ref="E19:E20"/>
    <mergeCell ref="F19:F20"/>
    <mergeCell ref="K19:K20"/>
    <mergeCell ref="L19:L20"/>
    <mergeCell ref="M19:M20"/>
    <mergeCell ref="N19:N20"/>
    <mergeCell ref="P19:P20"/>
    <mergeCell ref="L21:L22"/>
    <mergeCell ref="M21:M22"/>
    <mergeCell ref="N21:N22"/>
    <mergeCell ref="P21:P22"/>
    <mergeCell ref="E21:E22"/>
    <mergeCell ref="B23:B24"/>
    <mergeCell ref="E23:E24"/>
    <mergeCell ref="F23:F24"/>
    <mergeCell ref="K23:K24"/>
    <mergeCell ref="L23:L24"/>
    <mergeCell ref="F21:F22"/>
    <mergeCell ref="K21:K22"/>
    <mergeCell ref="P26:P31"/>
    <mergeCell ref="A33:A34"/>
    <mergeCell ref="A54:J55"/>
    <mergeCell ref="N23:N24"/>
    <mergeCell ref="P23:P24"/>
    <mergeCell ref="A26:A31"/>
    <mergeCell ref="B26:B31"/>
    <mergeCell ref="E26:E31"/>
    <mergeCell ref="F26:F31"/>
    <mergeCell ref="K26:K31"/>
    <mergeCell ref="L26:L31"/>
    <mergeCell ref="M26:M31"/>
    <mergeCell ref="N26:N31"/>
    <mergeCell ref="A15:A24"/>
  </mergeCells>
  <dataValidations count="1">
    <dataValidation type="list" allowBlank="1" showInputMessage="1" showErrorMessage="1" sqref="E32:E35 E17:E19 E15 E23 E21 E25">
      <formula1>"A,B,C"</formula1>
    </dataValidation>
  </dataValidations>
  <pageMargins left="0.95000000000000007" right="0.32990000000000008" top="0.76380000000000003" bottom="0.77360000000000007" header="0.37010000000000004" footer="0.37990000000000007"/>
  <pageSetup scale="30" fitToWidth="0" fitToHeight="0" orientation="landscape" horizontalDpi="4294967295"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MH32"/>
  <sheetViews>
    <sheetView showGridLines="0" zoomScale="60" zoomScaleNormal="60" workbookViewId="0"/>
  </sheetViews>
  <sheetFormatPr baseColWidth="10" defaultRowHeight="15" x14ac:dyDescent="0.2"/>
  <cols>
    <col min="1" max="1" width="24.625" style="8" customWidth="1"/>
    <col min="2" max="2" width="34.125" style="8" customWidth="1"/>
    <col min="3" max="3" width="23.875" style="8" customWidth="1"/>
    <col min="4" max="5" width="19.125" style="8" customWidth="1"/>
    <col min="6" max="6" width="46.625" style="8" customWidth="1"/>
    <col min="7" max="10" width="15.625" style="8" customWidth="1"/>
    <col min="11" max="11" width="19.875" style="8" customWidth="1"/>
    <col min="12" max="12" width="20.625" style="8" customWidth="1"/>
    <col min="13" max="13" width="43.375" style="180" customWidth="1"/>
    <col min="14" max="14" width="26.875" style="8" customWidth="1"/>
    <col min="15" max="15" width="10.625" customWidth="1"/>
    <col min="16" max="17" width="23.875" style="8" customWidth="1"/>
    <col min="18" max="27" width="11.875" style="8" customWidth="1"/>
    <col min="28" max="28" width="12.375" style="8" bestFit="1" customWidth="1"/>
    <col min="29" max="29" width="14.625" style="8" customWidth="1"/>
    <col min="30" max="31" width="11.875" style="8" customWidth="1"/>
    <col min="32" max="32" width="11" style="8" bestFit="1"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174"/>
      <c r="N1" s="7"/>
    </row>
    <row r="2" spans="1:1022" ht="44.1" customHeight="1" x14ac:dyDescent="0.2">
      <c r="A2" s="7"/>
      <c r="B2" s="7"/>
      <c r="C2" s="7"/>
      <c r="D2" s="7"/>
      <c r="E2" s="7"/>
      <c r="F2" s="7"/>
      <c r="G2" s="7"/>
      <c r="H2" s="7"/>
      <c r="I2" s="7"/>
      <c r="J2" s="7"/>
      <c r="K2" s="7"/>
      <c r="L2" s="7"/>
      <c r="M2" s="174"/>
      <c r="N2" s="7"/>
    </row>
    <row r="3" spans="1:1022" ht="44.1" customHeight="1" x14ac:dyDescent="0.2">
      <c r="A3" s="7"/>
      <c r="B3" s="7"/>
      <c r="C3" s="7"/>
      <c r="D3" s="7"/>
      <c r="E3" s="7"/>
      <c r="F3" s="7"/>
      <c r="G3" s="7"/>
      <c r="H3" s="7"/>
      <c r="I3" s="7"/>
      <c r="J3" s="7"/>
      <c r="K3" s="7"/>
      <c r="L3" s="7"/>
      <c r="M3" s="174"/>
      <c r="N3" s="7"/>
    </row>
    <row r="4" spans="1:1022" ht="44.1" customHeight="1" thickBot="1" x14ac:dyDescent="0.25">
      <c r="A4" s="7"/>
      <c r="B4" s="7"/>
      <c r="C4" s="7"/>
      <c r="D4" s="7"/>
      <c r="E4" s="7"/>
      <c r="F4" s="7"/>
      <c r="G4" s="7"/>
      <c r="H4" s="7"/>
      <c r="I4" s="7"/>
      <c r="J4" s="7"/>
      <c r="K4" s="7"/>
      <c r="L4" s="7"/>
      <c r="M4" s="174"/>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486</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218</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s="10" customFormat="1" ht="209.25" customHeight="1" thickBot="1" x14ac:dyDescent="0.25">
      <c r="A15" s="329" t="s">
        <v>487</v>
      </c>
      <c r="B15" s="14" t="s">
        <v>488</v>
      </c>
      <c r="C15" s="14" t="s">
        <v>489</v>
      </c>
      <c r="D15" s="21">
        <f>+AH15</f>
        <v>871</v>
      </c>
      <c r="E15" s="42" t="s">
        <v>174</v>
      </c>
      <c r="F15" s="256" t="s">
        <v>838</v>
      </c>
      <c r="G15" s="41">
        <f>+U15</f>
        <v>115</v>
      </c>
      <c r="H15" s="41">
        <f>+Y15</f>
        <v>192</v>
      </c>
      <c r="I15" s="41">
        <f>+AC15</f>
        <v>264</v>
      </c>
      <c r="J15" s="41">
        <f>+AG15</f>
        <v>300</v>
      </c>
      <c r="K15" s="249" t="s">
        <v>113</v>
      </c>
      <c r="L15" s="329" t="s">
        <v>490</v>
      </c>
      <c r="M15" s="256" t="s">
        <v>839</v>
      </c>
      <c r="N15" s="40"/>
      <c r="O15"/>
      <c r="P15" s="14" t="str">
        <f t="shared" ref="P15:Q19" si="0">+IF(B15="","-",B15)</f>
        <v>Abastecimiento de Almacenes Regionales.</v>
      </c>
      <c r="Q15" s="14" t="str">
        <f t="shared" si="0"/>
        <v>No. de Servicios de Abastecimiento.</v>
      </c>
      <c r="R15" s="257">
        <v>0</v>
      </c>
      <c r="S15" s="257">
        <v>40</v>
      </c>
      <c r="T15" s="257">
        <v>75</v>
      </c>
      <c r="U15" s="24">
        <f>+SUM(R15:T15)</f>
        <v>115</v>
      </c>
      <c r="V15" s="257">
        <v>64</v>
      </c>
      <c r="W15" s="257">
        <v>64</v>
      </c>
      <c r="X15" s="257">
        <v>64</v>
      </c>
      <c r="Y15" s="24">
        <f>+SUM(V15:X15)</f>
        <v>192</v>
      </c>
      <c r="Z15" s="257">
        <v>88</v>
      </c>
      <c r="AA15" s="257">
        <v>88</v>
      </c>
      <c r="AB15" s="257">
        <v>88</v>
      </c>
      <c r="AC15" s="24">
        <f>+SUM(Z15:AB15)</f>
        <v>264</v>
      </c>
      <c r="AD15" s="257">
        <v>100</v>
      </c>
      <c r="AE15" s="257">
        <v>100</v>
      </c>
      <c r="AF15" s="257">
        <v>100</v>
      </c>
      <c r="AG15" s="24">
        <f>+SUM(AD15:AF15)</f>
        <v>300</v>
      </c>
      <c r="AH15" s="24">
        <f>+SUM(U15,Y15,AC15,AG15)</f>
        <v>871</v>
      </c>
    </row>
    <row r="16" spans="1:1022" ht="213.75" customHeight="1" thickBot="1" x14ac:dyDescent="0.25">
      <c r="A16" s="329"/>
      <c r="B16" s="14" t="s">
        <v>491</v>
      </c>
      <c r="C16" s="14" t="s">
        <v>492</v>
      </c>
      <c r="D16" s="21">
        <f>+AH16</f>
        <v>2760</v>
      </c>
      <c r="E16" s="42" t="s">
        <v>83</v>
      </c>
      <c r="F16" s="17" t="s">
        <v>938</v>
      </c>
      <c r="G16" s="41">
        <f>+U16</f>
        <v>774</v>
      </c>
      <c r="H16" s="41">
        <f>+Y16</f>
        <v>882</v>
      </c>
      <c r="I16" s="41">
        <f>+AC16</f>
        <v>552</v>
      </c>
      <c r="J16" s="41">
        <f>+AG16</f>
        <v>552</v>
      </c>
      <c r="K16" s="249" t="s">
        <v>113</v>
      </c>
      <c r="L16" s="329"/>
      <c r="M16" s="17" t="s">
        <v>493</v>
      </c>
      <c r="N16" s="40"/>
      <c r="P16" s="14" t="str">
        <f t="shared" si="0"/>
        <v>Abastecimiento de Bodegas Móviles.</v>
      </c>
      <c r="Q16" s="14" t="str">
        <f t="shared" si="0"/>
        <v>No. de Bodegas Móviles Abastecidas.</v>
      </c>
      <c r="R16" s="23">
        <f>136+60</f>
        <v>196</v>
      </c>
      <c r="S16" s="23">
        <f>184+90</f>
        <v>274</v>
      </c>
      <c r="T16" s="23">
        <f>184+120</f>
        <v>304</v>
      </c>
      <c r="U16" s="24">
        <f>+SUM(R16:T16)</f>
        <v>774</v>
      </c>
      <c r="V16" s="23">
        <f>184+90</f>
        <v>274</v>
      </c>
      <c r="W16" s="23">
        <f>184+120</f>
        <v>304</v>
      </c>
      <c r="X16" s="23">
        <f>184+120</f>
        <v>304</v>
      </c>
      <c r="Y16" s="24">
        <f>+SUM(V16:X16)</f>
        <v>882</v>
      </c>
      <c r="Z16" s="23">
        <v>184</v>
      </c>
      <c r="AA16" s="23">
        <v>184</v>
      </c>
      <c r="AB16" s="23">
        <v>184</v>
      </c>
      <c r="AC16" s="24">
        <f>+SUM(Z16:AB16)</f>
        <v>552</v>
      </c>
      <c r="AD16" s="23">
        <v>184</v>
      </c>
      <c r="AE16" s="23">
        <v>184</v>
      </c>
      <c r="AF16" s="23">
        <v>184</v>
      </c>
      <c r="AG16" s="24">
        <f>+SUM(AD16:AF16)</f>
        <v>552</v>
      </c>
      <c r="AH16" s="24">
        <f>+SUM(U16,Y16,AC16,AG16)</f>
        <v>2760</v>
      </c>
      <c r="AMH16"/>
    </row>
    <row r="17" spans="1:1022" ht="194.25" customHeight="1" thickBot="1" x14ac:dyDescent="0.25">
      <c r="A17" s="329"/>
      <c r="B17" s="14" t="s">
        <v>494</v>
      </c>
      <c r="C17" s="14" t="s">
        <v>495</v>
      </c>
      <c r="D17" s="21">
        <f>+AH17</f>
        <v>4</v>
      </c>
      <c r="E17" s="42" t="s">
        <v>496</v>
      </c>
      <c r="F17" s="17" t="s">
        <v>497</v>
      </c>
      <c r="G17" s="41">
        <f>+U17</f>
        <v>0</v>
      </c>
      <c r="H17" s="41">
        <f>+Y17</f>
        <v>1</v>
      </c>
      <c r="I17" s="41">
        <f>+AC17</f>
        <v>1</v>
      </c>
      <c r="J17" s="41">
        <f>+AG17</f>
        <v>2</v>
      </c>
      <c r="K17" s="249" t="s">
        <v>113</v>
      </c>
      <c r="L17" s="329"/>
      <c r="M17" s="17" t="s">
        <v>939</v>
      </c>
      <c r="N17" s="40"/>
      <c r="P17" s="14" t="str">
        <f t="shared" si="0"/>
        <v>Abastecimiento de Ferias Agropecuarias.</v>
      </c>
      <c r="Q17" s="14" t="str">
        <f t="shared" si="0"/>
        <v>No. de Ferias Agropecuarias Abastecidas.</v>
      </c>
      <c r="R17" s="23">
        <v>0</v>
      </c>
      <c r="S17" s="23">
        <v>0</v>
      </c>
      <c r="T17" s="23">
        <v>0</v>
      </c>
      <c r="U17" s="24">
        <f t="shared" ref="U17" si="1">+SUM(R17:T17)</f>
        <v>0</v>
      </c>
      <c r="V17" s="23">
        <v>0</v>
      </c>
      <c r="W17" s="23">
        <v>1</v>
      </c>
      <c r="X17" s="23">
        <v>0</v>
      </c>
      <c r="Y17" s="24">
        <f t="shared" ref="Y17" si="2">+SUM(V17:X17)</f>
        <v>1</v>
      </c>
      <c r="Z17" s="23">
        <v>0</v>
      </c>
      <c r="AA17" s="23">
        <v>1</v>
      </c>
      <c r="AB17" s="23">
        <v>0</v>
      </c>
      <c r="AC17" s="24">
        <f t="shared" ref="AC17" si="3">+SUM(Z17:AB17)</f>
        <v>1</v>
      </c>
      <c r="AD17" s="23">
        <v>1</v>
      </c>
      <c r="AE17" s="23">
        <v>0</v>
      </c>
      <c r="AF17" s="23">
        <v>1</v>
      </c>
      <c r="AG17" s="24">
        <f t="shared" ref="AG17" si="4">+SUM(AD17:AF17)</f>
        <v>2</v>
      </c>
      <c r="AH17" s="24">
        <f t="shared" ref="AH17" si="5">+SUM(U17,Y17,AC17,AG17)</f>
        <v>4</v>
      </c>
      <c r="AMH17"/>
    </row>
    <row r="18" spans="1:1022" ht="200.1" customHeight="1" thickBot="1" x14ac:dyDescent="0.25">
      <c r="A18" s="329"/>
      <c r="B18" s="14" t="s">
        <v>498</v>
      </c>
      <c r="C18" s="14" t="s">
        <v>499</v>
      </c>
      <c r="D18" s="21">
        <f>+AH18</f>
        <v>2</v>
      </c>
      <c r="E18" s="42" t="s">
        <v>496</v>
      </c>
      <c r="F18" s="17" t="s">
        <v>840</v>
      </c>
      <c r="G18" s="41">
        <f>+U18</f>
        <v>0</v>
      </c>
      <c r="H18" s="41">
        <f>+Y18</f>
        <v>0</v>
      </c>
      <c r="I18" s="41">
        <f>+AC18</f>
        <v>1</v>
      </c>
      <c r="J18" s="41">
        <f>+AG18</f>
        <v>2</v>
      </c>
      <c r="K18" s="249" t="s">
        <v>113</v>
      </c>
      <c r="L18" s="329"/>
      <c r="M18" s="17" t="s">
        <v>849</v>
      </c>
      <c r="N18" s="40"/>
      <c r="P18" s="14" t="str">
        <f t="shared" si="0"/>
        <v>Abastecimiento de Redes de Agromercados.</v>
      </c>
      <c r="Q18" s="14" t="str">
        <f t="shared" si="0"/>
        <v>No. de Agromercados Abastecidos al final del año.</v>
      </c>
      <c r="R18" s="23">
        <v>0</v>
      </c>
      <c r="S18" s="23">
        <v>0</v>
      </c>
      <c r="T18" s="23">
        <v>0</v>
      </c>
      <c r="U18" s="24">
        <f>T18</f>
        <v>0</v>
      </c>
      <c r="V18" s="23">
        <v>0</v>
      </c>
      <c r="W18" s="23">
        <v>0</v>
      </c>
      <c r="X18" s="23">
        <v>0</v>
      </c>
      <c r="Y18" s="24">
        <f>X18</f>
        <v>0</v>
      </c>
      <c r="Z18" s="23">
        <v>0</v>
      </c>
      <c r="AA18" s="23">
        <v>1</v>
      </c>
      <c r="AB18" s="23">
        <v>1</v>
      </c>
      <c r="AC18" s="24">
        <f>AB18</f>
        <v>1</v>
      </c>
      <c r="AD18" s="23">
        <v>2</v>
      </c>
      <c r="AE18" s="23">
        <v>2</v>
      </c>
      <c r="AF18" s="23">
        <v>2</v>
      </c>
      <c r="AG18" s="24">
        <f>+AF18</f>
        <v>2</v>
      </c>
      <c r="AH18" s="24">
        <f>+AG18</f>
        <v>2</v>
      </c>
      <c r="AMH18"/>
    </row>
    <row r="19" spans="1:1022" ht="96" hidden="1" customHeight="1" thickBot="1" x14ac:dyDescent="0.25">
      <c r="A19" s="33" t="s">
        <v>500</v>
      </c>
      <c r="B19" s="175" t="s">
        <v>501</v>
      </c>
      <c r="C19" s="33" t="s">
        <v>502</v>
      </c>
      <c r="D19" s="176">
        <f>+AH19</f>
        <v>0</v>
      </c>
      <c r="E19" s="42"/>
      <c r="F19" s="34"/>
      <c r="G19" s="176">
        <f>+U19</f>
        <v>0</v>
      </c>
      <c r="H19" s="176">
        <f>+Y19</f>
        <v>0</v>
      </c>
      <c r="I19" s="176">
        <f>+AC19</f>
        <v>0</v>
      </c>
      <c r="J19" s="176">
        <f>+AG19</f>
        <v>0</v>
      </c>
      <c r="K19" s="14" t="s">
        <v>113</v>
      </c>
      <c r="L19" s="46" t="s">
        <v>503</v>
      </c>
      <c r="M19" s="177"/>
      <c r="N19" s="34"/>
      <c r="P19" s="14" t="str">
        <f t="shared" si="0"/>
        <v>Infraestructura física que corresponda con la estructura organizacional y logística</v>
      </c>
      <c r="Q19" s="14" t="str">
        <f t="shared" si="0"/>
        <v>% de ejecución de presupuesto de inversión.</v>
      </c>
      <c r="R19" s="178"/>
      <c r="S19" s="178"/>
      <c r="T19" s="178"/>
      <c r="U19" s="179">
        <f>T19</f>
        <v>0</v>
      </c>
      <c r="V19" s="178"/>
      <c r="W19" s="178"/>
      <c r="X19" s="178"/>
      <c r="Y19" s="179">
        <f>X19</f>
        <v>0</v>
      </c>
      <c r="Z19" s="178"/>
      <c r="AA19" s="178"/>
      <c r="AB19" s="178"/>
      <c r="AC19" s="179">
        <f>AB19</f>
        <v>0</v>
      </c>
      <c r="AD19" s="178"/>
      <c r="AE19" s="178"/>
      <c r="AF19" s="178"/>
      <c r="AG19" s="179">
        <f>+AF19</f>
        <v>0</v>
      </c>
      <c r="AH19" s="179">
        <f>+AG19</f>
        <v>0</v>
      </c>
      <c r="AI19" s="39">
        <v>0.1</v>
      </c>
    </row>
    <row r="20" spans="1:1022" s="10" customFormat="1" ht="30" customHeight="1" x14ac:dyDescent="0.2">
      <c r="A20" s="7"/>
      <c r="B20" s="8"/>
      <c r="C20" s="8"/>
      <c r="D20" s="8"/>
      <c r="E20" s="8"/>
      <c r="F20" s="8"/>
      <c r="G20" s="8"/>
      <c r="H20" s="8"/>
      <c r="I20" s="8"/>
      <c r="J20" s="8"/>
      <c r="K20" s="8"/>
      <c r="L20" s="8"/>
      <c r="M20" s="180"/>
      <c r="N20" s="8"/>
      <c r="O20"/>
      <c r="P20" s="8"/>
      <c r="Q20" s="8"/>
      <c r="R20" s="8"/>
      <c r="S20" s="181"/>
      <c r="T20" s="181"/>
      <c r="U20" s="181"/>
      <c r="V20" s="181"/>
      <c r="W20" s="181"/>
      <c r="X20" s="181"/>
      <c r="Y20" s="181"/>
      <c r="Z20" s="181"/>
      <c r="AA20" s="181"/>
      <c r="AB20" s="181"/>
      <c r="AC20" s="181"/>
      <c r="AD20" s="181"/>
      <c r="AE20" s="181"/>
      <c r="AF20" s="181"/>
      <c r="AG20" s="181"/>
      <c r="AH20" s="181"/>
      <c r="AI20" s="181"/>
    </row>
    <row r="21" spans="1:1022" ht="91.5" customHeight="1" x14ac:dyDescent="0.2"/>
    <row r="22" spans="1:1022" ht="91.5" customHeight="1" x14ac:dyDescent="0.2">
      <c r="A22" s="7"/>
    </row>
    <row r="23" spans="1:1022" ht="91.5" customHeight="1" x14ac:dyDescent="0.2"/>
    <row r="24" spans="1:1022" ht="91.5" customHeight="1" x14ac:dyDescent="0.2"/>
    <row r="25" spans="1:1022" ht="91.5" customHeight="1" x14ac:dyDescent="0.2"/>
    <row r="26" spans="1:1022" ht="114" customHeight="1" x14ac:dyDescent="0.2"/>
    <row r="27" spans="1:1022" ht="114" customHeight="1" x14ac:dyDescent="0.2"/>
    <row r="28" spans="1:1022" s="10" customFormat="1" ht="63" customHeight="1" x14ac:dyDescent="0.2">
      <c r="A28" s="8"/>
      <c r="B28" s="8"/>
      <c r="C28" s="8"/>
      <c r="D28" s="8"/>
      <c r="E28" s="8"/>
      <c r="F28" s="8"/>
      <c r="G28" s="8"/>
      <c r="H28" s="8"/>
      <c r="I28" s="8"/>
      <c r="J28" s="8"/>
      <c r="K28" s="8"/>
      <c r="L28" s="8"/>
      <c r="M28" s="180"/>
      <c r="N28" s="8"/>
      <c r="O28"/>
      <c r="P28" s="8"/>
      <c r="Q28" s="8"/>
      <c r="R28" s="8"/>
      <c r="S28" s="8"/>
      <c r="T28" s="8"/>
      <c r="U28" s="8"/>
      <c r="V28" s="8"/>
      <c r="W28" s="8"/>
      <c r="X28" s="8"/>
      <c r="Y28" s="8"/>
      <c r="Z28" s="8"/>
      <c r="AA28" s="8"/>
      <c r="AB28" s="8"/>
      <c r="AC28" s="8"/>
      <c r="AD28" s="8"/>
      <c r="AE28" s="8"/>
      <c r="AF28" s="8"/>
      <c r="AG28" s="8"/>
      <c r="AH28" s="8"/>
      <c r="AI28" s="8"/>
    </row>
    <row r="29" spans="1:1022" ht="91.5" customHeight="1" x14ac:dyDescent="0.2"/>
    <row r="30" spans="1:1022" ht="91.5" customHeight="1" x14ac:dyDescent="0.2"/>
    <row r="31" spans="1:1022" ht="91.5" customHeight="1" x14ac:dyDescent="0.2"/>
    <row r="32" spans="1:1022" ht="91.5" customHeight="1" x14ac:dyDescent="0.2"/>
  </sheetData>
  <mergeCells count="23">
    <mergeCell ref="A11:N12"/>
    <mergeCell ref="A5:N5"/>
    <mergeCell ref="A6:N6"/>
    <mergeCell ref="A7:N7"/>
    <mergeCell ref="A8:N8"/>
    <mergeCell ref="A9:N10"/>
    <mergeCell ref="V13:Y13"/>
    <mergeCell ref="Z13:AC13"/>
    <mergeCell ref="AD13:AG13"/>
    <mergeCell ref="AH13:AH14"/>
    <mergeCell ref="P11:AH12"/>
    <mergeCell ref="A15:A18"/>
    <mergeCell ref="L15:L18"/>
    <mergeCell ref="P13:Q13"/>
    <mergeCell ref="R13:U13"/>
    <mergeCell ref="A13:A14"/>
    <mergeCell ref="B13:E13"/>
    <mergeCell ref="F13:F14"/>
    <mergeCell ref="G13:J13"/>
    <mergeCell ref="K13:K14"/>
    <mergeCell ref="L13:L14"/>
    <mergeCell ref="M13:M14"/>
    <mergeCell ref="N13:N14"/>
  </mergeCells>
  <dataValidations count="1">
    <dataValidation type="list" allowBlank="1" showInputMessage="1" showErrorMessage="1" sqref="E15:E19">
      <formula1>"A,B,C"</formula1>
    </dataValidation>
  </dataValidations>
  <pageMargins left="0.95000000000000007" right="0.32990000000000008" top="0.76380000000000003" bottom="0.77360000000000007" header="0.37010000000000004" footer="0.37990000000000007"/>
  <pageSetup paperSize="0" fitToWidth="0" fitToHeight="0" orientation="landscape" horizontalDpi="0" verticalDpi="0" copies="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MH24"/>
  <sheetViews>
    <sheetView showGridLines="0" zoomScale="60" zoomScaleNormal="60" workbookViewId="0"/>
  </sheetViews>
  <sheetFormatPr baseColWidth="10" defaultRowHeight="15" x14ac:dyDescent="0.2"/>
  <cols>
    <col min="1" max="1" width="30.375" style="8" customWidth="1"/>
    <col min="2" max="2" width="34.25" style="8" customWidth="1"/>
    <col min="3" max="3" width="23.875" style="8" customWidth="1"/>
    <col min="4" max="5" width="19.25" style="8" customWidth="1"/>
    <col min="6" max="6" width="33.625" style="8" customWidth="1"/>
    <col min="7" max="8" width="15.625" style="8" customWidth="1"/>
    <col min="9" max="9" width="18.25" style="8" bestFit="1" customWidth="1"/>
    <col min="10" max="10" width="18.625" style="8" bestFit="1" customWidth="1"/>
    <col min="11" max="11" width="19.625" style="8" customWidth="1"/>
    <col min="12" max="12" width="36.75" style="8" customWidth="1"/>
    <col min="13" max="13" width="24.75" style="8" customWidth="1"/>
    <col min="14" max="14" width="26.375" style="8" customWidth="1"/>
    <col min="15" max="15" width="10.625" customWidth="1"/>
    <col min="16" max="17" width="23.875" style="8" customWidth="1"/>
    <col min="18" max="19" width="11.875" style="8" customWidth="1"/>
    <col min="20" max="20" width="13.625" style="8" bestFit="1" customWidth="1"/>
    <col min="21" max="21" width="16.125" style="8" bestFit="1" customWidth="1"/>
    <col min="22" max="22" width="11.875" style="8" customWidth="1"/>
    <col min="23" max="24" width="13.25" style="8" bestFit="1" customWidth="1"/>
    <col min="25" max="25" width="16.125" style="8" bestFit="1" customWidth="1"/>
    <col min="26" max="28" width="13.625" style="8" bestFit="1" customWidth="1"/>
    <col min="29" max="29" width="18.25" style="8" bestFit="1" customWidth="1"/>
    <col min="30" max="31" width="15.125" style="8" bestFit="1" customWidth="1"/>
    <col min="32" max="32" width="15.5" style="8" bestFit="1" customWidth="1"/>
    <col min="33" max="34" width="18.625" style="8" bestFit="1" customWidth="1"/>
    <col min="35"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504</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218</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0"/>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3"/>
      <c r="AI12" s="11"/>
    </row>
    <row r="13" spans="1:1022" ht="47.25" customHeight="1" thickBot="1" x14ac:dyDescent="0.25">
      <c r="A13" s="325" t="s">
        <v>45</v>
      </c>
      <c r="B13" s="325" t="s">
        <v>46</v>
      </c>
      <c r="C13" s="325"/>
      <c r="D13" s="325"/>
      <c r="E13" s="325"/>
      <c r="F13" s="325" t="s">
        <v>47</v>
      </c>
      <c r="G13" s="325" t="s">
        <v>48</v>
      </c>
      <c r="H13" s="325"/>
      <c r="I13" s="325"/>
      <c r="J13" s="325"/>
      <c r="K13" s="325" t="s">
        <v>231</v>
      </c>
      <c r="L13" s="325" t="s">
        <v>232</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233</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207" customHeight="1" thickBot="1" x14ac:dyDescent="0.25">
      <c r="A15" s="14" t="s">
        <v>505</v>
      </c>
      <c r="B15" s="14" t="s">
        <v>506</v>
      </c>
      <c r="C15" s="14" t="s">
        <v>507</v>
      </c>
      <c r="D15" s="21">
        <f t="shared" ref="D15:D20" si="0">+AH15</f>
        <v>14</v>
      </c>
      <c r="E15" s="42" t="s">
        <v>83</v>
      </c>
      <c r="F15" s="17" t="s">
        <v>508</v>
      </c>
      <c r="G15" s="21">
        <f t="shared" ref="G15:G21" si="1">+U15</f>
        <v>7</v>
      </c>
      <c r="H15" s="21">
        <f t="shared" ref="H15:H21" si="2">+Y15</f>
        <v>0</v>
      </c>
      <c r="I15" s="21">
        <f t="shared" ref="I15:I21" si="3">+AC15</f>
        <v>6</v>
      </c>
      <c r="J15" s="21">
        <f t="shared" ref="J15:J21" si="4">+AG15</f>
        <v>1</v>
      </c>
      <c r="K15" s="14" t="s">
        <v>509</v>
      </c>
      <c r="L15" s="182" t="s">
        <v>510</v>
      </c>
      <c r="M15" s="17" t="s">
        <v>511</v>
      </c>
      <c r="N15" s="14"/>
      <c r="P15" s="14" t="str">
        <f t="shared" ref="P15:Q21" si="5">+IF(B15="","-",B15)</f>
        <v>Requerimientos de Compras de Productos en el 2021.</v>
      </c>
      <c r="Q15" s="14" t="str">
        <f t="shared" si="5"/>
        <v>Cantidad de Requerimientos de Compras de Productos en el 2021 entregados a la División de Compras y Contrataciones.</v>
      </c>
      <c r="R15" s="26">
        <v>0</v>
      </c>
      <c r="S15" s="26">
        <v>0</v>
      </c>
      <c r="T15" s="26">
        <v>7</v>
      </c>
      <c r="U15" s="27">
        <f t="shared" ref="U15:U20" si="6">+SUM(R15:T15)</f>
        <v>7</v>
      </c>
      <c r="V15" s="26">
        <v>0</v>
      </c>
      <c r="W15" s="26">
        <v>0</v>
      </c>
      <c r="X15" s="26">
        <v>0</v>
      </c>
      <c r="Y15" s="24">
        <f t="shared" ref="Y15:Y20" si="7">+SUM(V15:X15)</f>
        <v>0</v>
      </c>
      <c r="Z15" s="26">
        <v>0</v>
      </c>
      <c r="AA15" s="26">
        <v>6</v>
      </c>
      <c r="AB15" s="26">
        <v>0</v>
      </c>
      <c r="AC15" s="24">
        <f t="shared" ref="AC15:AC20" si="8">+SUM(Z15:AB15)</f>
        <v>6</v>
      </c>
      <c r="AD15" s="26">
        <v>0</v>
      </c>
      <c r="AE15" s="26">
        <v>1</v>
      </c>
      <c r="AF15" s="26">
        <v>0</v>
      </c>
      <c r="AG15" s="24">
        <f t="shared" ref="AG15:AG20" si="9">+SUM(AD15:AF15)</f>
        <v>1</v>
      </c>
      <c r="AH15" s="24">
        <f t="shared" ref="AH15:AH20" si="10">+SUM(U15,Y15,AC15,AG15)</f>
        <v>14</v>
      </c>
      <c r="AMH15"/>
    </row>
    <row r="16" spans="1:1022" ht="174.75" customHeight="1" thickBot="1" x14ac:dyDescent="0.25">
      <c r="A16" s="14" t="s">
        <v>512</v>
      </c>
      <c r="B16" s="14" t="s">
        <v>513</v>
      </c>
      <c r="C16" s="14" t="s">
        <v>514</v>
      </c>
      <c r="D16" s="21">
        <f t="shared" si="0"/>
        <v>48</v>
      </c>
      <c r="E16" s="16" t="s">
        <v>83</v>
      </c>
      <c r="F16" s="17" t="s">
        <v>515</v>
      </c>
      <c r="G16" s="21">
        <f t="shared" si="1"/>
        <v>12</v>
      </c>
      <c r="H16" s="21">
        <f t="shared" si="2"/>
        <v>12</v>
      </c>
      <c r="I16" s="21">
        <f t="shared" si="3"/>
        <v>12</v>
      </c>
      <c r="J16" s="21">
        <f t="shared" si="4"/>
        <v>12</v>
      </c>
      <c r="K16" s="14" t="s">
        <v>509</v>
      </c>
      <c r="L16" s="14" t="s">
        <v>516</v>
      </c>
      <c r="M16" s="17" t="s">
        <v>517</v>
      </c>
      <c r="N16" s="14"/>
      <c r="P16" s="14" t="str">
        <f t="shared" si="5"/>
        <v>Fijación de Precios.</v>
      </c>
      <c r="Q16" s="14" t="str">
        <f t="shared" si="5"/>
        <v>No. de Informes de los precios establecidos a cada Rubro Agropecuario entregados a la Dirección Ejecutiva.</v>
      </c>
      <c r="R16" s="26">
        <v>4</v>
      </c>
      <c r="S16" s="26">
        <v>4</v>
      </c>
      <c r="T16" s="26">
        <v>4</v>
      </c>
      <c r="U16" s="27">
        <f t="shared" si="6"/>
        <v>12</v>
      </c>
      <c r="V16" s="26">
        <v>4</v>
      </c>
      <c r="W16" s="26">
        <v>4</v>
      </c>
      <c r="X16" s="26">
        <v>4</v>
      </c>
      <c r="Y16" s="24">
        <f t="shared" si="7"/>
        <v>12</v>
      </c>
      <c r="Z16" s="26">
        <v>4</v>
      </c>
      <c r="AA16" s="26">
        <v>4</v>
      </c>
      <c r="AB16" s="26">
        <v>4</v>
      </c>
      <c r="AC16" s="24">
        <f t="shared" si="8"/>
        <v>12</v>
      </c>
      <c r="AD16" s="26">
        <v>4</v>
      </c>
      <c r="AE16" s="26">
        <v>4</v>
      </c>
      <c r="AF16" s="26">
        <v>4</v>
      </c>
      <c r="AG16" s="24">
        <f t="shared" si="9"/>
        <v>12</v>
      </c>
      <c r="AH16" s="24">
        <f t="shared" si="10"/>
        <v>48</v>
      </c>
      <c r="AMH16"/>
    </row>
    <row r="17" spans="1:1022" ht="189" customHeight="1" thickBot="1" x14ac:dyDescent="0.25">
      <c r="A17" s="330" t="s">
        <v>518</v>
      </c>
      <c r="B17" s="330" t="s">
        <v>519</v>
      </c>
      <c r="C17" s="14" t="s">
        <v>520</v>
      </c>
      <c r="D17" s="21">
        <f t="shared" si="0"/>
        <v>4</v>
      </c>
      <c r="E17" s="16" t="s">
        <v>83</v>
      </c>
      <c r="F17" s="17" t="s">
        <v>521</v>
      </c>
      <c r="G17" s="21">
        <f t="shared" si="1"/>
        <v>1</v>
      </c>
      <c r="H17" s="21">
        <f t="shared" si="2"/>
        <v>1</v>
      </c>
      <c r="I17" s="21">
        <f t="shared" si="3"/>
        <v>0</v>
      </c>
      <c r="J17" s="21">
        <f t="shared" si="4"/>
        <v>2</v>
      </c>
      <c r="K17" s="14" t="s">
        <v>509</v>
      </c>
      <c r="L17" s="14" t="s">
        <v>522</v>
      </c>
      <c r="M17" s="17" t="s">
        <v>523</v>
      </c>
      <c r="N17" s="14"/>
      <c r="P17" s="330" t="str">
        <f t="shared" si="5"/>
        <v>Gestión de Proveedores.</v>
      </c>
      <c r="Q17" s="14" t="str">
        <f t="shared" si="5"/>
        <v>No. de invitaciones a Productores Agropecuarios para su participación en las Ferias Agropecuarias.</v>
      </c>
      <c r="R17" s="26">
        <v>0</v>
      </c>
      <c r="S17" s="23">
        <v>1</v>
      </c>
      <c r="T17" s="23">
        <v>0</v>
      </c>
      <c r="U17" s="24">
        <f t="shared" si="6"/>
        <v>1</v>
      </c>
      <c r="V17" s="23">
        <v>0</v>
      </c>
      <c r="W17" s="23">
        <v>0</v>
      </c>
      <c r="X17" s="23">
        <v>1</v>
      </c>
      <c r="Y17" s="24">
        <f t="shared" si="7"/>
        <v>1</v>
      </c>
      <c r="Z17" s="23">
        <v>0</v>
      </c>
      <c r="AA17" s="23">
        <v>0</v>
      </c>
      <c r="AB17" s="23">
        <v>0</v>
      </c>
      <c r="AC17" s="24">
        <f t="shared" si="8"/>
        <v>0</v>
      </c>
      <c r="AD17" s="23">
        <v>0</v>
      </c>
      <c r="AE17" s="23">
        <v>1</v>
      </c>
      <c r="AF17" s="23">
        <v>1</v>
      </c>
      <c r="AG17" s="24">
        <f t="shared" si="9"/>
        <v>2</v>
      </c>
      <c r="AH17" s="24">
        <f t="shared" si="10"/>
        <v>4</v>
      </c>
      <c r="AMH17"/>
    </row>
    <row r="18" spans="1:1022" ht="189" customHeight="1" thickBot="1" x14ac:dyDescent="0.25">
      <c r="A18" s="331"/>
      <c r="B18" s="331"/>
      <c r="C18" s="244" t="s">
        <v>850</v>
      </c>
      <c r="D18" s="21">
        <f t="shared" si="0"/>
        <v>500</v>
      </c>
      <c r="E18" s="16" t="s">
        <v>83</v>
      </c>
      <c r="F18" s="17" t="s">
        <v>521</v>
      </c>
      <c r="G18" s="21">
        <f t="shared" si="1"/>
        <v>0</v>
      </c>
      <c r="H18" s="21">
        <f t="shared" si="2"/>
        <v>0</v>
      </c>
      <c r="I18" s="21">
        <f t="shared" si="3"/>
        <v>240</v>
      </c>
      <c r="J18" s="21">
        <f t="shared" si="4"/>
        <v>260</v>
      </c>
      <c r="K18" s="14" t="s">
        <v>509</v>
      </c>
      <c r="L18" s="14" t="s">
        <v>522</v>
      </c>
      <c r="M18" s="17" t="s">
        <v>523</v>
      </c>
      <c r="N18" s="14"/>
      <c r="P18" s="331"/>
      <c r="Q18" s="14" t="str">
        <f t="shared" si="5"/>
        <v>No. de invitaciones a Productores Agropecuarios para su participación en los Mercados de Productores.</v>
      </c>
      <c r="R18" s="26">
        <v>0</v>
      </c>
      <c r="S18" s="23">
        <v>0</v>
      </c>
      <c r="T18" s="23">
        <v>0</v>
      </c>
      <c r="U18" s="24">
        <f t="shared" si="6"/>
        <v>0</v>
      </c>
      <c r="V18" s="23">
        <v>0</v>
      </c>
      <c r="W18" s="23">
        <v>0</v>
      </c>
      <c r="X18" s="23">
        <v>0</v>
      </c>
      <c r="Y18" s="24">
        <f t="shared" si="7"/>
        <v>0</v>
      </c>
      <c r="Z18" s="23">
        <v>80</v>
      </c>
      <c r="AA18" s="23">
        <v>80</v>
      </c>
      <c r="AB18" s="23">
        <v>80</v>
      </c>
      <c r="AC18" s="24">
        <f t="shared" si="8"/>
        <v>240</v>
      </c>
      <c r="AD18" s="23">
        <v>85</v>
      </c>
      <c r="AE18" s="23">
        <v>85</v>
      </c>
      <c r="AF18" s="23">
        <v>90</v>
      </c>
      <c r="AG18" s="24">
        <f t="shared" si="9"/>
        <v>260</v>
      </c>
      <c r="AH18" s="24">
        <f t="shared" si="10"/>
        <v>500</v>
      </c>
      <c r="AMH18"/>
    </row>
    <row r="19" spans="1:1022" ht="120" customHeight="1" thickBot="1" x14ac:dyDescent="0.25">
      <c r="A19" s="14" t="s">
        <v>524</v>
      </c>
      <c r="B19" s="14" t="s">
        <v>525</v>
      </c>
      <c r="C19" s="249" t="s">
        <v>941</v>
      </c>
      <c r="D19" s="21">
        <f t="shared" si="0"/>
        <v>8</v>
      </c>
      <c r="E19" s="16" t="s">
        <v>174</v>
      </c>
      <c r="F19" s="183" t="s">
        <v>526</v>
      </c>
      <c r="G19" s="21">
        <f t="shared" si="1"/>
        <v>0</v>
      </c>
      <c r="H19" s="21">
        <f t="shared" si="2"/>
        <v>2</v>
      </c>
      <c r="I19" s="21">
        <f t="shared" si="3"/>
        <v>3</v>
      </c>
      <c r="J19" s="21">
        <f t="shared" si="4"/>
        <v>3</v>
      </c>
      <c r="K19" s="14" t="s">
        <v>509</v>
      </c>
      <c r="L19" s="22" t="s">
        <v>527</v>
      </c>
      <c r="M19" s="17" t="s">
        <v>528</v>
      </c>
      <c r="N19" s="14"/>
      <c r="P19" s="14" t="str">
        <f t="shared" ref="P19:P21" si="11">+IF(B19="","-",B19)</f>
        <v>Boletín Estadístico de la Comercialización Agropecuaria.</v>
      </c>
      <c r="Q19" s="14" t="str">
        <f t="shared" si="5"/>
        <v>No. de Boletines emitidos.</v>
      </c>
      <c r="R19" s="26">
        <v>0</v>
      </c>
      <c r="S19" s="23">
        <v>0</v>
      </c>
      <c r="T19" s="23">
        <v>0</v>
      </c>
      <c r="U19" s="24">
        <f t="shared" si="6"/>
        <v>0</v>
      </c>
      <c r="V19" s="23">
        <v>0</v>
      </c>
      <c r="W19" s="23">
        <v>1</v>
      </c>
      <c r="X19" s="23">
        <v>1</v>
      </c>
      <c r="Y19" s="24">
        <f t="shared" si="7"/>
        <v>2</v>
      </c>
      <c r="Z19" s="23">
        <v>1</v>
      </c>
      <c r="AA19" s="23">
        <v>1</v>
      </c>
      <c r="AB19" s="23">
        <v>1</v>
      </c>
      <c r="AC19" s="24">
        <f t="shared" si="8"/>
        <v>3</v>
      </c>
      <c r="AD19" s="23">
        <v>1</v>
      </c>
      <c r="AE19" s="23">
        <v>1</v>
      </c>
      <c r="AF19" s="23">
        <v>1</v>
      </c>
      <c r="AG19" s="24">
        <f t="shared" si="9"/>
        <v>3</v>
      </c>
      <c r="AH19" s="24">
        <f t="shared" si="10"/>
        <v>8</v>
      </c>
    </row>
    <row r="20" spans="1:1022" ht="144.75" customHeight="1" thickBot="1" x14ac:dyDescent="0.25">
      <c r="A20" s="249" t="s">
        <v>940</v>
      </c>
      <c r="B20" s="14" t="s">
        <v>529</v>
      </c>
      <c r="C20" s="14" t="s">
        <v>530</v>
      </c>
      <c r="D20" s="21">
        <f t="shared" si="0"/>
        <v>20</v>
      </c>
      <c r="E20" s="16" t="s">
        <v>174</v>
      </c>
      <c r="F20" s="183" t="s">
        <v>531</v>
      </c>
      <c r="G20" s="21">
        <f t="shared" si="1"/>
        <v>0</v>
      </c>
      <c r="H20" s="21">
        <f t="shared" si="2"/>
        <v>0</v>
      </c>
      <c r="I20" s="21">
        <f t="shared" si="3"/>
        <v>10</v>
      </c>
      <c r="J20" s="21">
        <f t="shared" si="4"/>
        <v>10</v>
      </c>
      <c r="K20" s="14" t="s">
        <v>509</v>
      </c>
      <c r="L20" s="22" t="s">
        <v>532</v>
      </c>
      <c r="M20" s="17" t="s">
        <v>533</v>
      </c>
      <c r="N20" s="14"/>
      <c r="P20" s="14" t="str">
        <f t="shared" si="11"/>
        <v>Desarrollo y capacitación de productores agropecuarios para la exportación.</v>
      </c>
      <c r="Q20" s="14" t="str">
        <f t="shared" si="5"/>
        <v>Cantidad de productores capacitados.</v>
      </c>
      <c r="R20" s="26">
        <v>0</v>
      </c>
      <c r="S20" s="23">
        <v>0</v>
      </c>
      <c r="T20" s="23">
        <v>0</v>
      </c>
      <c r="U20" s="24">
        <f t="shared" si="6"/>
        <v>0</v>
      </c>
      <c r="V20" s="23">
        <v>0</v>
      </c>
      <c r="W20" s="23">
        <v>0</v>
      </c>
      <c r="X20" s="23">
        <v>0</v>
      </c>
      <c r="Y20" s="24">
        <f t="shared" si="7"/>
        <v>0</v>
      </c>
      <c r="Z20" s="23">
        <v>10</v>
      </c>
      <c r="AA20" s="23">
        <v>0</v>
      </c>
      <c r="AB20" s="23">
        <v>0</v>
      </c>
      <c r="AC20" s="24">
        <f t="shared" si="8"/>
        <v>10</v>
      </c>
      <c r="AD20" s="23">
        <v>10</v>
      </c>
      <c r="AE20" s="23">
        <v>0</v>
      </c>
      <c r="AF20" s="23">
        <v>0</v>
      </c>
      <c r="AG20" s="24">
        <f t="shared" si="9"/>
        <v>10</v>
      </c>
      <c r="AH20" s="24">
        <f t="shared" si="10"/>
        <v>20</v>
      </c>
    </row>
    <row r="21" spans="1:1022" ht="200.1" customHeight="1" thickBot="1" x14ac:dyDescent="0.25">
      <c r="A21" s="14" t="s">
        <v>534</v>
      </c>
      <c r="B21" s="14" t="s">
        <v>535</v>
      </c>
      <c r="C21" s="14" t="s">
        <v>536</v>
      </c>
      <c r="D21" s="184">
        <f>+AH21</f>
        <v>8900000</v>
      </c>
      <c r="E21" s="42" t="s">
        <v>174</v>
      </c>
      <c r="F21" s="17" t="s">
        <v>537</v>
      </c>
      <c r="G21" s="185">
        <f t="shared" si="1"/>
        <v>475000</v>
      </c>
      <c r="H21" s="185">
        <f t="shared" si="2"/>
        <v>250000</v>
      </c>
      <c r="I21" s="185">
        <f t="shared" si="3"/>
        <v>1825000</v>
      </c>
      <c r="J21" s="185">
        <f t="shared" si="4"/>
        <v>6350000</v>
      </c>
      <c r="K21" s="14" t="s">
        <v>509</v>
      </c>
      <c r="L21" s="22" t="s">
        <v>538</v>
      </c>
      <c r="M21" s="17" t="s">
        <v>539</v>
      </c>
      <c r="N21" s="186"/>
      <c r="O21" s="148"/>
      <c r="P21" s="14" t="str">
        <f t="shared" si="11"/>
        <v xml:space="preserve">Programa de venta a instituciones del Gobierno </v>
      </c>
      <c r="Q21" s="14" t="str">
        <f t="shared" si="5"/>
        <v>Monto en Ventas.</v>
      </c>
      <c r="R21" s="187">
        <v>0</v>
      </c>
      <c r="S21" s="187">
        <v>0</v>
      </c>
      <c r="T21" s="187">
        <v>475000</v>
      </c>
      <c r="U21" s="188">
        <f>+SUM(R21:T21)</f>
        <v>475000</v>
      </c>
      <c r="V21" s="187">
        <v>0</v>
      </c>
      <c r="W21" s="187">
        <v>100000</v>
      </c>
      <c r="X21" s="187">
        <v>150000</v>
      </c>
      <c r="Y21" s="188">
        <f>+SUM(V21:X21)</f>
        <v>250000</v>
      </c>
      <c r="Z21" s="187">
        <v>300000</v>
      </c>
      <c r="AA21" s="187">
        <v>650000</v>
      </c>
      <c r="AB21" s="187">
        <v>875000</v>
      </c>
      <c r="AC21" s="188">
        <f>+SUM(Z21:AB21)</f>
        <v>1825000</v>
      </c>
      <c r="AD21" s="187">
        <v>1050000</v>
      </c>
      <c r="AE21" s="187">
        <v>1800000</v>
      </c>
      <c r="AF21" s="187">
        <v>3500000</v>
      </c>
      <c r="AG21" s="188">
        <f>+SUM(AD21:AF21)</f>
        <v>6350000</v>
      </c>
      <c r="AH21" s="188">
        <f>+SUM(U21,Y21,AC21,AG21)</f>
        <v>8900000</v>
      </c>
      <c r="AI21" s="189"/>
      <c r="AMH21"/>
    </row>
    <row r="22" spans="1:1022" x14ac:dyDescent="0.2">
      <c r="A22" s="171"/>
      <c r="B22" s="171"/>
      <c r="C22" s="171"/>
      <c r="D22" s="171"/>
      <c r="E22" s="171"/>
      <c r="F22" s="171"/>
      <c r="G22" s="171"/>
      <c r="H22" s="171"/>
      <c r="I22" s="171"/>
      <c r="J22" s="171"/>
      <c r="K22" s="171"/>
      <c r="L22" s="171"/>
      <c r="M22" s="171"/>
      <c r="N22" s="171"/>
    </row>
    <row r="23" spans="1:1022" ht="21" x14ac:dyDescent="0.2">
      <c r="B23" s="190"/>
      <c r="C23" s="190"/>
      <c r="D23" s="190"/>
      <c r="E23" s="190"/>
      <c r="F23" s="190"/>
      <c r="L23" s="171"/>
      <c r="M23" s="171"/>
      <c r="N23" s="171"/>
    </row>
    <row r="24" spans="1:1022" x14ac:dyDescent="0.2">
      <c r="A24" s="171"/>
      <c r="B24" s="171"/>
      <c r="C24" s="171"/>
      <c r="D24" s="171"/>
      <c r="E24" s="171"/>
      <c r="F24" s="171"/>
      <c r="G24" s="171"/>
      <c r="H24" s="171"/>
      <c r="I24" s="171"/>
      <c r="J24" s="171"/>
      <c r="K24" s="171"/>
      <c r="L24" s="171"/>
      <c r="M24" s="171"/>
      <c r="N24" s="171"/>
    </row>
  </sheetData>
  <mergeCells count="24">
    <mergeCell ref="Z13:AC13"/>
    <mergeCell ref="AD13:AG13"/>
    <mergeCell ref="AH13:AH14"/>
    <mergeCell ref="A5:N5"/>
    <mergeCell ref="A6:N6"/>
    <mergeCell ref="A7:N7"/>
    <mergeCell ref="A8:N8"/>
    <mergeCell ref="A9:N10"/>
    <mergeCell ref="A17:A18"/>
    <mergeCell ref="B17:B18"/>
    <mergeCell ref="P17:P18"/>
    <mergeCell ref="P13:Q13"/>
    <mergeCell ref="P11:AH12"/>
    <mergeCell ref="A13:A14"/>
    <mergeCell ref="B13:E13"/>
    <mergeCell ref="F13:F14"/>
    <mergeCell ref="G13:J13"/>
    <mergeCell ref="K13:K14"/>
    <mergeCell ref="L13:L14"/>
    <mergeCell ref="M13:M14"/>
    <mergeCell ref="N13:N14"/>
    <mergeCell ref="A11:N12"/>
    <mergeCell ref="R13:U13"/>
    <mergeCell ref="V13:Y13"/>
  </mergeCells>
  <dataValidations count="2">
    <dataValidation type="list" allowBlank="1" showInputMessage="1" showErrorMessage="1" sqref="E15:E21">
      <formula1>"A,B,C"</formula1>
    </dataValidation>
    <dataValidation allowBlank="1" showInputMessage="1" showErrorMessage="1" promptTitle="Advertencia:" prompt="Esta parte de la matriz es alimentada automaticamente con el llenado del cornograma mensual" sqref="G13 G14:J14"/>
  </dataValidations>
  <pageMargins left="0.95000000000000007" right="0.32990000000000008" top="0.76380000000000003" bottom="0.77360000000000007" header="0.37010000000000004" footer="0.37990000000000007"/>
  <pageSetup fitToWidth="0" fitToHeight="0" orientation="landscape"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MH33"/>
  <sheetViews>
    <sheetView showGridLines="0" zoomScale="60" zoomScaleNormal="60" workbookViewId="0"/>
  </sheetViews>
  <sheetFormatPr baseColWidth="10" defaultRowHeight="15" x14ac:dyDescent="0.2"/>
  <cols>
    <col min="1" max="1" width="24.625" style="8" customWidth="1"/>
    <col min="2" max="2" width="34.25" style="8" customWidth="1"/>
    <col min="3" max="3" width="23.875" style="8" customWidth="1"/>
    <col min="4" max="5" width="19.25" style="8" customWidth="1"/>
    <col min="6" max="6" width="30.625" style="8" customWidth="1"/>
    <col min="7" max="10" width="15.625" style="8" customWidth="1"/>
    <col min="11" max="12" width="30.625" style="8" customWidth="1"/>
    <col min="13" max="13" width="24.125" style="8" customWidth="1"/>
    <col min="14" max="14" width="25.625" style="8" customWidth="1"/>
    <col min="15" max="15" width="26.75" style="8" customWidth="1"/>
    <col min="16" max="17" width="23.875" style="8" customWidth="1"/>
    <col min="18" max="27" width="11.875" style="8" customWidth="1"/>
    <col min="28" max="28" width="12.625" style="8" customWidth="1"/>
    <col min="29" max="29" width="14.625" style="8" customWidth="1"/>
    <col min="30" max="31" width="11.875" style="8" customWidth="1"/>
    <col min="32" max="32" width="14.625" style="8" customWidth="1"/>
    <col min="33" max="33" width="13.625" style="8" bestFit="1" customWidth="1"/>
    <col min="34" max="34" width="14.75" style="8" bestFit="1" customWidth="1"/>
    <col min="35" max="35" width="19.25" style="8" bestFit="1"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c r="O1" s="7"/>
    </row>
    <row r="2" spans="1:1022" ht="44.1" customHeight="1" x14ac:dyDescent="0.2">
      <c r="A2" s="7"/>
      <c r="B2" s="7"/>
      <c r="C2" s="7"/>
      <c r="D2" s="7"/>
      <c r="E2" s="7"/>
      <c r="F2" s="7"/>
      <c r="G2" s="7"/>
      <c r="H2" s="7"/>
      <c r="I2" s="7"/>
      <c r="J2" s="7"/>
      <c r="K2" s="7"/>
      <c r="L2" s="7"/>
      <c r="M2" s="7"/>
      <c r="N2" s="7"/>
      <c r="O2" s="7"/>
    </row>
    <row r="3" spans="1:1022" ht="44.1" customHeight="1" x14ac:dyDescent="0.2">
      <c r="A3" s="7"/>
      <c r="B3" s="7"/>
      <c r="C3" s="7"/>
      <c r="D3" s="7"/>
      <c r="E3" s="7"/>
      <c r="F3" s="7"/>
      <c r="G3" s="7"/>
      <c r="H3" s="7"/>
      <c r="I3" s="7"/>
      <c r="J3" s="7"/>
      <c r="K3" s="7"/>
      <c r="L3" s="7"/>
      <c r="M3" s="7"/>
      <c r="N3" s="7"/>
      <c r="O3" s="7"/>
    </row>
    <row r="4" spans="1:1022" ht="44.1" customHeight="1" thickBot="1" x14ac:dyDescent="0.25">
      <c r="A4" s="7"/>
      <c r="B4" s="7"/>
      <c r="C4" s="7"/>
      <c r="D4" s="7"/>
      <c r="E4" s="7"/>
      <c r="F4" s="7"/>
      <c r="G4" s="7"/>
      <c r="H4" s="7"/>
      <c r="I4" s="7"/>
      <c r="J4" s="7"/>
      <c r="K4" s="7"/>
      <c r="L4" s="7"/>
      <c r="M4" s="7"/>
      <c r="N4" s="7"/>
      <c r="O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c r="O7"/>
    </row>
    <row r="8" spans="1:1022" s="10" customFormat="1" ht="23.25" customHeight="1" thickBot="1" x14ac:dyDescent="0.25">
      <c r="A8" s="316" t="s">
        <v>540</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218</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0"/>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3"/>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200.1" customHeight="1" thickBot="1" x14ac:dyDescent="0.25">
      <c r="A15" s="330" t="s">
        <v>940</v>
      </c>
      <c r="B15" s="330" t="s">
        <v>541</v>
      </c>
      <c r="C15" s="14" t="s">
        <v>542</v>
      </c>
      <c r="D15" s="21">
        <f t="shared" ref="D15:D25" si="0">+AH15</f>
        <v>500</v>
      </c>
      <c r="E15" s="461" t="s">
        <v>174</v>
      </c>
      <c r="F15" s="458" t="s">
        <v>543</v>
      </c>
      <c r="G15" s="41">
        <f t="shared" ref="G15:G26" si="1">+U15</f>
        <v>0</v>
      </c>
      <c r="H15" s="41">
        <f t="shared" ref="H15:H26" si="2">+Y15</f>
        <v>0</v>
      </c>
      <c r="I15" s="41">
        <f t="shared" ref="I15:I26" si="3">+AC15</f>
        <v>240</v>
      </c>
      <c r="J15" s="41">
        <f t="shared" ref="J15:J26" si="4">+AG15</f>
        <v>260</v>
      </c>
      <c r="K15" s="330" t="s">
        <v>100</v>
      </c>
      <c r="L15" s="330" t="s">
        <v>544</v>
      </c>
      <c r="M15" s="458" t="s">
        <v>545</v>
      </c>
      <c r="N15" s="186"/>
      <c r="O15" s="148"/>
      <c r="P15" s="330" t="str">
        <f>+IF(B15="","-",B15)</f>
        <v>Ejecución de Mercados de Productores.</v>
      </c>
      <c r="Q15" s="14" t="str">
        <f>+IF(C15="","-",C15)</f>
        <v>No. de Mercados de Productores Ejecutados.</v>
      </c>
      <c r="R15" s="23">
        <v>0</v>
      </c>
      <c r="S15" s="23">
        <v>0</v>
      </c>
      <c r="T15" s="23">
        <v>0</v>
      </c>
      <c r="U15" s="191">
        <f t="shared" ref="U15:U26" si="5">+SUM(R15:T15)</f>
        <v>0</v>
      </c>
      <c r="V15" s="23">
        <v>0</v>
      </c>
      <c r="W15" s="23">
        <v>0</v>
      </c>
      <c r="X15" s="23">
        <v>0</v>
      </c>
      <c r="Y15" s="191">
        <f t="shared" ref="Y15:Y22" si="6">+SUM(V15:X15)</f>
        <v>0</v>
      </c>
      <c r="Z15" s="23">
        <v>80</v>
      </c>
      <c r="AA15" s="23">
        <v>80</v>
      </c>
      <c r="AB15" s="23">
        <v>80</v>
      </c>
      <c r="AC15" s="24">
        <f t="shared" ref="AC15:AC22" si="7">+SUM(Z15:AB15)</f>
        <v>240</v>
      </c>
      <c r="AD15" s="23">
        <v>85</v>
      </c>
      <c r="AE15" s="23">
        <v>85</v>
      </c>
      <c r="AF15" s="23">
        <v>90</v>
      </c>
      <c r="AG15" s="24">
        <f t="shared" ref="AG15:AG20" si="8">+SUM(AD15:AF15)</f>
        <v>260</v>
      </c>
      <c r="AH15" s="24">
        <f t="shared" ref="AH15:AH22" si="9">+SUM(U15,Y15,AC15,AG15)</f>
        <v>500</v>
      </c>
      <c r="AI15" s="192"/>
      <c r="AMH15"/>
    </row>
    <row r="16" spans="1:1022" ht="200.1" customHeight="1" thickBot="1" x14ac:dyDescent="0.25">
      <c r="A16" s="403"/>
      <c r="B16" s="403"/>
      <c r="C16" s="14" t="s">
        <v>546</v>
      </c>
      <c r="D16" s="21">
        <f t="shared" si="0"/>
        <v>3500</v>
      </c>
      <c r="E16" s="462"/>
      <c r="F16" s="459"/>
      <c r="G16" s="41">
        <f t="shared" si="1"/>
        <v>0</v>
      </c>
      <c r="H16" s="41">
        <f t="shared" si="2"/>
        <v>0</v>
      </c>
      <c r="I16" s="41">
        <f t="shared" si="3"/>
        <v>1680</v>
      </c>
      <c r="J16" s="41">
        <f t="shared" si="4"/>
        <v>1820</v>
      </c>
      <c r="K16" s="403"/>
      <c r="L16" s="403"/>
      <c r="M16" s="459"/>
      <c r="N16" s="186"/>
      <c r="O16" s="148"/>
      <c r="P16" s="403"/>
      <c r="Q16" s="14" t="str">
        <f>+IF(C16="","-",C16)</f>
        <v>No. de productores beneficiados.</v>
      </c>
      <c r="R16" s="23">
        <v>0</v>
      </c>
      <c r="S16" s="23">
        <v>0</v>
      </c>
      <c r="T16" s="23">
        <v>0</v>
      </c>
      <c r="U16" s="191">
        <f t="shared" si="5"/>
        <v>0</v>
      </c>
      <c r="V16" s="23">
        <v>0</v>
      </c>
      <c r="W16" s="23">
        <v>0</v>
      </c>
      <c r="X16" s="23">
        <v>0</v>
      </c>
      <c r="Y16" s="191">
        <f t="shared" si="6"/>
        <v>0</v>
      </c>
      <c r="Z16" s="23">
        <v>560</v>
      </c>
      <c r="AA16" s="23">
        <v>560</v>
      </c>
      <c r="AB16" s="23">
        <v>560</v>
      </c>
      <c r="AC16" s="24">
        <f t="shared" si="7"/>
        <v>1680</v>
      </c>
      <c r="AD16" s="23">
        <v>595</v>
      </c>
      <c r="AE16" s="23">
        <v>595</v>
      </c>
      <c r="AF16" s="23">
        <v>630</v>
      </c>
      <c r="AG16" s="24">
        <f t="shared" ref="AG16:AG17" si="10">+SUM(AD16:AF16)</f>
        <v>1820</v>
      </c>
      <c r="AH16" s="24">
        <f t="shared" si="9"/>
        <v>3500</v>
      </c>
      <c r="AI16" s="192"/>
      <c r="AMH16"/>
    </row>
    <row r="17" spans="1:1022" ht="200.1" customHeight="1" thickBot="1" x14ac:dyDescent="0.25">
      <c r="A17" s="403"/>
      <c r="B17" s="331"/>
      <c r="C17" s="14" t="s">
        <v>547</v>
      </c>
      <c r="D17" s="21">
        <f t="shared" si="0"/>
        <v>950000</v>
      </c>
      <c r="E17" s="463"/>
      <c r="F17" s="460"/>
      <c r="G17" s="41">
        <f t="shared" si="1"/>
        <v>0</v>
      </c>
      <c r="H17" s="41">
        <f t="shared" si="2"/>
        <v>0</v>
      </c>
      <c r="I17" s="41">
        <f t="shared" si="3"/>
        <v>456000</v>
      </c>
      <c r="J17" s="41">
        <f t="shared" si="4"/>
        <v>494000</v>
      </c>
      <c r="K17" s="403"/>
      <c r="L17" s="331"/>
      <c r="M17" s="460"/>
      <c r="N17" s="186"/>
      <c r="O17" s="148"/>
      <c r="P17" s="331"/>
      <c r="Q17" s="14" t="str">
        <f>+IF(C17="","-",C17)</f>
        <v>No. de Consumidores Beneficiados.</v>
      </c>
      <c r="R17" s="23">
        <v>0</v>
      </c>
      <c r="S17" s="23">
        <v>0</v>
      </c>
      <c r="T17" s="23">
        <v>0</v>
      </c>
      <c r="U17" s="191">
        <f t="shared" si="5"/>
        <v>0</v>
      </c>
      <c r="V17" s="23">
        <v>0</v>
      </c>
      <c r="W17" s="23">
        <v>0</v>
      </c>
      <c r="X17" s="23">
        <v>0</v>
      </c>
      <c r="Y17" s="191">
        <f t="shared" ref="Y17" si="11">+SUM(V17:X17)</f>
        <v>0</v>
      </c>
      <c r="Z17" s="23">
        <v>152000</v>
      </c>
      <c r="AA17" s="23">
        <v>152000</v>
      </c>
      <c r="AB17" s="23">
        <v>152000</v>
      </c>
      <c r="AC17" s="24">
        <f t="shared" ref="AC17" si="12">+SUM(Z17:AB17)</f>
        <v>456000</v>
      </c>
      <c r="AD17" s="23">
        <v>161500</v>
      </c>
      <c r="AE17" s="23">
        <v>161500</v>
      </c>
      <c r="AF17" s="23">
        <v>171000</v>
      </c>
      <c r="AG17" s="24">
        <f t="shared" si="10"/>
        <v>494000</v>
      </c>
      <c r="AH17" s="24">
        <f t="shared" si="9"/>
        <v>950000</v>
      </c>
      <c r="AI17" s="192"/>
      <c r="AMH17"/>
    </row>
    <row r="18" spans="1:1022" ht="200.1" customHeight="1" thickBot="1" x14ac:dyDescent="0.25">
      <c r="A18" s="403"/>
      <c r="B18" s="330" t="s">
        <v>548</v>
      </c>
      <c r="C18" s="14" t="s">
        <v>549</v>
      </c>
      <c r="D18" s="21">
        <f t="shared" si="0"/>
        <v>2760</v>
      </c>
      <c r="E18" s="461" t="s">
        <v>83</v>
      </c>
      <c r="F18" s="458" t="s">
        <v>550</v>
      </c>
      <c r="G18" s="41">
        <f t="shared" si="1"/>
        <v>774</v>
      </c>
      <c r="H18" s="41">
        <f t="shared" si="2"/>
        <v>882</v>
      </c>
      <c r="I18" s="41">
        <f t="shared" si="3"/>
        <v>552</v>
      </c>
      <c r="J18" s="41">
        <f t="shared" si="4"/>
        <v>552</v>
      </c>
      <c r="K18" s="403"/>
      <c r="L18" s="330" t="s">
        <v>544</v>
      </c>
      <c r="M18" s="458" t="s">
        <v>551</v>
      </c>
      <c r="N18" s="186"/>
      <c r="O18" s="148"/>
      <c r="P18" s="330" t="str">
        <f>+IF(B18="","-",B18)</f>
        <v>Ejecución de Bodegas Móviles.</v>
      </c>
      <c r="Q18" s="14" t="str">
        <f t="shared" ref="Q18:Q26" si="13">+IF(C18="","-",C18)</f>
        <v>No. de Bodegas Móviles Ejecutadas.</v>
      </c>
      <c r="R18" s="23">
        <v>196</v>
      </c>
      <c r="S18" s="23">
        <v>274</v>
      </c>
      <c r="T18" s="23">
        <v>304</v>
      </c>
      <c r="U18" s="191">
        <f t="shared" si="5"/>
        <v>774</v>
      </c>
      <c r="V18" s="23">
        <v>274</v>
      </c>
      <c r="W18" s="23">
        <v>304</v>
      </c>
      <c r="X18" s="23">
        <v>304</v>
      </c>
      <c r="Y18" s="191">
        <f t="shared" si="6"/>
        <v>882</v>
      </c>
      <c r="Z18" s="23">
        <v>184</v>
      </c>
      <c r="AA18" s="23">
        <v>184</v>
      </c>
      <c r="AB18" s="23">
        <v>184</v>
      </c>
      <c r="AC18" s="24">
        <f t="shared" si="7"/>
        <v>552</v>
      </c>
      <c r="AD18" s="23">
        <v>184</v>
      </c>
      <c r="AE18" s="23">
        <v>184</v>
      </c>
      <c r="AF18" s="23">
        <v>184</v>
      </c>
      <c r="AG18" s="24">
        <f t="shared" si="8"/>
        <v>552</v>
      </c>
      <c r="AH18" s="24">
        <f t="shared" si="9"/>
        <v>2760</v>
      </c>
      <c r="AI18" s="192"/>
      <c r="AMH18"/>
    </row>
    <row r="19" spans="1:1022" ht="200.1" customHeight="1" thickBot="1" x14ac:dyDescent="0.25">
      <c r="A19" s="403"/>
      <c r="B19" s="331"/>
      <c r="C19" s="14" t="s">
        <v>547</v>
      </c>
      <c r="D19" s="21">
        <f t="shared" si="0"/>
        <v>1435200</v>
      </c>
      <c r="E19" s="463"/>
      <c r="F19" s="460"/>
      <c r="G19" s="41">
        <f t="shared" si="1"/>
        <v>402480</v>
      </c>
      <c r="H19" s="41">
        <f t="shared" si="2"/>
        <v>458640</v>
      </c>
      <c r="I19" s="41">
        <f t="shared" si="3"/>
        <v>287040</v>
      </c>
      <c r="J19" s="41">
        <f t="shared" si="4"/>
        <v>287040</v>
      </c>
      <c r="K19" s="403"/>
      <c r="L19" s="331"/>
      <c r="M19" s="460"/>
      <c r="N19" s="186"/>
      <c r="O19" s="148"/>
      <c r="P19" s="331"/>
      <c r="Q19" s="14" t="str">
        <f t="shared" si="13"/>
        <v>No. de Consumidores Beneficiados.</v>
      </c>
      <c r="R19" s="23">
        <v>101920</v>
      </c>
      <c r="S19" s="23">
        <v>142480</v>
      </c>
      <c r="T19" s="23">
        <v>158080</v>
      </c>
      <c r="U19" s="191">
        <f t="shared" si="5"/>
        <v>402480</v>
      </c>
      <c r="V19" s="23">
        <v>142480</v>
      </c>
      <c r="W19" s="23">
        <v>158080</v>
      </c>
      <c r="X19" s="23">
        <v>158080</v>
      </c>
      <c r="Y19" s="191">
        <f t="shared" ref="Y19" si="14">+SUM(V19:X19)</f>
        <v>458640</v>
      </c>
      <c r="Z19" s="23">
        <v>95680</v>
      </c>
      <c r="AA19" s="23">
        <v>95680</v>
      </c>
      <c r="AB19" s="23">
        <v>95680</v>
      </c>
      <c r="AC19" s="24">
        <f>+SUM(Z19:AB19)</f>
        <v>287040</v>
      </c>
      <c r="AD19" s="23">
        <v>95680</v>
      </c>
      <c r="AE19" s="23">
        <v>95680</v>
      </c>
      <c r="AF19" s="23">
        <v>95680</v>
      </c>
      <c r="AG19" s="24">
        <f t="shared" si="8"/>
        <v>287040</v>
      </c>
      <c r="AH19" s="24">
        <f t="shared" si="9"/>
        <v>1435200</v>
      </c>
      <c r="AI19" s="192"/>
      <c r="AMH19"/>
    </row>
    <row r="20" spans="1:1022" ht="200.1" customHeight="1" thickBot="1" x14ac:dyDescent="0.25">
      <c r="A20" s="403"/>
      <c r="B20" s="330" t="s">
        <v>552</v>
      </c>
      <c r="C20" s="14" t="s">
        <v>553</v>
      </c>
      <c r="D20" s="21">
        <f t="shared" si="0"/>
        <v>4</v>
      </c>
      <c r="E20" s="461" t="s">
        <v>496</v>
      </c>
      <c r="F20" s="458" t="s">
        <v>554</v>
      </c>
      <c r="G20" s="41">
        <f t="shared" si="1"/>
        <v>0</v>
      </c>
      <c r="H20" s="41">
        <f t="shared" si="2"/>
        <v>1</v>
      </c>
      <c r="I20" s="41">
        <f t="shared" si="3"/>
        <v>1</v>
      </c>
      <c r="J20" s="41">
        <f t="shared" si="4"/>
        <v>2</v>
      </c>
      <c r="K20" s="403"/>
      <c r="L20" s="330" t="s">
        <v>544</v>
      </c>
      <c r="M20" s="458" t="s">
        <v>555</v>
      </c>
      <c r="N20" s="186"/>
      <c r="O20" s="148"/>
      <c r="P20" s="330" t="str">
        <f>+IF(B20="","-",B20)</f>
        <v>Ejecución de Ferias Agropecuarias.</v>
      </c>
      <c r="Q20" s="14" t="str">
        <f t="shared" si="13"/>
        <v>No. de Ferias Agropecuarias Ejecutadas.</v>
      </c>
      <c r="R20" s="23">
        <v>0</v>
      </c>
      <c r="S20" s="23">
        <v>0</v>
      </c>
      <c r="T20" s="23">
        <v>0</v>
      </c>
      <c r="U20" s="191">
        <f t="shared" si="5"/>
        <v>0</v>
      </c>
      <c r="V20" s="23">
        <v>0</v>
      </c>
      <c r="W20" s="23">
        <v>1</v>
      </c>
      <c r="X20" s="23">
        <v>0</v>
      </c>
      <c r="Y20" s="191">
        <f t="shared" si="6"/>
        <v>1</v>
      </c>
      <c r="Z20" s="23">
        <v>0</v>
      </c>
      <c r="AA20" s="23">
        <v>1</v>
      </c>
      <c r="AB20" s="23">
        <v>0</v>
      </c>
      <c r="AC20" s="24">
        <f t="shared" si="7"/>
        <v>1</v>
      </c>
      <c r="AD20" s="23">
        <v>1</v>
      </c>
      <c r="AE20" s="23">
        <v>0</v>
      </c>
      <c r="AF20" s="23">
        <v>1</v>
      </c>
      <c r="AG20" s="24">
        <f t="shared" si="8"/>
        <v>2</v>
      </c>
      <c r="AH20" s="24">
        <f t="shared" si="9"/>
        <v>4</v>
      </c>
      <c r="AI20" s="192"/>
      <c r="AMH20"/>
    </row>
    <row r="21" spans="1:1022" ht="200.1" customHeight="1" thickBot="1" x14ac:dyDescent="0.25">
      <c r="A21" s="403"/>
      <c r="B21" s="403"/>
      <c r="C21" s="14" t="s">
        <v>546</v>
      </c>
      <c r="D21" s="21">
        <f t="shared" si="0"/>
        <v>48</v>
      </c>
      <c r="E21" s="462"/>
      <c r="F21" s="459"/>
      <c r="G21" s="41">
        <f t="shared" si="1"/>
        <v>0</v>
      </c>
      <c r="H21" s="41">
        <f t="shared" si="2"/>
        <v>12</v>
      </c>
      <c r="I21" s="41">
        <f t="shared" si="3"/>
        <v>12</v>
      </c>
      <c r="J21" s="41">
        <f t="shared" si="4"/>
        <v>24</v>
      </c>
      <c r="K21" s="403"/>
      <c r="L21" s="403"/>
      <c r="M21" s="459"/>
      <c r="N21" s="186"/>
      <c r="O21" s="148"/>
      <c r="P21" s="403"/>
      <c r="Q21" s="14" t="str">
        <f t="shared" si="13"/>
        <v>No. de productores beneficiados.</v>
      </c>
      <c r="R21" s="23">
        <v>0</v>
      </c>
      <c r="S21" s="23">
        <v>0</v>
      </c>
      <c r="T21" s="23">
        <v>0</v>
      </c>
      <c r="U21" s="191">
        <f t="shared" si="5"/>
        <v>0</v>
      </c>
      <c r="V21" s="23">
        <v>0</v>
      </c>
      <c r="W21" s="23">
        <v>12</v>
      </c>
      <c r="X21" s="23">
        <v>0</v>
      </c>
      <c r="Y21" s="191">
        <f t="shared" si="6"/>
        <v>12</v>
      </c>
      <c r="Z21" s="23">
        <v>0</v>
      </c>
      <c r="AA21" s="23">
        <v>12</v>
      </c>
      <c r="AB21" s="23">
        <v>0</v>
      </c>
      <c r="AC21" s="24">
        <f t="shared" si="7"/>
        <v>12</v>
      </c>
      <c r="AD21" s="23">
        <v>12</v>
      </c>
      <c r="AE21" s="23">
        <v>0</v>
      </c>
      <c r="AF21" s="23">
        <v>12</v>
      </c>
      <c r="AG21" s="24">
        <f t="shared" ref="AG21:AG22" si="15">+SUM(AD21:AF21)</f>
        <v>24</v>
      </c>
      <c r="AH21" s="24">
        <f t="shared" si="9"/>
        <v>48</v>
      </c>
      <c r="AI21" s="192"/>
      <c r="AMH21"/>
    </row>
    <row r="22" spans="1:1022" ht="200.1" customHeight="1" thickBot="1" x14ac:dyDescent="0.25">
      <c r="A22" s="403"/>
      <c r="B22" s="331"/>
      <c r="C22" s="14" t="s">
        <v>547</v>
      </c>
      <c r="D22" s="21">
        <f t="shared" si="0"/>
        <v>55200</v>
      </c>
      <c r="E22" s="463"/>
      <c r="F22" s="460"/>
      <c r="G22" s="41">
        <f t="shared" si="1"/>
        <v>0</v>
      </c>
      <c r="H22" s="41">
        <f t="shared" si="2"/>
        <v>13800</v>
      </c>
      <c r="I22" s="41">
        <f t="shared" si="3"/>
        <v>13800</v>
      </c>
      <c r="J22" s="41">
        <f t="shared" si="4"/>
        <v>27600</v>
      </c>
      <c r="K22" s="403"/>
      <c r="L22" s="331"/>
      <c r="M22" s="460"/>
      <c r="N22" s="186"/>
      <c r="O22" s="148"/>
      <c r="P22" s="331"/>
      <c r="Q22" s="14" t="str">
        <f t="shared" si="13"/>
        <v>No. de Consumidores Beneficiados.</v>
      </c>
      <c r="R22" s="23">
        <v>0</v>
      </c>
      <c r="S22" s="23">
        <v>0</v>
      </c>
      <c r="T22" s="23">
        <v>0</v>
      </c>
      <c r="U22" s="191">
        <f t="shared" si="5"/>
        <v>0</v>
      </c>
      <c r="V22" s="23">
        <v>0</v>
      </c>
      <c r="W22" s="23">
        <v>13800</v>
      </c>
      <c r="X22" s="23">
        <v>0</v>
      </c>
      <c r="Y22" s="191">
        <f t="shared" si="6"/>
        <v>13800</v>
      </c>
      <c r="Z22" s="23">
        <v>0</v>
      </c>
      <c r="AA22" s="23">
        <v>13800</v>
      </c>
      <c r="AB22" s="23">
        <v>0</v>
      </c>
      <c r="AC22" s="24">
        <f t="shared" si="7"/>
        <v>13800</v>
      </c>
      <c r="AD22" s="23">
        <v>13800</v>
      </c>
      <c r="AE22" s="23">
        <v>0</v>
      </c>
      <c r="AF22" s="23">
        <v>13800</v>
      </c>
      <c r="AG22" s="24">
        <f t="shared" si="15"/>
        <v>27600</v>
      </c>
      <c r="AH22" s="24">
        <f t="shared" si="9"/>
        <v>55200</v>
      </c>
      <c r="AI22" s="192"/>
      <c r="AMH22"/>
    </row>
    <row r="23" spans="1:1022" ht="200.1" customHeight="1" thickBot="1" x14ac:dyDescent="0.25">
      <c r="A23" s="403"/>
      <c r="B23" s="330" t="s">
        <v>556</v>
      </c>
      <c r="C23" s="14" t="s">
        <v>557</v>
      </c>
      <c r="D23" s="21">
        <f t="shared" si="0"/>
        <v>2</v>
      </c>
      <c r="E23" s="461" t="s">
        <v>496</v>
      </c>
      <c r="F23" s="458" t="s">
        <v>558</v>
      </c>
      <c r="G23" s="41">
        <f t="shared" si="1"/>
        <v>0</v>
      </c>
      <c r="H23" s="41">
        <f t="shared" si="2"/>
        <v>0</v>
      </c>
      <c r="I23" s="41">
        <f t="shared" si="3"/>
        <v>1</v>
      </c>
      <c r="J23" s="41">
        <f t="shared" si="4"/>
        <v>2</v>
      </c>
      <c r="K23" s="403"/>
      <c r="L23" s="330" t="s">
        <v>544</v>
      </c>
      <c r="M23" s="458" t="s">
        <v>559</v>
      </c>
      <c r="N23" s="186"/>
      <c r="O23" s="148"/>
      <c r="P23" s="330" t="str">
        <f>+IF(B23="","-",B23)</f>
        <v>Ejecución de Red de Agromercados.</v>
      </c>
      <c r="Q23" s="14" t="str">
        <f t="shared" si="13"/>
        <v>No. de Agromercados Ejecutados al final del año.</v>
      </c>
      <c r="R23" s="23">
        <v>0</v>
      </c>
      <c r="S23" s="23">
        <v>0</v>
      </c>
      <c r="T23" s="23">
        <v>0</v>
      </c>
      <c r="U23" s="193">
        <f>+T23</f>
        <v>0</v>
      </c>
      <c r="V23" s="23">
        <v>0</v>
      </c>
      <c r="W23" s="23">
        <v>0</v>
      </c>
      <c r="X23" s="23">
        <v>0</v>
      </c>
      <c r="Y23" s="193">
        <f>X23</f>
        <v>0</v>
      </c>
      <c r="Z23" s="23">
        <v>0</v>
      </c>
      <c r="AA23" s="23">
        <v>1</v>
      </c>
      <c r="AB23" s="23">
        <v>1</v>
      </c>
      <c r="AC23" s="193">
        <f>AB23</f>
        <v>1</v>
      </c>
      <c r="AD23" s="23">
        <v>2</v>
      </c>
      <c r="AE23" s="23">
        <v>2</v>
      </c>
      <c r="AF23" s="23">
        <v>2</v>
      </c>
      <c r="AG23" s="24">
        <f>AF23</f>
        <v>2</v>
      </c>
      <c r="AH23" s="145">
        <f>AG23</f>
        <v>2</v>
      </c>
      <c r="AI23" s="192"/>
      <c r="AMH23"/>
    </row>
    <row r="24" spans="1:1022" ht="200.1" customHeight="1" thickBot="1" x14ac:dyDescent="0.25">
      <c r="A24" s="403"/>
      <c r="B24" s="403"/>
      <c r="C24" s="14" t="s">
        <v>546</v>
      </c>
      <c r="D24" s="21">
        <f t="shared" si="0"/>
        <v>34</v>
      </c>
      <c r="E24" s="462"/>
      <c r="F24" s="459"/>
      <c r="G24" s="41">
        <f t="shared" si="1"/>
        <v>0</v>
      </c>
      <c r="H24" s="41">
        <f t="shared" si="2"/>
        <v>0</v>
      </c>
      <c r="I24" s="41">
        <f t="shared" si="3"/>
        <v>17</v>
      </c>
      <c r="J24" s="41">
        <f t="shared" si="4"/>
        <v>34</v>
      </c>
      <c r="K24" s="403"/>
      <c r="L24" s="403"/>
      <c r="M24" s="459"/>
      <c r="N24" s="186"/>
      <c r="O24" s="148"/>
      <c r="P24" s="403"/>
      <c r="Q24" s="14" t="str">
        <f t="shared" si="13"/>
        <v>No. de productores beneficiados.</v>
      </c>
      <c r="R24" s="23">
        <v>0</v>
      </c>
      <c r="S24" s="23">
        <v>0</v>
      </c>
      <c r="T24" s="23">
        <v>0</v>
      </c>
      <c r="U24" s="193">
        <f>+T24</f>
        <v>0</v>
      </c>
      <c r="V24" s="23">
        <v>0</v>
      </c>
      <c r="W24" s="23">
        <v>0</v>
      </c>
      <c r="X24" s="23">
        <v>0</v>
      </c>
      <c r="Y24" s="193">
        <f>X24</f>
        <v>0</v>
      </c>
      <c r="Z24" s="23">
        <f>+Z23*17</f>
        <v>0</v>
      </c>
      <c r="AA24" s="23">
        <f t="shared" ref="AA24:AB24" si="16">+AA23*17</f>
        <v>17</v>
      </c>
      <c r="AB24" s="23">
        <f t="shared" si="16"/>
        <v>17</v>
      </c>
      <c r="AC24" s="193">
        <f>AB24</f>
        <v>17</v>
      </c>
      <c r="AD24" s="23">
        <f>+AD23*17</f>
        <v>34</v>
      </c>
      <c r="AE24" s="23">
        <f t="shared" ref="AE24:AF24" si="17">+AE23*17</f>
        <v>34</v>
      </c>
      <c r="AF24" s="23">
        <f t="shared" si="17"/>
        <v>34</v>
      </c>
      <c r="AG24" s="24">
        <f>AF24</f>
        <v>34</v>
      </c>
      <c r="AH24" s="145">
        <f>AG24</f>
        <v>34</v>
      </c>
      <c r="AI24" s="192"/>
      <c r="AMH24"/>
    </row>
    <row r="25" spans="1:1022" ht="200.1" customHeight="1" thickBot="1" x14ac:dyDescent="0.25">
      <c r="A25" s="403"/>
      <c r="B25" s="331"/>
      <c r="C25" s="14" t="s">
        <v>547</v>
      </c>
      <c r="D25" s="21">
        <f t="shared" si="0"/>
        <v>172800</v>
      </c>
      <c r="E25" s="463"/>
      <c r="F25" s="460"/>
      <c r="G25" s="41">
        <f t="shared" si="1"/>
        <v>0</v>
      </c>
      <c r="H25" s="41">
        <f t="shared" si="2"/>
        <v>0</v>
      </c>
      <c r="I25" s="41">
        <f t="shared" si="3"/>
        <v>43200</v>
      </c>
      <c r="J25" s="41">
        <f t="shared" si="4"/>
        <v>129600</v>
      </c>
      <c r="K25" s="403"/>
      <c r="L25" s="331"/>
      <c r="M25" s="460"/>
      <c r="N25" s="186"/>
      <c r="O25" s="148"/>
      <c r="P25" s="331"/>
      <c r="Q25" s="14" t="str">
        <f t="shared" si="13"/>
        <v>No. de Consumidores Beneficiados.</v>
      </c>
      <c r="R25" s="23">
        <f>+R23*225*24*4</f>
        <v>0</v>
      </c>
      <c r="S25" s="23">
        <f t="shared" ref="S25:AF25" si="18">+S23*225*24*4</f>
        <v>0</v>
      </c>
      <c r="T25" s="144">
        <f t="shared" si="18"/>
        <v>0</v>
      </c>
      <c r="U25" s="194">
        <f t="shared" ref="U25" si="19">+SUM(R25:T25)</f>
        <v>0</v>
      </c>
      <c r="V25" s="144">
        <f t="shared" si="18"/>
        <v>0</v>
      </c>
      <c r="W25" s="144">
        <f t="shared" si="18"/>
        <v>0</v>
      </c>
      <c r="X25" s="144">
        <f t="shared" si="18"/>
        <v>0</v>
      </c>
      <c r="Y25" s="194">
        <f t="shared" ref="Y25" si="20">+SUM(V25:X25)</f>
        <v>0</v>
      </c>
      <c r="Z25" s="144">
        <f>+Z23*225*24*4</f>
        <v>0</v>
      </c>
      <c r="AA25" s="144">
        <f>+AA23*225*24*4</f>
        <v>21600</v>
      </c>
      <c r="AB25" s="144">
        <f t="shared" si="18"/>
        <v>21600</v>
      </c>
      <c r="AC25" s="194">
        <f>+SUM(Z25:AB25)</f>
        <v>43200</v>
      </c>
      <c r="AD25" s="144">
        <f t="shared" si="18"/>
        <v>43200</v>
      </c>
      <c r="AE25" s="144">
        <f t="shared" si="18"/>
        <v>43200</v>
      </c>
      <c r="AF25" s="144">
        <f t="shared" si="18"/>
        <v>43200</v>
      </c>
      <c r="AG25" s="24">
        <f>+SUM(AD25:AF25)</f>
        <v>129600</v>
      </c>
      <c r="AH25" s="145">
        <f>+SUM(U25,Y25,AC25,AG25)</f>
        <v>172800</v>
      </c>
      <c r="AI25" s="192"/>
      <c r="AMH25"/>
    </row>
    <row r="26" spans="1:1022" ht="294" customHeight="1" thickBot="1" x14ac:dyDescent="0.25">
      <c r="A26" s="258" t="s">
        <v>954</v>
      </c>
      <c r="B26" s="14" t="s">
        <v>561</v>
      </c>
      <c r="C26" s="14" t="s">
        <v>562</v>
      </c>
      <c r="D26" s="15">
        <f>+AH26</f>
        <v>2</v>
      </c>
      <c r="E26" s="42" t="s">
        <v>83</v>
      </c>
      <c r="F26" s="17" t="s">
        <v>563</v>
      </c>
      <c r="G26" s="147">
        <f t="shared" si="1"/>
        <v>0</v>
      </c>
      <c r="H26" s="147">
        <f t="shared" si="2"/>
        <v>1</v>
      </c>
      <c r="I26" s="147">
        <f t="shared" si="3"/>
        <v>0</v>
      </c>
      <c r="J26" s="147">
        <f t="shared" si="4"/>
        <v>1</v>
      </c>
      <c r="K26" s="331"/>
      <c r="L26" s="22" t="s">
        <v>564</v>
      </c>
      <c r="M26" s="183" t="s">
        <v>942</v>
      </c>
      <c r="N26" s="186"/>
      <c r="O26" s="148"/>
      <c r="P26" s="14" t="str">
        <f t="shared" ref="P26" si="21">+IF(B26="","-",B26)</f>
        <v>Carta de Compromiso al Ciudadano.</v>
      </c>
      <c r="Q26" s="14" t="str">
        <f t="shared" si="13"/>
        <v>No. de encuestas realizadas.</v>
      </c>
      <c r="R26" s="23">
        <v>0</v>
      </c>
      <c r="S26" s="23">
        <v>0</v>
      </c>
      <c r="T26" s="23">
        <v>0</v>
      </c>
      <c r="U26" s="191">
        <f t="shared" si="5"/>
        <v>0</v>
      </c>
      <c r="V26" s="23">
        <v>1</v>
      </c>
      <c r="W26" s="23">
        <v>0</v>
      </c>
      <c r="X26" s="23">
        <v>0</v>
      </c>
      <c r="Y26" s="191">
        <f t="shared" ref="Y26" si="22">+SUM(V26:X26)</f>
        <v>1</v>
      </c>
      <c r="Z26" s="23">
        <v>0</v>
      </c>
      <c r="AA26" s="23">
        <v>0</v>
      </c>
      <c r="AB26" s="23">
        <v>0</v>
      </c>
      <c r="AC26" s="24">
        <f t="shared" ref="AC26" si="23">+SUM(Z26:AB26)</f>
        <v>0</v>
      </c>
      <c r="AD26" s="23">
        <v>1</v>
      </c>
      <c r="AE26" s="23">
        <v>0</v>
      </c>
      <c r="AF26" s="23">
        <v>0</v>
      </c>
      <c r="AG26" s="24">
        <f t="shared" ref="AG26" si="24">+SUM(AD26:AF26)</f>
        <v>1</v>
      </c>
      <c r="AH26" s="145">
        <f>+SUM(U26,Y26,AC26,AG26)</f>
        <v>2</v>
      </c>
      <c r="AI26" s="195"/>
      <c r="AMH26"/>
    </row>
    <row r="27" spans="1:1022" ht="30" customHeight="1" x14ac:dyDescent="0.2">
      <c r="A27" s="170"/>
      <c r="B27" s="170"/>
      <c r="C27" s="170"/>
      <c r="D27" s="170"/>
      <c r="E27" s="170"/>
      <c r="F27" s="170"/>
      <c r="G27" s="171"/>
      <c r="H27" s="170"/>
      <c r="I27" s="170"/>
      <c r="J27" s="170"/>
      <c r="K27" s="170"/>
      <c r="L27" s="171"/>
      <c r="M27" s="171"/>
      <c r="N27" s="171"/>
    </row>
    <row r="28" spans="1:1022" ht="36" customHeight="1" x14ac:dyDescent="0.2">
      <c r="A28" s="455" t="s">
        <v>565</v>
      </c>
      <c r="B28" s="455"/>
      <c r="C28" s="455"/>
      <c r="D28" s="455"/>
      <c r="E28" s="455"/>
      <c r="F28" s="455"/>
      <c r="G28" s="171"/>
      <c r="H28" s="171"/>
      <c r="I28" s="171"/>
      <c r="J28" s="171"/>
      <c r="K28" s="171"/>
      <c r="L28" s="171"/>
      <c r="M28" s="171"/>
      <c r="N28" s="171"/>
    </row>
    <row r="29" spans="1:1022" ht="114.95" customHeight="1" x14ac:dyDescent="0.2">
      <c r="A29" s="456" t="s">
        <v>953</v>
      </c>
      <c r="B29" s="456"/>
      <c r="C29" s="456"/>
      <c r="D29" s="456"/>
      <c r="E29" s="456"/>
      <c r="F29" s="456"/>
      <c r="G29" s="171"/>
      <c r="H29" s="171"/>
      <c r="I29" s="171"/>
      <c r="J29" s="171"/>
      <c r="K29" s="171"/>
      <c r="L29" s="171"/>
      <c r="M29" s="171"/>
      <c r="N29" s="171"/>
    </row>
    <row r="30" spans="1:1022" ht="28.5" x14ac:dyDescent="0.2">
      <c r="A30" s="457"/>
      <c r="B30" s="457"/>
      <c r="C30" s="457"/>
      <c r="D30" s="457"/>
      <c r="E30" s="457"/>
      <c r="F30" s="457"/>
      <c r="G30" s="171"/>
      <c r="H30" s="171"/>
      <c r="I30" s="171"/>
      <c r="J30" s="171"/>
      <c r="K30" s="171"/>
      <c r="L30" s="171"/>
      <c r="M30" s="171"/>
      <c r="N30" s="171"/>
    </row>
    <row r="31" spans="1:1022" x14ac:dyDescent="0.2">
      <c r="A31" s="171"/>
      <c r="B31" s="171"/>
      <c r="C31" s="171"/>
      <c r="D31" s="171"/>
      <c r="E31" s="171"/>
      <c r="F31" s="171"/>
      <c r="G31" s="171"/>
      <c r="H31" s="171"/>
      <c r="I31" s="171"/>
      <c r="J31" s="171"/>
      <c r="K31" s="171"/>
      <c r="L31" s="171"/>
      <c r="M31" s="171"/>
      <c r="N31" s="171"/>
    </row>
    <row r="32" spans="1:1022" ht="15" customHeight="1" x14ac:dyDescent="0.2">
      <c r="A32" s="406"/>
      <c r="B32" s="406"/>
      <c r="C32" s="406"/>
      <c r="D32" s="406"/>
      <c r="E32" s="406"/>
      <c r="F32" s="406"/>
      <c r="G32" s="406"/>
      <c r="H32" s="406"/>
      <c r="I32" s="406"/>
      <c r="J32" s="406"/>
      <c r="K32" s="406"/>
    </row>
    <row r="33" spans="1:11" x14ac:dyDescent="0.2">
      <c r="A33" s="406"/>
      <c r="B33" s="406"/>
      <c r="C33" s="406"/>
      <c r="D33" s="406"/>
      <c r="E33" s="406"/>
      <c r="F33" s="406"/>
      <c r="G33" s="406"/>
      <c r="H33" s="406"/>
      <c r="I33" s="406"/>
      <c r="J33" s="406"/>
      <c r="K33" s="406"/>
    </row>
  </sheetData>
  <mergeCells count="51">
    <mergeCell ref="A5:N5"/>
    <mergeCell ref="A6:N6"/>
    <mergeCell ref="A7:N7"/>
    <mergeCell ref="A8:N8"/>
    <mergeCell ref="A9:N10"/>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Z13:AC13"/>
    <mergeCell ref="AD13:AG13"/>
    <mergeCell ref="M15:M17"/>
    <mergeCell ref="P15:P17"/>
    <mergeCell ref="B18:B19"/>
    <mergeCell ref="E18:E19"/>
    <mergeCell ref="F18:F19"/>
    <mergeCell ref="L18:L19"/>
    <mergeCell ref="M18:M19"/>
    <mergeCell ref="P18:P19"/>
    <mergeCell ref="B15:B17"/>
    <mergeCell ref="E15:E17"/>
    <mergeCell ref="F15:F17"/>
    <mergeCell ref="K15:K26"/>
    <mergeCell ref="L15:L17"/>
    <mergeCell ref="P20:P22"/>
    <mergeCell ref="B23:B25"/>
    <mergeCell ref="E23:E25"/>
    <mergeCell ref="F23:F25"/>
    <mergeCell ref="L23:L25"/>
    <mergeCell ref="M23:M25"/>
    <mergeCell ref="P23:P25"/>
    <mergeCell ref="F20:F22"/>
    <mergeCell ref="L20:L22"/>
    <mergeCell ref="B20:B22"/>
    <mergeCell ref="A28:F28"/>
    <mergeCell ref="A29:F29"/>
    <mergeCell ref="A30:F30"/>
    <mergeCell ref="A32:K33"/>
    <mergeCell ref="M20:M22"/>
    <mergeCell ref="A15:A25"/>
    <mergeCell ref="E20:E22"/>
  </mergeCells>
  <dataValidations count="1">
    <dataValidation type="list" allowBlank="1" showInputMessage="1" showErrorMessage="1" sqref="E20 E15 E18 E26 E23">
      <formula1>"A,B,C"</formula1>
    </dataValidation>
  </dataValidations>
  <pageMargins left="0.94488188976377963" right="0.31496062992125984" top="0.74803149606299213" bottom="0.78740157480314965" header="0.35433070866141736" footer="0.39370078740157483"/>
  <pageSetup paperSize="5" scale="50" fitToWidth="0" fitToHeight="0" orientation="landscape" r:id="rId1"/>
  <headerFooter alignWithMargins="0"/>
  <ignoredErrors>
    <ignoredError sqref="AC24:AC25 U25 Y25 Y17:Y18 Y19 AC17:AC18"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MH37"/>
  <sheetViews>
    <sheetView showGridLines="0" zoomScale="60" zoomScaleNormal="60" workbookViewId="0"/>
  </sheetViews>
  <sheetFormatPr baseColWidth="10" defaultRowHeight="15" x14ac:dyDescent="0.2"/>
  <cols>
    <col min="1" max="1" width="24.625" style="8" customWidth="1"/>
    <col min="2" max="2" width="34.25" style="8" customWidth="1"/>
    <col min="3" max="3" width="23.875" style="8" customWidth="1"/>
    <col min="4" max="5" width="19.25" style="8" customWidth="1"/>
    <col min="6" max="6" width="25.125" style="8" customWidth="1"/>
    <col min="7" max="10" width="15.625" style="8" customWidth="1"/>
    <col min="11" max="11" width="21.125" style="8" customWidth="1"/>
    <col min="12" max="12" width="21.25" style="8" customWidth="1"/>
    <col min="13" max="13" width="28.25" style="8" customWidth="1"/>
    <col min="14" max="14" width="21.125" style="8" customWidth="1"/>
    <col min="15" max="15" width="10.625" customWidth="1"/>
    <col min="16" max="17" width="23.875" style="8" customWidth="1"/>
    <col min="18" max="27" width="11.875" style="8" customWidth="1"/>
    <col min="28" max="28" width="12.375" style="8" bestFit="1" customWidth="1"/>
    <col min="29" max="29" width="13.75" style="8" customWidth="1"/>
    <col min="30" max="31" width="11.875" style="8" customWidth="1"/>
    <col min="32" max="32" width="13.75" style="8"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566</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43</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91.5" customHeight="1" thickBot="1" x14ac:dyDescent="0.25">
      <c r="A15" s="327" t="s">
        <v>567</v>
      </c>
      <c r="B15" s="327" t="s">
        <v>568</v>
      </c>
      <c r="C15" s="40" t="s">
        <v>569</v>
      </c>
      <c r="D15" s="41">
        <f t="shared" ref="D15:D31" si="0">+AH15</f>
        <v>1</v>
      </c>
      <c r="E15" s="42" t="s">
        <v>83</v>
      </c>
      <c r="F15" s="465" t="s">
        <v>570</v>
      </c>
      <c r="G15" s="41">
        <f t="shared" ref="G15:G31" si="1">+U15</f>
        <v>1</v>
      </c>
      <c r="H15" s="41">
        <f t="shared" ref="H15:H31" si="2">+Y15</f>
        <v>0</v>
      </c>
      <c r="I15" s="41">
        <f t="shared" ref="I15:I31" si="3">+AC15</f>
        <v>0</v>
      </c>
      <c r="J15" s="41">
        <f t="shared" ref="J15:J31" si="4">+AG15</f>
        <v>0</v>
      </c>
      <c r="K15" s="327" t="s">
        <v>571</v>
      </c>
      <c r="L15" s="327" t="s">
        <v>140</v>
      </c>
      <c r="M15" s="466" t="s">
        <v>572</v>
      </c>
      <c r="N15" s="464"/>
      <c r="P15" s="329" t="str">
        <f>+IF(B15="","-",B15)</f>
        <v>Evaluación del Desempeño del Personal 2021.</v>
      </c>
      <c r="Q15" s="14" t="str">
        <f>+IF(C15="","-",C15)</f>
        <v>Plantilla de acuerdos de desempeño realizados.</v>
      </c>
      <c r="R15" s="23">
        <v>0</v>
      </c>
      <c r="S15" s="23">
        <v>0</v>
      </c>
      <c r="T15" s="23">
        <v>1</v>
      </c>
      <c r="U15" s="24">
        <f t="shared" ref="U15:U31" si="5">+SUM(R15:T15)</f>
        <v>1</v>
      </c>
      <c r="V15" s="23">
        <v>0</v>
      </c>
      <c r="W15" s="23">
        <v>0</v>
      </c>
      <c r="X15" s="23">
        <v>0</v>
      </c>
      <c r="Y15" s="24">
        <f t="shared" ref="Y15:Y31" si="6">+SUM(V15:X15)</f>
        <v>0</v>
      </c>
      <c r="Z15" s="23">
        <v>0</v>
      </c>
      <c r="AA15" s="23">
        <v>0</v>
      </c>
      <c r="AB15" s="23">
        <v>0</v>
      </c>
      <c r="AC15" s="24">
        <f t="shared" ref="AC15:AC31" si="7">+SUM(Z15:AB15)</f>
        <v>0</v>
      </c>
      <c r="AD15" s="23">
        <v>0</v>
      </c>
      <c r="AE15" s="23">
        <v>0</v>
      </c>
      <c r="AF15" s="23">
        <v>0</v>
      </c>
      <c r="AG15" s="24">
        <f t="shared" ref="AG15:AG31" si="8">+SUM(AD15:AF15)</f>
        <v>0</v>
      </c>
      <c r="AH15" s="24">
        <f t="shared" ref="AH15:AH31" si="9">+SUM(U15,Y15,AC15,AG15)</f>
        <v>1</v>
      </c>
      <c r="AMH15"/>
    </row>
    <row r="16" spans="1:1022" ht="91.5" customHeight="1" thickBot="1" x14ac:dyDescent="0.25">
      <c r="A16" s="327"/>
      <c r="B16" s="327"/>
      <c r="C16" s="40" t="s">
        <v>573</v>
      </c>
      <c r="D16" s="41">
        <f t="shared" si="0"/>
        <v>1</v>
      </c>
      <c r="E16" s="42" t="s">
        <v>83</v>
      </c>
      <c r="F16" s="465"/>
      <c r="G16" s="41">
        <f t="shared" si="1"/>
        <v>0</v>
      </c>
      <c r="H16" s="41">
        <f t="shared" si="2"/>
        <v>0</v>
      </c>
      <c r="I16" s="41">
        <f t="shared" si="3"/>
        <v>0</v>
      </c>
      <c r="J16" s="41">
        <f t="shared" si="4"/>
        <v>1</v>
      </c>
      <c r="K16" s="327"/>
      <c r="L16" s="327"/>
      <c r="M16" s="467"/>
      <c r="N16" s="464"/>
      <c r="P16" s="329"/>
      <c r="Q16" s="14" t="str">
        <f t="shared" ref="Q16:Q31" si="10">+IF(C16="","-",C16)</f>
        <v>Informe de Resultados Evaluación del Desempeño.</v>
      </c>
      <c r="R16" s="23">
        <v>0</v>
      </c>
      <c r="S16" s="23">
        <v>0</v>
      </c>
      <c r="T16" s="23">
        <v>0</v>
      </c>
      <c r="U16" s="24">
        <f t="shared" si="5"/>
        <v>0</v>
      </c>
      <c r="V16" s="23">
        <v>0</v>
      </c>
      <c r="W16" s="23">
        <v>0</v>
      </c>
      <c r="X16" s="23">
        <v>0</v>
      </c>
      <c r="Y16" s="24">
        <f t="shared" si="6"/>
        <v>0</v>
      </c>
      <c r="Z16" s="23">
        <v>0</v>
      </c>
      <c r="AA16" s="23">
        <v>0</v>
      </c>
      <c r="AB16" s="23">
        <v>0</v>
      </c>
      <c r="AC16" s="24">
        <f t="shared" si="7"/>
        <v>0</v>
      </c>
      <c r="AD16" s="23">
        <v>0</v>
      </c>
      <c r="AE16" s="23">
        <v>0</v>
      </c>
      <c r="AF16" s="23">
        <v>1</v>
      </c>
      <c r="AG16" s="24">
        <f t="shared" si="8"/>
        <v>1</v>
      </c>
      <c r="AH16" s="24">
        <f t="shared" si="9"/>
        <v>1</v>
      </c>
      <c r="AMH16"/>
    </row>
    <row r="17" spans="1:1022" ht="245.25" customHeight="1" thickBot="1" x14ac:dyDescent="0.25">
      <c r="A17" s="327"/>
      <c r="B17" s="40" t="s">
        <v>574</v>
      </c>
      <c r="C17" s="40" t="s">
        <v>575</v>
      </c>
      <c r="D17" s="41">
        <f t="shared" si="0"/>
        <v>2</v>
      </c>
      <c r="E17" s="42" t="s">
        <v>83</v>
      </c>
      <c r="F17" s="196" t="s">
        <v>576</v>
      </c>
      <c r="G17" s="41">
        <f t="shared" si="1"/>
        <v>1</v>
      </c>
      <c r="H17" s="41">
        <f t="shared" si="2"/>
        <v>0</v>
      </c>
      <c r="I17" s="41">
        <f t="shared" si="3"/>
        <v>0</v>
      </c>
      <c r="J17" s="41">
        <f t="shared" si="4"/>
        <v>1</v>
      </c>
      <c r="K17" s="40" t="s">
        <v>571</v>
      </c>
      <c r="L17" s="40" t="s">
        <v>140</v>
      </c>
      <c r="M17" s="196" t="s">
        <v>577</v>
      </c>
      <c r="N17" s="40"/>
      <c r="P17" s="14" t="str">
        <f t="shared" ref="P17:P31" si="11">+IF(B17="","-",B17)</f>
        <v>Plan de Capacitación 2021.</v>
      </c>
      <c r="Q17" s="14" t="str">
        <f t="shared" si="10"/>
        <v>No. de Plantillas de Capacitación.</v>
      </c>
      <c r="R17" s="23">
        <v>0</v>
      </c>
      <c r="S17" s="23">
        <v>0</v>
      </c>
      <c r="T17" s="23">
        <v>1</v>
      </c>
      <c r="U17" s="24">
        <f t="shared" si="5"/>
        <v>1</v>
      </c>
      <c r="V17" s="23">
        <v>0</v>
      </c>
      <c r="W17" s="23">
        <v>0</v>
      </c>
      <c r="X17" s="23">
        <v>0</v>
      </c>
      <c r="Y17" s="24">
        <f t="shared" si="6"/>
        <v>0</v>
      </c>
      <c r="Z17" s="23">
        <v>0</v>
      </c>
      <c r="AA17" s="23">
        <v>0</v>
      </c>
      <c r="AB17" s="23">
        <v>0</v>
      </c>
      <c r="AC17" s="24">
        <f t="shared" si="7"/>
        <v>0</v>
      </c>
      <c r="AD17" s="23">
        <v>0</v>
      </c>
      <c r="AE17" s="23">
        <v>0</v>
      </c>
      <c r="AF17" s="23">
        <v>1</v>
      </c>
      <c r="AG17" s="24">
        <f t="shared" si="8"/>
        <v>1</v>
      </c>
      <c r="AH17" s="24">
        <f t="shared" si="9"/>
        <v>2</v>
      </c>
      <c r="AMH17"/>
    </row>
    <row r="18" spans="1:1022" ht="168" customHeight="1" thickBot="1" x14ac:dyDescent="0.25">
      <c r="A18" s="327" t="s">
        <v>578</v>
      </c>
      <c r="B18" s="40" t="s">
        <v>579</v>
      </c>
      <c r="C18" s="40" t="s">
        <v>580</v>
      </c>
      <c r="D18" s="41">
        <f t="shared" si="0"/>
        <v>1</v>
      </c>
      <c r="E18" s="42" t="s">
        <v>83</v>
      </c>
      <c r="F18" s="196" t="s">
        <v>581</v>
      </c>
      <c r="G18" s="41">
        <f t="shared" si="1"/>
        <v>0</v>
      </c>
      <c r="H18" s="41">
        <f t="shared" si="2"/>
        <v>0</v>
      </c>
      <c r="I18" s="41">
        <f t="shared" si="3"/>
        <v>0</v>
      </c>
      <c r="J18" s="41">
        <f t="shared" si="4"/>
        <v>1</v>
      </c>
      <c r="K18" s="40" t="s">
        <v>582</v>
      </c>
      <c r="L18" s="29" t="s">
        <v>583</v>
      </c>
      <c r="M18" s="196" t="s">
        <v>584</v>
      </c>
      <c r="N18" s="40"/>
      <c r="P18" s="14" t="str">
        <f t="shared" si="11"/>
        <v>Implementación del Sistema de Administración de Servidores Públicos (SASP).</v>
      </c>
      <c r="Q18" s="14" t="str">
        <f t="shared" si="10"/>
        <v>Implementación del SASP realizada.</v>
      </c>
      <c r="R18" s="23">
        <v>0</v>
      </c>
      <c r="S18" s="23">
        <v>0</v>
      </c>
      <c r="T18" s="23">
        <v>0</v>
      </c>
      <c r="U18" s="24">
        <f t="shared" si="5"/>
        <v>0</v>
      </c>
      <c r="V18" s="23">
        <v>0</v>
      </c>
      <c r="W18" s="23">
        <v>0</v>
      </c>
      <c r="X18" s="23">
        <v>0</v>
      </c>
      <c r="Y18" s="24">
        <f t="shared" si="6"/>
        <v>0</v>
      </c>
      <c r="Z18" s="23">
        <v>0</v>
      </c>
      <c r="AA18" s="23">
        <v>0</v>
      </c>
      <c r="AB18" s="23">
        <v>0</v>
      </c>
      <c r="AC18" s="24">
        <f t="shared" si="7"/>
        <v>0</v>
      </c>
      <c r="AD18" s="23">
        <v>0</v>
      </c>
      <c r="AE18" s="23">
        <v>0</v>
      </c>
      <c r="AF18" s="23">
        <v>1</v>
      </c>
      <c r="AG18" s="24">
        <f t="shared" si="8"/>
        <v>1</v>
      </c>
      <c r="AH18" s="24">
        <f t="shared" si="9"/>
        <v>1</v>
      </c>
      <c r="AMH18"/>
    </row>
    <row r="19" spans="1:1022" ht="130.5" customHeight="1" thickBot="1" x14ac:dyDescent="0.25">
      <c r="A19" s="327"/>
      <c r="B19" s="40" t="s">
        <v>585</v>
      </c>
      <c r="C19" s="40" t="s">
        <v>586</v>
      </c>
      <c r="D19" s="41">
        <f t="shared" si="0"/>
        <v>1</v>
      </c>
      <c r="E19" s="42" t="s">
        <v>83</v>
      </c>
      <c r="F19" s="196" t="s">
        <v>587</v>
      </c>
      <c r="G19" s="41">
        <f t="shared" si="1"/>
        <v>0</v>
      </c>
      <c r="H19" s="41">
        <f t="shared" si="2"/>
        <v>0</v>
      </c>
      <c r="I19" s="41">
        <f t="shared" si="3"/>
        <v>0</v>
      </c>
      <c r="J19" s="41">
        <f t="shared" si="4"/>
        <v>1</v>
      </c>
      <c r="K19" s="40" t="s">
        <v>582</v>
      </c>
      <c r="L19" s="40" t="s">
        <v>140</v>
      </c>
      <c r="M19" s="196" t="s">
        <v>588</v>
      </c>
      <c r="N19" s="40"/>
      <c r="P19" s="14" t="str">
        <f t="shared" si="11"/>
        <v>Programa anual de vacaciones 2021-2022.</v>
      </c>
      <c r="Q19" s="14" t="str">
        <f t="shared" si="10"/>
        <v>Informe anual de vacaciones.</v>
      </c>
      <c r="R19" s="23">
        <v>0</v>
      </c>
      <c r="S19" s="23">
        <v>0</v>
      </c>
      <c r="T19" s="23">
        <v>0</v>
      </c>
      <c r="U19" s="24">
        <f t="shared" si="5"/>
        <v>0</v>
      </c>
      <c r="V19" s="23">
        <v>0</v>
      </c>
      <c r="W19" s="23">
        <v>0</v>
      </c>
      <c r="X19" s="23">
        <v>0</v>
      </c>
      <c r="Y19" s="24">
        <f t="shared" si="6"/>
        <v>0</v>
      </c>
      <c r="Z19" s="23">
        <v>0</v>
      </c>
      <c r="AA19" s="23">
        <v>0</v>
      </c>
      <c r="AB19" s="23">
        <v>0</v>
      </c>
      <c r="AC19" s="24">
        <f t="shared" si="7"/>
        <v>0</v>
      </c>
      <c r="AD19" s="23">
        <v>0</v>
      </c>
      <c r="AE19" s="23">
        <v>0</v>
      </c>
      <c r="AF19" s="23">
        <v>1</v>
      </c>
      <c r="AG19" s="24">
        <f t="shared" si="8"/>
        <v>1</v>
      </c>
      <c r="AH19" s="24">
        <f t="shared" si="9"/>
        <v>1</v>
      </c>
      <c r="AMH19"/>
    </row>
    <row r="20" spans="1:1022" ht="198.75" customHeight="1" thickBot="1" x14ac:dyDescent="0.25">
      <c r="A20" s="327"/>
      <c r="B20" s="40" t="s">
        <v>589</v>
      </c>
      <c r="C20" s="40" t="s">
        <v>590</v>
      </c>
      <c r="D20" s="41">
        <f t="shared" si="0"/>
        <v>12</v>
      </c>
      <c r="E20" s="42" t="s">
        <v>83</v>
      </c>
      <c r="F20" s="196" t="s">
        <v>591</v>
      </c>
      <c r="G20" s="41">
        <f t="shared" si="1"/>
        <v>3</v>
      </c>
      <c r="H20" s="41">
        <f t="shared" si="2"/>
        <v>3</v>
      </c>
      <c r="I20" s="41">
        <f t="shared" si="3"/>
        <v>3</v>
      </c>
      <c r="J20" s="41">
        <f t="shared" si="4"/>
        <v>3</v>
      </c>
      <c r="K20" s="40" t="s">
        <v>582</v>
      </c>
      <c r="L20" s="29" t="s">
        <v>592</v>
      </c>
      <c r="M20" s="196" t="s">
        <v>593</v>
      </c>
      <c r="N20" s="40"/>
      <c r="P20" s="14" t="str">
        <f t="shared" si="11"/>
        <v>Preparación de Nómina.</v>
      </c>
      <c r="Q20" s="14" t="str">
        <f t="shared" si="10"/>
        <v>No. de Reportes de acciones de personal de nómina.</v>
      </c>
      <c r="R20" s="23">
        <v>1</v>
      </c>
      <c r="S20" s="23">
        <v>1</v>
      </c>
      <c r="T20" s="23">
        <v>1</v>
      </c>
      <c r="U20" s="24">
        <f t="shared" si="5"/>
        <v>3</v>
      </c>
      <c r="V20" s="23">
        <v>1</v>
      </c>
      <c r="W20" s="23">
        <v>1</v>
      </c>
      <c r="X20" s="23">
        <v>1</v>
      </c>
      <c r="Y20" s="24">
        <f t="shared" si="6"/>
        <v>3</v>
      </c>
      <c r="Z20" s="23">
        <v>1</v>
      </c>
      <c r="AA20" s="23">
        <v>1</v>
      </c>
      <c r="AB20" s="23">
        <v>1</v>
      </c>
      <c r="AC20" s="24">
        <f t="shared" si="7"/>
        <v>3</v>
      </c>
      <c r="AD20" s="23">
        <v>1</v>
      </c>
      <c r="AE20" s="23">
        <v>1</v>
      </c>
      <c r="AF20" s="23">
        <v>1</v>
      </c>
      <c r="AG20" s="24">
        <f t="shared" si="8"/>
        <v>3</v>
      </c>
      <c r="AH20" s="24">
        <f t="shared" si="9"/>
        <v>12</v>
      </c>
      <c r="AMH20"/>
    </row>
    <row r="21" spans="1:1022" ht="104.25" customHeight="1" thickBot="1" x14ac:dyDescent="0.25">
      <c r="A21" s="327"/>
      <c r="B21" s="40" t="s">
        <v>594</v>
      </c>
      <c r="C21" s="40" t="s">
        <v>595</v>
      </c>
      <c r="D21" s="41">
        <f t="shared" si="0"/>
        <v>12</v>
      </c>
      <c r="E21" s="42" t="s">
        <v>83</v>
      </c>
      <c r="F21" s="196" t="s">
        <v>596</v>
      </c>
      <c r="G21" s="41">
        <f t="shared" si="1"/>
        <v>3</v>
      </c>
      <c r="H21" s="41">
        <f t="shared" si="2"/>
        <v>3</v>
      </c>
      <c r="I21" s="41">
        <f t="shared" si="3"/>
        <v>3</v>
      </c>
      <c r="J21" s="41">
        <f t="shared" si="4"/>
        <v>3</v>
      </c>
      <c r="K21" s="40" t="s">
        <v>582</v>
      </c>
      <c r="L21" s="40" t="s">
        <v>140</v>
      </c>
      <c r="M21" s="196" t="s">
        <v>597</v>
      </c>
      <c r="N21" s="40"/>
      <c r="P21" s="14" t="str">
        <f t="shared" si="11"/>
        <v>Actualización de la rotaciones y absentismo del personal.</v>
      </c>
      <c r="Q21" s="14" t="str">
        <f t="shared" si="10"/>
        <v>No. de Informes de absentismo y rotación de personal.</v>
      </c>
      <c r="R21" s="23">
        <v>1</v>
      </c>
      <c r="S21" s="23">
        <v>1</v>
      </c>
      <c r="T21" s="23">
        <v>1</v>
      </c>
      <c r="U21" s="24">
        <f t="shared" si="5"/>
        <v>3</v>
      </c>
      <c r="V21" s="23">
        <v>1</v>
      </c>
      <c r="W21" s="23">
        <v>1</v>
      </c>
      <c r="X21" s="23">
        <v>1</v>
      </c>
      <c r="Y21" s="24">
        <f t="shared" si="6"/>
        <v>3</v>
      </c>
      <c r="Z21" s="23">
        <v>1</v>
      </c>
      <c r="AA21" s="23">
        <v>1</v>
      </c>
      <c r="AB21" s="23">
        <v>1</v>
      </c>
      <c r="AC21" s="24">
        <f t="shared" si="7"/>
        <v>3</v>
      </c>
      <c r="AD21" s="23">
        <v>1</v>
      </c>
      <c r="AE21" s="23">
        <v>1</v>
      </c>
      <c r="AF21" s="23">
        <v>1</v>
      </c>
      <c r="AG21" s="24">
        <f t="shared" si="8"/>
        <v>3</v>
      </c>
      <c r="AH21" s="24">
        <f t="shared" si="9"/>
        <v>12</v>
      </c>
      <c r="AMH21"/>
    </row>
    <row r="22" spans="1:1022" ht="220.5" customHeight="1" thickBot="1" x14ac:dyDescent="0.25">
      <c r="A22" s="327" t="s">
        <v>598</v>
      </c>
      <c r="B22" s="40" t="s">
        <v>599</v>
      </c>
      <c r="C22" s="40" t="s">
        <v>600</v>
      </c>
      <c r="D22" s="41">
        <f t="shared" si="0"/>
        <v>4</v>
      </c>
      <c r="E22" s="42" t="s">
        <v>83</v>
      </c>
      <c r="F22" s="196" t="s">
        <v>601</v>
      </c>
      <c r="G22" s="41">
        <f t="shared" si="1"/>
        <v>1</v>
      </c>
      <c r="H22" s="41">
        <f t="shared" si="2"/>
        <v>1</v>
      </c>
      <c r="I22" s="41">
        <f t="shared" si="3"/>
        <v>1</v>
      </c>
      <c r="J22" s="41">
        <f t="shared" si="4"/>
        <v>1</v>
      </c>
      <c r="K22" s="40" t="s">
        <v>602</v>
      </c>
      <c r="L22" s="40" t="s">
        <v>140</v>
      </c>
      <c r="M22" s="196" t="s">
        <v>603</v>
      </c>
      <c r="N22" s="40"/>
      <c r="P22" s="14" t="str">
        <f t="shared" si="11"/>
        <v>Concursos para cargos de carrera.</v>
      </c>
      <c r="Q22" s="14" t="str">
        <f t="shared" si="10"/>
        <v>No. de concursos realizados.</v>
      </c>
      <c r="R22" s="23">
        <v>0</v>
      </c>
      <c r="S22" s="23">
        <v>0</v>
      </c>
      <c r="T22" s="23">
        <v>1</v>
      </c>
      <c r="U22" s="24">
        <f t="shared" si="5"/>
        <v>1</v>
      </c>
      <c r="V22" s="23">
        <v>0</v>
      </c>
      <c r="W22" s="23">
        <v>0</v>
      </c>
      <c r="X22" s="23">
        <v>1</v>
      </c>
      <c r="Y22" s="24">
        <f t="shared" si="6"/>
        <v>1</v>
      </c>
      <c r="Z22" s="23">
        <v>0</v>
      </c>
      <c r="AA22" s="23">
        <v>0</v>
      </c>
      <c r="AB22" s="23">
        <v>1</v>
      </c>
      <c r="AC22" s="24">
        <f t="shared" si="7"/>
        <v>1</v>
      </c>
      <c r="AD22" s="23">
        <v>0</v>
      </c>
      <c r="AE22" s="23">
        <v>0</v>
      </c>
      <c r="AF22" s="23">
        <v>1</v>
      </c>
      <c r="AG22" s="24">
        <f t="shared" si="8"/>
        <v>1</v>
      </c>
      <c r="AH22" s="24">
        <f t="shared" si="9"/>
        <v>4</v>
      </c>
      <c r="AMH22"/>
    </row>
    <row r="23" spans="1:1022" ht="152.25" customHeight="1" thickBot="1" x14ac:dyDescent="0.25">
      <c r="A23" s="327"/>
      <c r="B23" s="40" t="s">
        <v>604</v>
      </c>
      <c r="C23" s="40" t="s">
        <v>605</v>
      </c>
      <c r="D23" s="41">
        <f t="shared" si="0"/>
        <v>1</v>
      </c>
      <c r="E23" s="42" t="s">
        <v>174</v>
      </c>
      <c r="F23" s="196" t="s">
        <v>606</v>
      </c>
      <c r="G23" s="41">
        <f t="shared" si="1"/>
        <v>0</v>
      </c>
      <c r="H23" s="41">
        <f t="shared" si="2"/>
        <v>0</v>
      </c>
      <c r="I23" s="41">
        <f t="shared" si="3"/>
        <v>0</v>
      </c>
      <c r="J23" s="41">
        <f t="shared" si="4"/>
        <v>1</v>
      </c>
      <c r="K23" s="40" t="s">
        <v>602</v>
      </c>
      <c r="L23" s="40" t="s">
        <v>140</v>
      </c>
      <c r="M23" s="196" t="s">
        <v>607</v>
      </c>
      <c r="N23" s="40"/>
      <c r="P23" s="14" t="str">
        <f t="shared" si="11"/>
        <v>Cubrir vacantes con personal necesario.</v>
      </c>
      <c r="Q23" s="14" t="str">
        <f t="shared" si="10"/>
        <v>Documento de designación de personal.</v>
      </c>
      <c r="R23" s="23">
        <v>0</v>
      </c>
      <c r="S23" s="23">
        <v>0</v>
      </c>
      <c r="T23" s="23">
        <v>0</v>
      </c>
      <c r="U23" s="24">
        <f t="shared" si="5"/>
        <v>0</v>
      </c>
      <c r="V23" s="23">
        <v>0</v>
      </c>
      <c r="W23" s="23">
        <v>0</v>
      </c>
      <c r="X23" s="23">
        <v>0</v>
      </c>
      <c r="Y23" s="24">
        <f t="shared" si="6"/>
        <v>0</v>
      </c>
      <c r="Z23" s="23">
        <v>0</v>
      </c>
      <c r="AA23" s="23">
        <v>0</v>
      </c>
      <c r="AB23" s="23">
        <v>0</v>
      </c>
      <c r="AC23" s="24">
        <f t="shared" si="7"/>
        <v>0</v>
      </c>
      <c r="AD23" s="23">
        <v>0</v>
      </c>
      <c r="AE23" s="23">
        <v>0</v>
      </c>
      <c r="AF23" s="23">
        <v>1</v>
      </c>
      <c r="AG23" s="24">
        <f t="shared" si="8"/>
        <v>1</v>
      </c>
      <c r="AH23" s="24">
        <f t="shared" si="9"/>
        <v>1</v>
      </c>
      <c r="AMH23"/>
    </row>
    <row r="24" spans="1:1022" ht="140.25" customHeight="1" thickBot="1" x14ac:dyDescent="0.25">
      <c r="A24" s="327" t="s">
        <v>943</v>
      </c>
      <c r="B24" s="248" t="s">
        <v>608</v>
      </c>
      <c r="C24" s="40" t="s">
        <v>609</v>
      </c>
      <c r="D24" s="41">
        <f t="shared" si="0"/>
        <v>1</v>
      </c>
      <c r="E24" s="42" t="s">
        <v>174</v>
      </c>
      <c r="F24" s="28" t="s">
        <v>947</v>
      </c>
      <c r="G24" s="41">
        <f t="shared" si="1"/>
        <v>0</v>
      </c>
      <c r="H24" s="41">
        <f t="shared" si="2"/>
        <v>0</v>
      </c>
      <c r="I24" s="41">
        <f t="shared" si="3"/>
        <v>0</v>
      </c>
      <c r="J24" s="41">
        <f t="shared" si="4"/>
        <v>1</v>
      </c>
      <c r="K24" s="40" t="s">
        <v>610</v>
      </c>
      <c r="L24" s="40" t="s">
        <v>140</v>
      </c>
      <c r="M24" s="196" t="s">
        <v>611</v>
      </c>
      <c r="N24" s="40"/>
      <c r="P24" s="14" t="str">
        <f t="shared" si="11"/>
        <v>Manual de Descripción de Cargos por Competencias.</v>
      </c>
      <c r="Q24" s="14" t="str">
        <f t="shared" si="10"/>
        <v>Manual de Descripción de Cargos actualizado y refrendado por el MAP.</v>
      </c>
      <c r="R24" s="23">
        <v>0</v>
      </c>
      <c r="S24" s="23">
        <v>0</v>
      </c>
      <c r="T24" s="23">
        <v>0</v>
      </c>
      <c r="U24" s="24">
        <f t="shared" si="5"/>
        <v>0</v>
      </c>
      <c r="V24" s="23">
        <v>0</v>
      </c>
      <c r="W24" s="23">
        <v>0</v>
      </c>
      <c r="X24" s="23">
        <v>0</v>
      </c>
      <c r="Y24" s="24">
        <f t="shared" si="6"/>
        <v>0</v>
      </c>
      <c r="Z24" s="23">
        <v>0</v>
      </c>
      <c r="AA24" s="23">
        <v>0</v>
      </c>
      <c r="AB24" s="23">
        <v>0</v>
      </c>
      <c r="AC24" s="24">
        <f t="shared" si="7"/>
        <v>0</v>
      </c>
      <c r="AD24" s="23">
        <v>0</v>
      </c>
      <c r="AE24" s="23">
        <v>0</v>
      </c>
      <c r="AF24" s="23">
        <v>1</v>
      </c>
      <c r="AG24" s="24">
        <f t="shared" si="8"/>
        <v>1</v>
      </c>
      <c r="AH24" s="24">
        <f t="shared" si="9"/>
        <v>1</v>
      </c>
      <c r="AMH24"/>
    </row>
    <row r="25" spans="1:1022" ht="90" customHeight="1" thickBot="1" x14ac:dyDescent="0.25">
      <c r="A25" s="327"/>
      <c r="B25" s="249" t="s">
        <v>612</v>
      </c>
      <c r="C25" s="40" t="s">
        <v>613</v>
      </c>
      <c r="D25" s="41">
        <f t="shared" si="0"/>
        <v>1</v>
      </c>
      <c r="E25" s="42" t="s">
        <v>83</v>
      </c>
      <c r="F25" s="17" t="s">
        <v>614</v>
      </c>
      <c r="G25" s="41">
        <f t="shared" si="1"/>
        <v>0</v>
      </c>
      <c r="H25" s="41">
        <f t="shared" si="2"/>
        <v>0</v>
      </c>
      <c r="I25" s="41">
        <f t="shared" si="3"/>
        <v>0</v>
      </c>
      <c r="J25" s="41">
        <f t="shared" si="4"/>
        <v>1</v>
      </c>
      <c r="K25" s="40" t="s">
        <v>610</v>
      </c>
      <c r="L25" s="40" t="s">
        <v>421</v>
      </c>
      <c r="M25" s="196" t="s">
        <v>615</v>
      </c>
      <c r="N25" s="40"/>
      <c r="P25" s="14" t="str">
        <f t="shared" si="11"/>
        <v>Planificación de Recursos Humanos.</v>
      </c>
      <c r="Q25" s="14" t="str">
        <f t="shared" si="10"/>
        <v>Plantilla de Planificación de Recursos Humanos.</v>
      </c>
      <c r="R25" s="23">
        <v>0</v>
      </c>
      <c r="S25" s="23">
        <v>0</v>
      </c>
      <c r="T25" s="23">
        <v>0</v>
      </c>
      <c r="U25" s="24">
        <f t="shared" si="5"/>
        <v>0</v>
      </c>
      <c r="V25" s="23">
        <v>0</v>
      </c>
      <c r="W25" s="23">
        <v>0</v>
      </c>
      <c r="X25" s="23">
        <v>0</v>
      </c>
      <c r="Y25" s="24">
        <f t="shared" si="6"/>
        <v>0</v>
      </c>
      <c r="Z25" s="23">
        <v>0</v>
      </c>
      <c r="AA25" s="23">
        <v>0</v>
      </c>
      <c r="AB25" s="23">
        <v>0</v>
      </c>
      <c r="AC25" s="24">
        <f t="shared" si="7"/>
        <v>0</v>
      </c>
      <c r="AD25" s="23">
        <v>0</v>
      </c>
      <c r="AE25" s="23">
        <v>0</v>
      </c>
      <c r="AF25" s="23">
        <v>1</v>
      </c>
      <c r="AG25" s="24">
        <f t="shared" si="8"/>
        <v>1</v>
      </c>
      <c r="AH25" s="24">
        <f t="shared" si="9"/>
        <v>1</v>
      </c>
      <c r="AMH25"/>
    </row>
    <row r="26" spans="1:1022" ht="195" customHeight="1" thickBot="1" x14ac:dyDescent="0.25">
      <c r="A26" s="327"/>
      <c r="B26" s="248" t="s">
        <v>616</v>
      </c>
      <c r="C26" s="40" t="s">
        <v>617</v>
      </c>
      <c r="D26" s="41">
        <f t="shared" si="0"/>
        <v>1</v>
      </c>
      <c r="E26" s="42" t="s">
        <v>83</v>
      </c>
      <c r="F26" s="17" t="s">
        <v>618</v>
      </c>
      <c r="G26" s="41">
        <f t="shared" si="1"/>
        <v>0</v>
      </c>
      <c r="H26" s="41">
        <f t="shared" si="2"/>
        <v>0</v>
      </c>
      <c r="I26" s="41">
        <f t="shared" si="3"/>
        <v>0</v>
      </c>
      <c r="J26" s="41">
        <f t="shared" si="4"/>
        <v>1</v>
      </c>
      <c r="K26" s="40" t="s">
        <v>610</v>
      </c>
      <c r="L26" s="29" t="s">
        <v>619</v>
      </c>
      <c r="M26" s="196" t="s">
        <v>620</v>
      </c>
      <c r="N26" s="40"/>
      <c r="P26" s="14" t="str">
        <f t="shared" si="11"/>
        <v>Aplicación de las Políticas de Compensación y Beneficios.</v>
      </c>
      <c r="Q26" s="14" t="str">
        <f t="shared" si="10"/>
        <v>Informe de ejecución de las Políticas de Compensación y Beneficios.</v>
      </c>
      <c r="R26" s="23">
        <v>0</v>
      </c>
      <c r="S26" s="23">
        <v>0</v>
      </c>
      <c r="T26" s="23">
        <v>0</v>
      </c>
      <c r="U26" s="24">
        <f t="shared" si="5"/>
        <v>0</v>
      </c>
      <c r="V26" s="23">
        <v>0</v>
      </c>
      <c r="W26" s="23">
        <v>0</v>
      </c>
      <c r="X26" s="23">
        <v>0</v>
      </c>
      <c r="Y26" s="24">
        <f t="shared" si="6"/>
        <v>0</v>
      </c>
      <c r="Z26" s="23">
        <v>0</v>
      </c>
      <c r="AA26" s="23">
        <v>0</v>
      </c>
      <c r="AB26" s="23">
        <v>0</v>
      </c>
      <c r="AC26" s="24">
        <f t="shared" si="7"/>
        <v>0</v>
      </c>
      <c r="AD26" s="23">
        <v>0</v>
      </c>
      <c r="AE26" s="23">
        <v>0</v>
      </c>
      <c r="AF26" s="23">
        <v>1</v>
      </c>
      <c r="AG26" s="24">
        <f t="shared" si="8"/>
        <v>1</v>
      </c>
      <c r="AH26" s="24">
        <f t="shared" si="9"/>
        <v>1</v>
      </c>
      <c r="AMH26"/>
    </row>
    <row r="27" spans="1:1022" ht="182.25" customHeight="1" thickBot="1" x14ac:dyDescent="0.25">
      <c r="A27" s="327" t="s">
        <v>944</v>
      </c>
      <c r="B27" s="248" t="s">
        <v>945</v>
      </c>
      <c r="C27" s="40" t="s">
        <v>621</v>
      </c>
      <c r="D27" s="41">
        <f t="shared" si="0"/>
        <v>1</v>
      </c>
      <c r="E27" s="42" t="s">
        <v>83</v>
      </c>
      <c r="F27" s="28" t="s">
        <v>622</v>
      </c>
      <c r="G27" s="41">
        <f t="shared" si="1"/>
        <v>1</v>
      </c>
      <c r="H27" s="41">
        <f t="shared" si="2"/>
        <v>0</v>
      </c>
      <c r="I27" s="41">
        <f t="shared" si="3"/>
        <v>0</v>
      </c>
      <c r="J27" s="41">
        <f t="shared" si="4"/>
        <v>0</v>
      </c>
      <c r="K27" s="40" t="s">
        <v>623</v>
      </c>
      <c r="L27" s="40" t="s">
        <v>140</v>
      </c>
      <c r="M27" s="196" t="s">
        <v>624</v>
      </c>
      <c r="N27" s="40"/>
      <c r="P27" s="14" t="str">
        <f t="shared" si="11"/>
        <v>Actualización del Comité de la Salud y Seguridad en el Trabajo (SISTAP).</v>
      </c>
      <c r="Q27" s="14" t="str">
        <f t="shared" si="10"/>
        <v>Acta constitutiva.</v>
      </c>
      <c r="R27" s="23">
        <v>0</v>
      </c>
      <c r="S27" s="23">
        <v>0</v>
      </c>
      <c r="T27" s="23">
        <v>1</v>
      </c>
      <c r="U27" s="24">
        <f t="shared" si="5"/>
        <v>1</v>
      </c>
      <c r="V27" s="23">
        <v>0</v>
      </c>
      <c r="W27" s="23">
        <v>0</v>
      </c>
      <c r="X27" s="23">
        <v>0</v>
      </c>
      <c r="Y27" s="24">
        <f t="shared" si="6"/>
        <v>0</v>
      </c>
      <c r="Z27" s="23">
        <v>0</v>
      </c>
      <c r="AA27" s="23">
        <v>0</v>
      </c>
      <c r="AB27" s="23">
        <v>0</v>
      </c>
      <c r="AC27" s="24">
        <f t="shared" si="7"/>
        <v>0</v>
      </c>
      <c r="AD27" s="23">
        <v>0</v>
      </c>
      <c r="AE27" s="23">
        <v>0</v>
      </c>
      <c r="AF27" s="23">
        <v>0</v>
      </c>
      <c r="AG27" s="24">
        <f t="shared" si="8"/>
        <v>0</v>
      </c>
      <c r="AH27" s="24">
        <f t="shared" si="9"/>
        <v>1</v>
      </c>
      <c r="AMH27"/>
    </row>
    <row r="28" spans="1:1022" ht="153.75" customHeight="1" thickBot="1" x14ac:dyDescent="0.25">
      <c r="A28" s="327"/>
      <c r="B28" s="248" t="s">
        <v>946</v>
      </c>
      <c r="C28" s="40" t="s">
        <v>621</v>
      </c>
      <c r="D28" s="41">
        <f t="shared" si="0"/>
        <v>1</v>
      </c>
      <c r="E28" s="42" t="s">
        <v>83</v>
      </c>
      <c r="F28" s="28" t="s">
        <v>625</v>
      </c>
      <c r="G28" s="41">
        <f t="shared" si="1"/>
        <v>1</v>
      </c>
      <c r="H28" s="41">
        <f t="shared" si="2"/>
        <v>0</v>
      </c>
      <c r="I28" s="41">
        <f t="shared" si="3"/>
        <v>0</v>
      </c>
      <c r="J28" s="41">
        <f t="shared" si="4"/>
        <v>0</v>
      </c>
      <c r="K28" s="40" t="s">
        <v>623</v>
      </c>
      <c r="L28" s="40" t="s">
        <v>140</v>
      </c>
      <c r="M28" s="196" t="s">
        <v>626</v>
      </c>
      <c r="N28" s="40"/>
      <c r="P28" s="14" t="str">
        <f t="shared" si="11"/>
        <v>Actualización de la Asociación de Servidores Públicos (ASP).</v>
      </c>
      <c r="Q28" s="14" t="str">
        <f t="shared" si="10"/>
        <v>Acta constitutiva.</v>
      </c>
      <c r="R28" s="23">
        <v>0</v>
      </c>
      <c r="S28" s="23">
        <v>0</v>
      </c>
      <c r="T28" s="23">
        <v>1</v>
      </c>
      <c r="U28" s="24">
        <f t="shared" si="5"/>
        <v>1</v>
      </c>
      <c r="V28" s="23">
        <v>0</v>
      </c>
      <c r="W28" s="23">
        <v>0</v>
      </c>
      <c r="X28" s="23">
        <v>0</v>
      </c>
      <c r="Y28" s="24">
        <f t="shared" si="6"/>
        <v>0</v>
      </c>
      <c r="Z28" s="23">
        <v>0</v>
      </c>
      <c r="AA28" s="23">
        <v>0</v>
      </c>
      <c r="AB28" s="23">
        <v>0</v>
      </c>
      <c r="AC28" s="24">
        <f t="shared" si="7"/>
        <v>0</v>
      </c>
      <c r="AD28" s="23">
        <v>0</v>
      </c>
      <c r="AE28" s="23">
        <v>0</v>
      </c>
      <c r="AF28" s="23">
        <v>0</v>
      </c>
      <c r="AG28" s="24">
        <f t="shared" si="8"/>
        <v>0</v>
      </c>
      <c r="AH28" s="24">
        <f t="shared" si="9"/>
        <v>1</v>
      </c>
      <c r="AMH28"/>
    </row>
    <row r="29" spans="1:1022" ht="226.5" customHeight="1" thickBot="1" x14ac:dyDescent="0.25">
      <c r="A29" s="327"/>
      <c r="B29" s="248" t="s">
        <v>627</v>
      </c>
      <c r="C29" s="40" t="s">
        <v>628</v>
      </c>
      <c r="D29" s="41">
        <f t="shared" si="0"/>
        <v>1</v>
      </c>
      <c r="E29" s="42" t="s">
        <v>83</v>
      </c>
      <c r="F29" s="28" t="s">
        <v>948</v>
      </c>
      <c r="G29" s="41">
        <f t="shared" si="1"/>
        <v>0</v>
      </c>
      <c r="H29" s="41">
        <f t="shared" si="2"/>
        <v>0</v>
      </c>
      <c r="I29" s="41">
        <f t="shared" si="3"/>
        <v>0</v>
      </c>
      <c r="J29" s="41">
        <f t="shared" si="4"/>
        <v>1</v>
      </c>
      <c r="K29" s="40" t="s">
        <v>623</v>
      </c>
      <c r="L29" s="40" t="s">
        <v>140</v>
      </c>
      <c r="M29" s="196" t="s">
        <v>629</v>
      </c>
      <c r="N29" s="40"/>
      <c r="P29" s="14" t="str">
        <f t="shared" si="11"/>
        <v>Encuesta de Clima Organizacional.</v>
      </c>
      <c r="Q29" s="14" t="str">
        <f t="shared" si="10"/>
        <v>Informe de resultados.</v>
      </c>
      <c r="R29" s="23">
        <v>0</v>
      </c>
      <c r="S29" s="23">
        <v>0</v>
      </c>
      <c r="T29" s="23">
        <v>0</v>
      </c>
      <c r="U29" s="24">
        <f t="shared" si="5"/>
        <v>0</v>
      </c>
      <c r="V29" s="23">
        <v>0</v>
      </c>
      <c r="W29" s="23">
        <v>0</v>
      </c>
      <c r="X29" s="23">
        <v>0</v>
      </c>
      <c r="Y29" s="24">
        <f t="shared" si="6"/>
        <v>0</v>
      </c>
      <c r="Z29" s="23">
        <v>0</v>
      </c>
      <c r="AA29" s="23">
        <v>0</v>
      </c>
      <c r="AB29" s="23">
        <v>0</v>
      </c>
      <c r="AC29" s="24">
        <f t="shared" si="7"/>
        <v>0</v>
      </c>
      <c r="AD29" s="23">
        <v>0</v>
      </c>
      <c r="AE29" s="23">
        <v>1</v>
      </c>
      <c r="AF29" s="23">
        <v>0</v>
      </c>
      <c r="AG29" s="24">
        <f t="shared" si="8"/>
        <v>1</v>
      </c>
      <c r="AH29" s="24">
        <f t="shared" si="9"/>
        <v>1</v>
      </c>
      <c r="AMH29"/>
    </row>
    <row r="30" spans="1:1022" ht="130.5" customHeight="1" thickBot="1" x14ac:dyDescent="0.25">
      <c r="A30" s="327"/>
      <c r="B30" s="248" t="s">
        <v>630</v>
      </c>
      <c r="C30" s="40" t="s">
        <v>631</v>
      </c>
      <c r="D30" s="41">
        <f t="shared" si="0"/>
        <v>1</v>
      </c>
      <c r="E30" s="42" t="s">
        <v>174</v>
      </c>
      <c r="F30" s="28" t="s">
        <v>632</v>
      </c>
      <c r="G30" s="41">
        <f t="shared" si="1"/>
        <v>0</v>
      </c>
      <c r="H30" s="41">
        <f t="shared" si="2"/>
        <v>0</v>
      </c>
      <c r="I30" s="41">
        <f t="shared" si="3"/>
        <v>0</v>
      </c>
      <c r="J30" s="41">
        <f t="shared" si="4"/>
        <v>1</v>
      </c>
      <c r="K30" s="40" t="s">
        <v>623</v>
      </c>
      <c r="L30" s="40" t="s">
        <v>354</v>
      </c>
      <c r="M30" s="196" t="s">
        <v>633</v>
      </c>
      <c r="N30" s="40"/>
      <c r="P30" s="14" t="str">
        <f t="shared" si="11"/>
        <v>Comisión de Personal.</v>
      </c>
      <c r="Q30" s="14" t="str">
        <f t="shared" si="10"/>
        <v>Documento de designación del representante.</v>
      </c>
      <c r="R30" s="23">
        <v>0</v>
      </c>
      <c r="S30" s="23">
        <v>0</v>
      </c>
      <c r="T30" s="23">
        <v>0</v>
      </c>
      <c r="U30" s="24">
        <f t="shared" si="5"/>
        <v>0</v>
      </c>
      <c r="V30" s="23">
        <v>0</v>
      </c>
      <c r="W30" s="23">
        <v>0</v>
      </c>
      <c r="X30" s="23">
        <v>0</v>
      </c>
      <c r="Y30" s="24">
        <f t="shared" si="6"/>
        <v>0</v>
      </c>
      <c r="Z30" s="23">
        <v>0</v>
      </c>
      <c r="AA30" s="23">
        <v>0</v>
      </c>
      <c r="AB30" s="23">
        <v>0</v>
      </c>
      <c r="AC30" s="24">
        <f t="shared" si="7"/>
        <v>0</v>
      </c>
      <c r="AD30" s="23">
        <v>0</v>
      </c>
      <c r="AE30" s="23">
        <v>0</v>
      </c>
      <c r="AF30" s="23">
        <v>1</v>
      </c>
      <c r="AG30" s="24">
        <f t="shared" si="8"/>
        <v>1</v>
      </c>
      <c r="AH30" s="24">
        <f t="shared" si="9"/>
        <v>1</v>
      </c>
      <c r="AMH30"/>
    </row>
    <row r="31" spans="1:1022" ht="185.25" customHeight="1" thickBot="1" x14ac:dyDescent="0.25">
      <c r="A31" s="327"/>
      <c r="B31" s="248" t="s">
        <v>634</v>
      </c>
      <c r="C31" s="40" t="s">
        <v>635</v>
      </c>
      <c r="D31" s="41">
        <f t="shared" si="0"/>
        <v>12</v>
      </c>
      <c r="E31" s="42" t="s">
        <v>83</v>
      </c>
      <c r="F31" s="28" t="s">
        <v>949</v>
      </c>
      <c r="G31" s="41">
        <f t="shared" si="1"/>
        <v>3</v>
      </c>
      <c r="H31" s="41">
        <f t="shared" si="2"/>
        <v>3</v>
      </c>
      <c r="I31" s="41">
        <f t="shared" si="3"/>
        <v>3</v>
      </c>
      <c r="J31" s="41">
        <f t="shared" si="4"/>
        <v>3</v>
      </c>
      <c r="K31" s="40" t="s">
        <v>623</v>
      </c>
      <c r="L31" s="40" t="s">
        <v>94</v>
      </c>
      <c r="M31" s="196" t="s">
        <v>636</v>
      </c>
      <c r="N31" s="40"/>
      <c r="P31" s="14" t="str">
        <f t="shared" si="11"/>
        <v>Solicitud de pagos de prestaciones laborales y derechos adquiridos.</v>
      </c>
      <c r="Q31" s="14" t="str">
        <f t="shared" si="10"/>
        <v>No. de Informes con el cálculo de las prestaciones laborales y los derechos adquiridos.</v>
      </c>
      <c r="R31" s="23">
        <v>1</v>
      </c>
      <c r="S31" s="23">
        <v>1</v>
      </c>
      <c r="T31" s="23">
        <v>1</v>
      </c>
      <c r="U31" s="24">
        <f t="shared" si="5"/>
        <v>3</v>
      </c>
      <c r="V31" s="23">
        <v>1</v>
      </c>
      <c r="W31" s="23">
        <v>1</v>
      </c>
      <c r="X31" s="23">
        <v>1</v>
      </c>
      <c r="Y31" s="24">
        <f t="shared" si="6"/>
        <v>3</v>
      </c>
      <c r="Z31" s="23">
        <v>1</v>
      </c>
      <c r="AA31" s="23">
        <v>1</v>
      </c>
      <c r="AB31" s="23">
        <v>1</v>
      </c>
      <c r="AC31" s="24">
        <f t="shared" si="7"/>
        <v>3</v>
      </c>
      <c r="AD31" s="23">
        <v>1</v>
      </c>
      <c r="AE31" s="23">
        <v>1</v>
      </c>
      <c r="AF31" s="23">
        <v>1</v>
      </c>
      <c r="AG31" s="24">
        <f t="shared" si="8"/>
        <v>3</v>
      </c>
      <c r="AH31" s="24">
        <f t="shared" si="9"/>
        <v>12</v>
      </c>
      <c r="AMH31"/>
    </row>
    <row r="32" spans="1:1022" x14ac:dyDescent="0.2">
      <c r="A32" s="171"/>
      <c r="B32" s="171"/>
      <c r="C32" s="171"/>
      <c r="D32" s="171"/>
      <c r="E32" s="171"/>
      <c r="F32" s="171"/>
      <c r="G32" s="171"/>
      <c r="H32" s="171"/>
      <c r="I32" s="171"/>
      <c r="J32" s="171"/>
      <c r="K32" s="171"/>
      <c r="L32" s="171"/>
      <c r="M32" s="171"/>
      <c r="N32" s="171"/>
    </row>
    <row r="33" spans="1:14" x14ac:dyDescent="0.2">
      <c r="A33" s="171"/>
      <c r="B33" s="171"/>
      <c r="C33" s="171"/>
      <c r="D33" s="171"/>
      <c r="E33" s="171"/>
      <c r="F33" s="171"/>
      <c r="G33" s="171"/>
      <c r="H33" s="171"/>
      <c r="I33" s="171"/>
      <c r="J33" s="171"/>
      <c r="K33" s="171"/>
      <c r="L33" s="171"/>
      <c r="M33" s="171"/>
      <c r="N33" s="171"/>
    </row>
    <row r="34" spans="1:14" x14ac:dyDescent="0.2">
      <c r="A34" s="171"/>
      <c r="B34" s="171"/>
      <c r="C34" s="171"/>
      <c r="D34" s="171"/>
      <c r="E34" s="171"/>
      <c r="F34" s="171"/>
      <c r="G34" s="171"/>
      <c r="H34" s="171"/>
      <c r="I34" s="171"/>
      <c r="J34" s="171"/>
      <c r="K34" s="171"/>
      <c r="L34" s="171"/>
      <c r="M34" s="171"/>
      <c r="N34" s="171"/>
    </row>
    <row r="35" spans="1:14" x14ac:dyDescent="0.2">
      <c r="A35" s="171"/>
      <c r="B35" s="171"/>
      <c r="C35" s="171"/>
      <c r="D35" s="171"/>
      <c r="E35" s="171"/>
      <c r="F35" s="171"/>
      <c r="G35" s="171"/>
      <c r="H35" s="171"/>
      <c r="I35" s="171"/>
      <c r="J35" s="171"/>
      <c r="K35" s="171"/>
      <c r="L35" s="171"/>
      <c r="M35" s="171"/>
      <c r="N35" s="171"/>
    </row>
    <row r="36" spans="1:14" ht="15" customHeight="1" x14ac:dyDescent="0.2">
      <c r="A36" s="406"/>
      <c r="B36" s="406"/>
      <c r="C36" s="406"/>
      <c r="D36" s="406"/>
      <c r="E36" s="406"/>
      <c r="F36" s="406"/>
      <c r="G36" s="406"/>
      <c r="H36" s="406"/>
      <c r="I36" s="406"/>
      <c r="J36" s="406"/>
      <c r="K36" s="406"/>
    </row>
    <row r="37" spans="1:14" x14ac:dyDescent="0.2">
      <c r="A37" s="406"/>
      <c r="B37" s="406"/>
      <c r="C37" s="406"/>
      <c r="D37" s="406"/>
      <c r="E37" s="406"/>
      <c r="F37" s="406"/>
      <c r="G37" s="406"/>
      <c r="H37" s="406"/>
      <c r="I37" s="406"/>
      <c r="J37" s="406"/>
      <c r="K37" s="406"/>
    </row>
  </sheetData>
  <mergeCells count="34">
    <mergeCell ref="A5:N5"/>
    <mergeCell ref="A6:N6"/>
    <mergeCell ref="A7:N7"/>
    <mergeCell ref="A8:N8"/>
    <mergeCell ref="A9:N10"/>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Z13:AC13"/>
    <mergeCell ref="AD13:AG13"/>
    <mergeCell ref="A36:K37"/>
    <mergeCell ref="N15:N16"/>
    <mergeCell ref="P15:P16"/>
    <mergeCell ref="A18:A21"/>
    <mergeCell ref="A22:A23"/>
    <mergeCell ref="A24:A26"/>
    <mergeCell ref="A27:A31"/>
    <mergeCell ref="A15:A17"/>
    <mergeCell ref="B15:B16"/>
    <mergeCell ref="F15:F16"/>
    <mergeCell ref="K15:K16"/>
    <mergeCell ref="L15:L16"/>
    <mergeCell ref="M15:M16"/>
  </mergeCells>
  <dataValidations count="1">
    <dataValidation type="list" allowBlank="1" showInputMessage="1" showErrorMessage="1" sqref="E15:E25">
      <formula1>"A,B,C"</formula1>
    </dataValidation>
  </dataValidations>
  <pageMargins left="0.95000000000000007" right="0.32990000000000008" top="0.76380000000000003" bottom="0.77360000000000007" header="0.37010000000000004" footer="0.37990000000000007"/>
  <pageSetup paperSize="0" fitToWidth="0" fitToHeight="0" orientation="landscape" horizontalDpi="0" verticalDpi="0" copies="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K51"/>
  <sheetViews>
    <sheetView showGridLines="0" zoomScale="60" zoomScaleNormal="60" workbookViewId="0"/>
  </sheetViews>
  <sheetFormatPr baseColWidth="10" defaultColWidth="24.25" defaultRowHeight="15" x14ac:dyDescent="0.2"/>
  <cols>
    <col min="1" max="1" width="34.75" style="95" customWidth="1"/>
    <col min="2" max="2" width="26.875" style="95" customWidth="1"/>
    <col min="3" max="3" width="18.75" style="95" customWidth="1"/>
    <col min="4" max="4" width="14.75" style="95" customWidth="1"/>
    <col min="5" max="5" width="15.125" style="95" customWidth="1"/>
    <col min="6" max="6" width="34.625" style="95" customWidth="1"/>
    <col min="7" max="10" width="14.625" style="95" customWidth="1"/>
    <col min="11" max="11" width="19.625" style="95" customWidth="1"/>
    <col min="12" max="12" width="26.5" style="95" customWidth="1"/>
    <col min="13" max="13" width="33.75" style="216" customWidth="1"/>
    <col min="14" max="14" width="18.125" style="95" customWidth="1"/>
    <col min="15" max="15" width="24.25" style="95"/>
    <col min="16" max="16" width="39.875" style="95" bestFit="1" customWidth="1"/>
    <col min="17" max="17" width="24.25" style="95"/>
    <col min="18" max="20" width="10.125" style="95" customWidth="1"/>
    <col min="21" max="21" width="10.75" style="95" customWidth="1"/>
    <col min="22" max="24" width="10.25" style="95" customWidth="1"/>
    <col min="25" max="25" width="11.125" style="95" bestFit="1" customWidth="1"/>
    <col min="26" max="27" width="10.25" style="95" customWidth="1"/>
    <col min="28" max="28" width="14.875" style="95" bestFit="1" customWidth="1"/>
    <col min="29" max="30" width="11.125" style="95" bestFit="1" customWidth="1"/>
    <col min="31" max="31" width="13.875" style="95" bestFit="1" customWidth="1"/>
    <col min="32" max="32" width="13.25" style="95" bestFit="1" customWidth="1"/>
    <col min="33" max="33" width="11.125" style="95" bestFit="1" customWidth="1"/>
    <col min="34" max="34" width="14.75" style="95" bestFit="1" customWidth="1"/>
    <col min="35" max="16384" width="24.25" style="95"/>
  </cols>
  <sheetData>
    <row r="1" spans="1:34" ht="44.1" customHeight="1" x14ac:dyDescent="0.2">
      <c r="A1" s="93"/>
      <c r="B1" s="93"/>
      <c r="C1" s="93"/>
      <c r="D1" s="93"/>
      <c r="E1" s="93"/>
      <c r="F1" s="93"/>
      <c r="G1" s="93"/>
      <c r="H1" s="93"/>
      <c r="I1" s="93"/>
      <c r="J1" s="93"/>
      <c r="K1" s="93"/>
      <c r="L1" s="93"/>
      <c r="M1" s="197"/>
      <c r="N1" s="93"/>
    </row>
    <row r="2" spans="1:34" ht="44.1" customHeight="1" x14ac:dyDescent="0.2">
      <c r="A2" s="93"/>
      <c r="B2" s="93"/>
      <c r="C2" s="93"/>
      <c r="D2" s="93"/>
      <c r="E2" s="93"/>
      <c r="F2" s="93"/>
      <c r="G2" s="93"/>
      <c r="H2" s="93"/>
      <c r="I2" s="93"/>
      <c r="J2" s="93"/>
      <c r="K2" s="93"/>
      <c r="L2" s="93"/>
      <c r="M2" s="197"/>
      <c r="N2" s="93"/>
    </row>
    <row r="3" spans="1:34" ht="44.1" customHeight="1" x14ac:dyDescent="0.2">
      <c r="A3" s="93"/>
      <c r="B3" s="93"/>
      <c r="C3" s="93"/>
      <c r="D3" s="93"/>
      <c r="E3" s="93"/>
      <c r="F3" s="93"/>
      <c r="G3" s="93"/>
      <c r="H3" s="93"/>
      <c r="I3" s="93"/>
      <c r="J3" s="93"/>
      <c r="K3" s="93"/>
      <c r="L3" s="93"/>
      <c r="M3" s="197"/>
      <c r="N3" s="93"/>
    </row>
    <row r="4" spans="1:34" ht="44.1" customHeight="1" thickBot="1" x14ac:dyDescent="0.25">
      <c r="A4" s="93"/>
      <c r="B4" s="93"/>
      <c r="C4" s="93"/>
      <c r="D4" s="93"/>
      <c r="E4" s="93"/>
      <c r="F4" s="93"/>
      <c r="G4" s="93"/>
      <c r="H4" s="93"/>
      <c r="I4" s="93"/>
      <c r="J4" s="93"/>
      <c r="K4" s="93"/>
      <c r="L4" s="93"/>
      <c r="M4" s="197"/>
      <c r="N4" s="93"/>
    </row>
    <row r="5" spans="1:34" s="98" customFormat="1" ht="44.1" customHeight="1" thickBot="1" x14ac:dyDescent="0.25">
      <c r="A5" s="371" t="s">
        <v>38</v>
      </c>
      <c r="B5" s="372"/>
      <c r="C5" s="372"/>
      <c r="D5" s="372"/>
      <c r="E5" s="372"/>
      <c r="F5" s="372"/>
      <c r="G5" s="372"/>
      <c r="H5" s="372"/>
      <c r="I5" s="372"/>
      <c r="J5" s="372"/>
      <c r="K5" s="372"/>
      <c r="L5" s="372"/>
      <c r="M5" s="372"/>
      <c r="N5" s="373"/>
    </row>
    <row r="6" spans="1:34" s="98" customFormat="1" ht="99.95" customHeight="1" thickBot="1" x14ac:dyDescent="0.25">
      <c r="A6" s="314" t="s">
        <v>39</v>
      </c>
      <c r="B6" s="314"/>
      <c r="C6" s="314"/>
      <c r="D6" s="314"/>
      <c r="E6" s="314"/>
      <c r="F6" s="314"/>
      <c r="G6" s="314"/>
      <c r="H6" s="314"/>
      <c r="I6" s="314"/>
      <c r="J6" s="314"/>
      <c r="K6" s="314"/>
      <c r="L6" s="314"/>
      <c r="M6" s="314"/>
      <c r="N6" s="395"/>
    </row>
    <row r="7" spans="1:34" ht="27" thickBot="1" x14ac:dyDescent="0.25">
      <c r="A7" s="392" t="s">
        <v>40</v>
      </c>
      <c r="B7" s="393"/>
      <c r="C7" s="393"/>
      <c r="D7" s="393"/>
      <c r="E7" s="393"/>
      <c r="F7" s="393"/>
      <c r="G7" s="393"/>
      <c r="H7" s="393"/>
      <c r="I7" s="393"/>
      <c r="J7" s="393"/>
      <c r="K7" s="393"/>
      <c r="L7" s="393"/>
      <c r="M7" s="393"/>
      <c r="N7" s="394"/>
    </row>
    <row r="8" spans="1:34" s="94" customFormat="1" ht="23.25" customHeight="1" thickBot="1" x14ac:dyDescent="0.25">
      <c r="A8" s="481" t="s">
        <v>637</v>
      </c>
      <c r="B8" s="482"/>
      <c r="C8" s="482"/>
      <c r="D8" s="482"/>
      <c r="E8" s="482"/>
      <c r="F8" s="482"/>
      <c r="G8" s="482"/>
      <c r="H8" s="482"/>
      <c r="I8" s="482"/>
      <c r="J8" s="482"/>
      <c r="K8" s="482"/>
      <c r="L8" s="482"/>
      <c r="M8" s="482"/>
      <c r="N8" s="483"/>
    </row>
    <row r="9" spans="1:34" s="94" customFormat="1" ht="20.100000000000001" customHeight="1" x14ac:dyDescent="0.2">
      <c r="A9" s="484" t="s">
        <v>42</v>
      </c>
      <c r="B9" s="485"/>
      <c r="C9" s="485"/>
      <c r="D9" s="485"/>
      <c r="E9" s="485"/>
      <c r="F9" s="485"/>
      <c r="G9" s="485"/>
      <c r="H9" s="485"/>
      <c r="I9" s="485"/>
      <c r="J9" s="485"/>
      <c r="K9" s="485"/>
      <c r="L9" s="485"/>
      <c r="M9" s="485"/>
      <c r="N9" s="486"/>
    </row>
    <row r="10" spans="1:34" s="94" customFormat="1" ht="20.100000000000001" customHeight="1" thickBot="1" x14ac:dyDescent="0.25">
      <c r="A10" s="478"/>
      <c r="B10" s="479"/>
      <c r="C10" s="479"/>
      <c r="D10" s="479"/>
      <c r="E10" s="479"/>
      <c r="F10" s="479"/>
      <c r="G10" s="479"/>
      <c r="H10" s="479"/>
      <c r="I10" s="479"/>
      <c r="J10" s="479"/>
      <c r="K10" s="479"/>
      <c r="L10" s="479"/>
      <c r="M10" s="479"/>
      <c r="N10" s="480"/>
    </row>
    <row r="11" spans="1:34" s="94" customFormat="1" ht="14.45" customHeight="1" x14ac:dyDescent="0.2">
      <c r="A11" s="475" t="s">
        <v>218</v>
      </c>
      <c r="B11" s="476"/>
      <c r="C11" s="476"/>
      <c r="D11" s="476"/>
      <c r="E11" s="476"/>
      <c r="F11" s="476"/>
      <c r="G11" s="476"/>
      <c r="H11" s="476"/>
      <c r="I11" s="476"/>
      <c r="J11" s="476"/>
      <c r="K11" s="476"/>
      <c r="L11" s="476"/>
      <c r="M11" s="476"/>
      <c r="N11" s="477"/>
      <c r="P11" s="371" t="s">
        <v>44</v>
      </c>
      <c r="Q11" s="470"/>
      <c r="R11" s="470"/>
      <c r="S11" s="470"/>
      <c r="T11" s="470"/>
      <c r="U11" s="470"/>
      <c r="V11" s="470"/>
      <c r="W11" s="470"/>
      <c r="X11" s="470"/>
      <c r="Y11" s="470"/>
      <c r="Z11" s="470"/>
      <c r="AA11" s="470"/>
      <c r="AB11" s="470"/>
      <c r="AC11" s="470"/>
      <c r="AD11" s="470"/>
      <c r="AE11" s="470"/>
      <c r="AF11" s="470"/>
      <c r="AG11" s="470"/>
      <c r="AH11" s="471"/>
    </row>
    <row r="12" spans="1:34" s="94" customFormat="1" ht="15" customHeight="1" thickBot="1" x14ac:dyDescent="0.25">
      <c r="A12" s="478"/>
      <c r="B12" s="479"/>
      <c r="C12" s="479"/>
      <c r="D12" s="479"/>
      <c r="E12" s="479"/>
      <c r="F12" s="479"/>
      <c r="G12" s="479"/>
      <c r="H12" s="479"/>
      <c r="I12" s="479"/>
      <c r="J12" s="479"/>
      <c r="K12" s="479"/>
      <c r="L12" s="479"/>
      <c r="M12" s="479"/>
      <c r="N12" s="480"/>
      <c r="P12" s="472"/>
      <c r="Q12" s="473"/>
      <c r="R12" s="473"/>
      <c r="S12" s="473"/>
      <c r="T12" s="473"/>
      <c r="U12" s="473"/>
      <c r="V12" s="473"/>
      <c r="W12" s="473"/>
      <c r="X12" s="473"/>
      <c r="Y12" s="473"/>
      <c r="Z12" s="473"/>
      <c r="AA12" s="473"/>
      <c r="AB12" s="473"/>
      <c r="AC12" s="473"/>
      <c r="AD12" s="473"/>
      <c r="AE12" s="473"/>
      <c r="AF12" s="473"/>
      <c r="AG12" s="473"/>
      <c r="AH12" s="474"/>
    </row>
    <row r="13" spans="1:34" ht="50.1" customHeight="1" thickBot="1" x14ac:dyDescent="0.25">
      <c r="A13" s="382" t="s">
        <v>368</v>
      </c>
      <c r="B13" s="379" t="s">
        <v>46</v>
      </c>
      <c r="C13" s="380"/>
      <c r="D13" s="380"/>
      <c r="E13" s="381"/>
      <c r="F13" s="377" t="s">
        <v>47</v>
      </c>
      <c r="G13" s="379" t="s">
        <v>48</v>
      </c>
      <c r="H13" s="380"/>
      <c r="I13" s="380"/>
      <c r="J13" s="381"/>
      <c r="K13" s="377" t="s">
        <v>231</v>
      </c>
      <c r="L13" s="469" t="s">
        <v>232</v>
      </c>
      <c r="M13" s="469" t="s">
        <v>51</v>
      </c>
      <c r="N13" s="469" t="s">
        <v>52</v>
      </c>
      <c r="P13" s="366" t="s">
        <v>46</v>
      </c>
      <c r="Q13" s="367"/>
      <c r="R13" s="366" t="s">
        <v>53</v>
      </c>
      <c r="S13" s="368"/>
      <c r="T13" s="368"/>
      <c r="U13" s="367"/>
      <c r="V13" s="366" t="s">
        <v>54</v>
      </c>
      <c r="W13" s="368"/>
      <c r="X13" s="368"/>
      <c r="Y13" s="367"/>
      <c r="Z13" s="366" t="s">
        <v>55</v>
      </c>
      <c r="AA13" s="368"/>
      <c r="AB13" s="368"/>
      <c r="AC13" s="367"/>
      <c r="AD13" s="366" t="s">
        <v>56</v>
      </c>
      <c r="AE13" s="368"/>
      <c r="AF13" s="368"/>
      <c r="AG13" s="367"/>
      <c r="AH13" s="369" t="s">
        <v>57</v>
      </c>
    </row>
    <row r="14" spans="1:34" s="94" customFormat="1" ht="50.1" customHeight="1" thickBot="1" x14ac:dyDescent="0.25">
      <c r="A14" s="383"/>
      <c r="B14" s="102" t="s">
        <v>58</v>
      </c>
      <c r="C14" s="102" t="s">
        <v>233</v>
      </c>
      <c r="D14" s="102" t="s">
        <v>60</v>
      </c>
      <c r="E14" s="102" t="s">
        <v>61</v>
      </c>
      <c r="F14" s="378"/>
      <c r="G14" s="102" t="s">
        <v>62</v>
      </c>
      <c r="H14" s="102" t="s">
        <v>63</v>
      </c>
      <c r="I14" s="102" t="s">
        <v>64</v>
      </c>
      <c r="J14" s="102" t="s">
        <v>65</v>
      </c>
      <c r="K14" s="378"/>
      <c r="L14" s="381"/>
      <c r="M14" s="381"/>
      <c r="N14" s="381"/>
      <c r="P14" s="102" t="s">
        <v>58</v>
      </c>
      <c r="Q14" s="102" t="s">
        <v>59</v>
      </c>
      <c r="R14" s="102" t="s">
        <v>66</v>
      </c>
      <c r="S14" s="102" t="s">
        <v>67</v>
      </c>
      <c r="T14" s="102" t="s">
        <v>68</v>
      </c>
      <c r="U14" s="102" t="s">
        <v>69</v>
      </c>
      <c r="V14" s="102" t="s">
        <v>70</v>
      </c>
      <c r="W14" s="102" t="s">
        <v>71</v>
      </c>
      <c r="X14" s="102" t="s">
        <v>72</v>
      </c>
      <c r="Y14" s="102" t="s">
        <v>73</v>
      </c>
      <c r="Z14" s="102" t="s">
        <v>74</v>
      </c>
      <c r="AA14" s="102" t="s">
        <v>75</v>
      </c>
      <c r="AB14" s="102" t="s">
        <v>76</v>
      </c>
      <c r="AC14" s="102" t="s">
        <v>77</v>
      </c>
      <c r="AD14" s="102" t="s">
        <v>78</v>
      </c>
      <c r="AE14" s="102" t="s">
        <v>79</v>
      </c>
      <c r="AF14" s="102" t="s">
        <v>80</v>
      </c>
      <c r="AG14" s="102" t="s">
        <v>81</v>
      </c>
      <c r="AH14" s="370"/>
    </row>
    <row r="15" spans="1:34" ht="129.75" customHeight="1" thickBot="1" x14ac:dyDescent="0.25">
      <c r="A15" s="468" t="s">
        <v>638</v>
      </c>
      <c r="B15" s="198" t="s">
        <v>639</v>
      </c>
      <c r="C15" s="198" t="s">
        <v>640</v>
      </c>
      <c r="D15" s="199">
        <f>+AH15</f>
        <v>2</v>
      </c>
      <c r="E15" s="199" t="s">
        <v>83</v>
      </c>
      <c r="F15" s="120" t="s">
        <v>641</v>
      </c>
      <c r="G15" s="200">
        <f>+U15</f>
        <v>1</v>
      </c>
      <c r="H15" s="200">
        <f>+Y15</f>
        <v>0</v>
      </c>
      <c r="I15" s="200">
        <f>+AC15</f>
        <v>0</v>
      </c>
      <c r="J15" s="200">
        <f>+AG15</f>
        <v>1</v>
      </c>
      <c r="K15" s="198" t="s">
        <v>354</v>
      </c>
      <c r="L15" s="255" t="s">
        <v>950</v>
      </c>
      <c r="M15" s="120" t="s">
        <v>851</v>
      </c>
      <c r="N15" s="117" t="s">
        <v>642</v>
      </c>
      <c r="O15" s="93"/>
      <c r="P15" s="202" t="str">
        <f>+IF(B15="","-",B15)</f>
        <v>Directorio Ejecutivo.</v>
      </c>
      <c r="Q15" s="202" t="str">
        <f>+IF(C15="","-",C15)</f>
        <v>No. de encuentros programados.</v>
      </c>
      <c r="R15" s="203">
        <v>1</v>
      </c>
      <c r="S15" s="203">
        <v>0</v>
      </c>
      <c r="T15" s="203">
        <v>0</v>
      </c>
      <c r="U15" s="102">
        <f>+SUM(R15:T15)</f>
        <v>1</v>
      </c>
      <c r="V15" s="203">
        <v>0</v>
      </c>
      <c r="W15" s="203">
        <v>0</v>
      </c>
      <c r="X15" s="203">
        <v>0</v>
      </c>
      <c r="Y15" s="102">
        <f>+SUM(V15:X15)</f>
        <v>0</v>
      </c>
      <c r="Z15" s="203">
        <v>0</v>
      </c>
      <c r="AA15" s="203">
        <v>0</v>
      </c>
      <c r="AB15" s="203">
        <v>0</v>
      </c>
      <c r="AC15" s="102">
        <f>+SUM(Z15:AB15)</f>
        <v>0</v>
      </c>
      <c r="AD15" s="203">
        <v>1</v>
      </c>
      <c r="AE15" s="203">
        <v>0</v>
      </c>
      <c r="AF15" s="203">
        <v>0</v>
      </c>
      <c r="AG15" s="102">
        <f>+SUM(AD15:AF15)</f>
        <v>1</v>
      </c>
      <c r="AH15" s="102">
        <f>+SUM(U15,Y15,AC15,AG15)</f>
        <v>2</v>
      </c>
    </row>
    <row r="16" spans="1:34" ht="108.75" customHeight="1" thickBot="1" x14ac:dyDescent="0.25">
      <c r="A16" s="468"/>
      <c r="B16" s="198" t="s">
        <v>643</v>
      </c>
      <c r="C16" s="198" t="s">
        <v>644</v>
      </c>
      <c r="D16" s="199">
        <f>+AH16</f>
        <v>24</v>
      </c>
      <c r="E16" s="199" t="s">
        <v>83</v>
      </c>
      <c r="F16" s="120" t="s">
        <v>645</v>
      </c>
      <c r="G16" s="200">
        <f>+U16</f>
        <v>6</v>
      </c>
      <c r="H16" s="200">
        <f t="shared" ref="H16:H29" si="0">+Y16</f>
        <v>6</v>
      </c>
      <c r="I16" s="200">
        <f t="shared" ref="I16:I29" si="1">+AC16</f>
        <v>6</v>
      </c>
      <c r="J16" s="200">
        <f t="shared" ref="J16:J29" si="2">+AG16</f>
        <v>6</v>
      </c>
      <c r="K16" s="198" t="s">
        <v>354</v>
      </c>
      <c r="L16" s="255" t="s">
        <v>950</v>
      </c>
      <c r="M16" s="201" t="s">
        <v>646</v>
      </c>
      <c r="N16" s="117" t="s">
        <v>647</v>
      </c>
      <c r="O16" s="93"/>
      <c r="P16" s="202" t="str">
        <f>+IF(B16="","-",B16)</f>
        <v>STAFF Ejecutivo.</v>
      </c>
      <c r="Q16" s="202" t="str">
        <f>+IF(C16="","-",C16)</f>
        <v>No. de reuniones.</v>
      </c>
      <c r="R16" s="203">
        <v>2</v>
      </c>
      <c r="S16" s="203">
        <v>2</v>
      </c>
      <c r="T16" s="203">
        <v>2</v>
      </c>
      <c r="U16" s="102">
        <f>SUM(R16:T16)</f>
        <v>6</v>
      </c>
      <c r="V16" s="203">
        <v>2</v>
      </c>
      <c r="W16" s="203">
        <v>2</v>
      </c>
      <c r="X16" s="203">
        <v>2</v>
      </c>
      <c r="Y16" s="102">
        <f t="shared" ref="Y16:Y26" si="3">+SUM(V16:X16)</f>
        <v>6</v>
      </c>
      <c r="Z16" s="203">
        <v>2</v>
      </c>
      <c r="AA16" s="203">
        <v>2</v>
      </c>
      <c r="AB16" s="203">
        <v>2</v>
      </c>
      <c r="AC16" s="102">
        <f t="shared" ref="AC16:AC26" si="4">+SUM(Z16:AB16)</f>
        <v>6</v>
      </c>
      <c r="AD16" s="203">
        <v>2</v>
      </c>
      <c r="AE16" s="203">
        <v>2</v>
      </c>
      <c r="AF16" s="203">
        <v>2</v>
      </c>
      <c r="AG16" s="102">
        <f t="shared" ref="AG16:AG29" si="5">+SUM(AD16:AF16)</f>
        <v>6</v>
      </c>
      <c r="AH16" s="102">
        <f>+SUM(U16,Y16,AC16,AG16)</f>
        <v>24</v>
      </c>
    </row>
    <row r="17" spans="1:37" ht="115.5" customHeight="1" thickBot="1" x14ac:dyDescent="0.25">
      <c r="A17" s="468" t="s">
        <v>648</v>
      </c>
      <c r="B17" s="198" t="s">
        <v>649</v>
      </c>
      <c r="C17" s="198" t="s">
        <v>650</v>
      </c>
      <c r="D17" s="199">
        <f t="shared" ref="D17:D29" si="6">+AH17</f>
        <v>36</v>
      </c>
      <c r="E17" s="199" t="s">
        <v>83</v>
      </c>
      <c r="F17" s="120" t="s">
        <v>651</v>
      </c>
      <c r="G17" s="200">
        <f t="shared" ref="G17:G29" si="7">+U17</f>
        <v>9</v>
      </c>
      <c r="H17" s="200">
        <f t="shared" si="0"/>
        <v>9</v>
      </c>
      <c r="I17" s="200">
        <f t="shared" si="1"/>
        <v>9</v>
      </c>
      <c r="J17" s="200">
        <f t="shared" si="2"/>
        <v>9</v>
      </c>
      <c r="K17" s="198" t="s">
        <v>354</v>
      </c>
      <c r="L17" s="198" t="s">
        <v>652</v>
      </c>
      <c r="M17" s="201" t="s">
        <v>653</v>
      </c>
      <c r="N17" s="117"/>
      <c r="O17" s="93"/>
      <c r="P17" s="202" t="str">
        <f t="shared" ref="P17:Q29" si="8">+IF(B17="","-",B17)</f>
        <v>Reuniones con el Ministro de Agricultura.</v>
      </c>
      <c r="Q17" s="202" t="str">
        <f t="shared" si="8"/>
        <v>No. de encuentros con la MAE.</v>
      </c>
      <c r="R17" s="203">
        <v>3</v>
      </c>
      <c r="S17" s="203">
        <v>3</v>
      </c>
      <c r="T17" s="203">
        <v>3</v>
      </c>
      <c r="U17" s="102">
        <f t="shared" ref="U17:U26" si="9">+SUM(R17:T17)</f>
        <v>9</v>
      </c>
      <c r="V17" s="203">
        <v>3</v>
      </c>
      <c r="W17" s="203">
        <v>3</v>
      </c>
      <c r="X17" s="203">
        <v>3</v>
      </c>
      <c r="Y17" s="102">
        <f t="shared" si="3"/>
        <v>9</v>
      </c>
      <c r="Z17" s="203">
        <v>3</v>
      </c>
      <c r="AA17" s="203">
        <v>3</v>
      </c>
      <c r="AB17" s="203">
        <v>3</v>
      </c>
      <c r="AC17" s="102">
        <f t="shared" si="4"/>
        <v>9</v>
      </c>
      <c r="AD17" s="203">
        <v>3</v>
      </c>
      <c r="AE17" s="203">
        <v>3</v>
      </c>
      <c r="AF17" s="203">
        <v>3</v>
      </c>
      <c r="AG17" s="102">
        <f t="shared" si="5"/>
        <v>9</v>
      </c>
      <c r="AH17" s="102">
        <f t="shared" ref="AH17:AH29" si="10">+SUM(U17,Y17,AC17,AG17)</f>
        <v>36</v>
      </c>
      <c r="AI17" s="93"/>
      <c r="AJ17" s="93"/>
      <c r="AK17" s="93"/>
    </row>
    <row r="18" spans="1:37" ht="141" customHeight="1" thickBot="1" x14ac:dyDescent="0.25">
      <c r="A18" s="468"/>
      <c r="B18" s="198" t="s">
        <v>654</v>
      </c>
      <c r="C18" s="198" t="s">
        <v>655</v>
      </c>
      <c r="D18" s="199">
        <f t="shared" si="6"/>
        <v>12</v>
      </c>
      <c r="E18" s="199" t="s">
        <v>83</v>
      </c>
      <c r="F18" s="120" t="s">
        <v>656</v>
      </c>
      <c r="G18" s="200">
        <f t="shared" si="7"/>
        <v>3</v>
      </c>
      <c r="H18" s="200">
        <f t="shared" si="0"/>
        <v>3</v>
      </c>
      <c r="I18" s="200">
        <f t="shared" si="1"/>
        <v>3</v>
      </c>
      <c r="J18" s="200">
        <f t="shared" si="2"/>
        <v>3</v>
      </c>
      <c r="K18" s="198" t="s">
        <v>354</v>
      </c>
      <c r="L18" s="198" t="s">
        <v>657</v>
      </c>
      <c r="M18" s="201" t="s">
        <v>658</v>
      </c>
      <c r="N18" s="117" t="s">
        <v>647</v>
      </c>
      <c r="O18" s="93"/>
      <c r="P18" s="202" t="str">
        <f t="shared" si="8"/>
        <v>Visitas a los productores.</v>
      </c>
      <c r="Q18" s="203" t="str">
        <f t="shared" si="8"/>
        <v>No. de visitas.</v>
      </c>
      <c r="R18" s="203">
        <v>1</v>
      </c>
      <c r="S18" s="203">
        <v>1</v>
      </c>
      <c r="T18" s="203">
        <v>1</v>
      </c>
      <c r="U18" s="102">
        <f t="shared" si="9"/>
        <v>3</v>
      </c>
      <c r="V18" s="203">
        <v>1</v>
      </c>
      <c r="W18" s="203">
        <v>1</v>
      </c>
      <c r="X18" s="203">
        <v>1</v>
      </c>
      <c r="Y18" s="102">
        <f t="shared" si="3"/>
        <v>3</v>
      </c>
      <c r="Z18" s="203">
        <v>1</v>
      </c>
      <c r="AA18" s="203">
        <v>1</v>
      </c>
      <c r="AB18" s="203">
        <v>1</v>
      </c>
      <c r="AC18" s="102">
        <f t="shared" si="4"/>
        <v>3</v>
      </c>
      <c r="AD18" s="203">
        <v>1</v>
      </c>
      <c r="AE18" s="203">
        <v>1</v>
      </c>
      <c r="AF18" s="203">
        <v>1</v>
      </c>
      <c r="AG18" s="102">
        <f t="shared" si="5"/>
        <v>3</v>
      </c>
      <c r="AH18" s="102">
        <f t="shared" si="10"/>
        <v>12</v>
      </c>
      <c r="AI18" s="93"/>
      <c r="AJ18" s="93"/>
      <c r="AK18" s="93"/>
    </row>
    <row r="19" spans="1:37" ht="180.75" customHeight="1" thickBot="1" x14ac:dyDescent="0.25">
      <c r="A19" s="198" t="s">
        <v>659</v>
      </c>
      <c r="B19" s="198" t="s">
        <v>660</v>
      </c>
      <c r="C19" s="198" t="s">
        <v>661</v>
      </c>
      <c r="D19" s="204">
        <f t="shared" si="6"/>
        <v>4</v>
      </c>
      <c r="E19" s="200" t="s">
        <v>83</v>
      </c>
      <c r="F19" s="120" t="s">
        <v>662</v>
      </c>
      <c r="G19" s="200">
        <f t="shared" si="7"/>
        <v>0</v>
      </c>
      <c r="H19" s="200">
        <f t="shared" si="0"/>
        <v>1</v>
      </c>
      <c r="I19" s="200">
        <f t="shared" si="1"/>
        <v>1</v>
      </c>
      <c r="J19" s="200">
        <f t="shared" si="2"/>
        <v>2</v>
      </c>
      <c r="K19" s="198" t="s">
        <v>663</v>
      </c>
      <c r="L19" s="205" t="s">
        <v>664</v>
      </c>
      <c r="M19" s="201" t="s">
        <v>665</v>
      </c>
      <c r="N19" s="117"/>
      <c r="O19" s="93"/>
      <c r="P19" s="202" t="str">
        <f t="shared" si="8"/>
        <v>Coordinación para ejecución de Ferias Agropecuarias.</v>
      </c>
      <c r="Q19" s="202" t="str">
        <f t="shared" si="8"/>
        <v>No. de Ferias coordinadas.</v>
      </c>
      <c r="R19" s="23">
        <v>0</v>
      </c>
      <c r="S19" s="23">
        <v>0</v>
      </c>
      <c r="T19" s="23">
        <v>0</v>
      </c>
      <c r="U19" s="191">
        <f t="shared" si="9"/>
        <v>0</v>
      </c>
      <c r="V19" s="23">
        <v>0</v>
      </c>
      <c r="W19" s="23">
        <v>1</v>
      </c>
      <c r="X19" s="23">
        <v>0</v>
      </c>
      <c r="Y19" s="191">
        <f t="shared" si="3"/>
        <v>1</v>
      </c>
      <c r="Z19" s="23">
        <v>0</v>
      </c>
      <c r="AA19" s="23">
        <v>1</v>
      </c>
      <c r="AB19" s="23">
        <v>0</v>
      </c>
      <c r="AC19" s="24">
        <f t="shared" si="4"/>
        <v>1</v>
      </c>
      <c r="AD19" s="23">
        <v>1</v>
      </c>
      <c r="AE19" s="23">
        <v>0</v>
      </c>
      <c r="AF19" s="23">
        <v>1</v>
      </c>
      <c r="AG19" s="24">
        <f t="shared" si="5"/>
        <v>2</v>
      </c>
      <c r="AH19" s="24">
        <f t="shared" si="10"/>
        <v>4</v>
      </c>
      <c r="AI19" s="93"/>
      <c r="AJ19" s="93"/>
      <c r="AK19" s="93"/>
    </row>
    <row r="20" spans="1:37" ht="152.25" customHeight="1" thickBot="1" x14ac:dyDescent="0.25">
      <c r="A20" s="198" t="s">
        <v>666</v>
      </c>
      <c r="B20" s="198" t="s">
        <v>667</v>
      </c>
      <c r="C20" s="198" t="s">
        <v>668</v>
      </c>
      <c r="D20" s="200">
        <f t="shared" si="6"/>
        <v>2</v>
      </c>
      <c r="E20" s="200" t="s">
        <v>496</v>
      </c>
      <c r="F20" s="120" t="s">
        <v>669</v>
      </c>
      <c r="G20" s="200">
        <f t="shared" si="7"/>
        <v>0</v>
      </c>
      <c r="H20" s="200">
        <f t="shared" si="0"/>
        <v>0</v>
      </c>
      <c r="I20" s="200">
        <f t="shared" si="1"/>
        <v>1</v>
      </c>
      <c r="J20" s="200">
        <f t="shared" si="2"/>
        <v>1</v>
      </c>
      <c r="K20" s="198" t="s">
        <v>663</v>
      </c>
      <c r="L20" s="205" t="s">
        <v>670</v>
      </c>
      <c r="M20" s="201" t="s">
        <v>671</v>
      </c>
      <c r="N20" s="117"/>
      <c r="O20" s="93"/>
      <c r="P20" s="202" t="str">
        <f t="shared" si="8"/>
        <v>Apoyo a la rehabilitación de Agromercados.</v>
      </c>
      <c r="Q20" s="202" t="str">
        <f t="shared" si="8"/>
        <v>No. de Agromercados Rehabilitados al final del año.</v>
      </c>
      <c r="R20" s="206">
        <v>0</v>
      </c>
      <c r="S20" s="206">
        <v>0</v>
      </c>
      <c r="T20" s="206">
        <v>0</v>
      </c>
      <c r="U20" s="102">
        <f t="shared" si="9"/>
        <v>0</v>
      </c>
      <c r="V20" s="206">
        <v>0</v>
      </c>
      <c r="W20" s="206">
        <v>0</v>
      </c>
      <c r="X20" s="206">
        <v>0</v>
      </c>
      <c r="Y20" s="102">
        <f t="shared" si="3"/>
        <v>0</v>
      </c>
      <c r="Z20" s="206">
        <v>0</v>
      </c>
      <c r="AA20" s="206">
        <v>1</v>
      </c>
      <c r="AB20" s="206">
        <v>0</v>
      </c>
      <c r="AC20" s="102">
        <f t="shared" si="4"/>
        <v>1</v>
      </c>
      <c r="AD20" s="206">
        <v>1</v>
      </c>
      <c r="AE20" s="206">
        <v>0</v>
      </c>
      <c r="AF20" s="206">
        <v>0</v>
      </c>
      <c r="AG20" s="102">
        <f t="shared" si="5"/>
        <v>1</v>
      </c>
      <c r="AH20" s="102">
        <f t="shared" si="10"/>
        <v>2</v>
      </c>
      <c r="AI20" s="93"/>
      <c r="AJ20" s="93"/>
      <c r="AK20" s="93"/>
    </row>
    <row r="21" spans="1:37" ht="176.25" customHeight="1" thickBot="1" x14ac:dyDescent="0.25">
      <c r="A21" s="198" t="s">
        <v>672</v>
      </c>
      <c r="B21" s="198" t="s">
        <v>673</v>
      </c>
      <c r="C21" s="198" t="s">
        <v>674</v>
      </c>
      <c r="D21" s="200">
        <f t="shared" si="6"/>
        <v>12</v>
      </c>
      <c r="E21" s="200" t="s">
        <v>174</v>
      </c>
      <c r="F21" s="120" t="s">
        <v>675</v>
      </c>
      <c r="G21" s="200">
        <f t="shared" si="7"/>
        <v>3</v>
      </c>
      <c r="H21" s="200">
        <f t="shared" si="0"/>
        <v>3</v>
      </c>
      <c r="I21" s="200">
        <f t="shared" si="1"/>
        <v>3</v>
      </c>
      <c r="J21" s="200">
        <f t="shared" si="2"/>
        <v>3</v>
      </c>
      <c r="K21" s="198" t="s">
        <v>663</v>
      </c>
      <c r="L21" s="205" t="s">
        <v>676</v>
      </c>
      <c r="M21" s="201" t="s">
        <v>677</v>
      </c>
      <c r="N21" s="117"/>
      <c r="O21" s="93"/>
      <c r="P21" s="202" t="str">
        <f t="shared" si="8"/>
        <v>Soporte técnico en la expansión de la oferta de las bodegas móviles.</v>
      </c>
      <c r="Q21" s="202" t="str">
        <f t="shared" si="8"/>
        <v>No. de combos alimenticios.</v>
      </c>
      <c r="R21" s="203">
        <v>1</v>
      </c>
      <c r="S21" s="203">
        <v>1</v>
      </c>
      <c r="T21" s="203">
        <v>1</v>
      </c>
      <c r="U21" s="102">
        <f t="shared" si="9"/>
        <v>3</v>
      </c>
      <c r="V21" s="203">
        <v>1</v>
      </c>
      <c r="W21" s="203">
        <v>1</v>
      </c>
      <c r="X21" s="203">
        <v>1</v>
      </c>
      <c r="Y21" s="102">
        <f t="shared" si="3"/>
        <v>3</v>
      </c>
      <c r="Z21" s="203">
        <v>1</v>
      </c>
      <c r="AA21" s="203">
        <v>1</v>
      </c>
      <c r="AB21" s="203">
        <v>1</v>
      </c>
      <c r="AC21" s="102">
        <f t="shared" si="4"/>
        <v>3</v>
      </c>
      <c r="AD21" s="203">
        <v>1</v>
      </c>
      <c r="AE21" s="203">
        <v>1</v>
      </c>
      <c r="AF21" s="203">
        <v>1</v>
      </c>
      <c r="AG21" s="102">
        <f t="shared" si="5"/>
        <v>3</v>
      </c>
      <c r="AH21" s="102">
        <f t="shared" si="10"/>
        <v>12</v>
      </c>
      <c r="AI21" s="93"/>
      <c r="AJ21" s="93"/>
      <c r="AK21" s="93"/>
    </row>
    <row r="22" spans="1:37" ht="114" customHeight="1" thickBot="1" x14ac:dyDescent="0.25">
      <c r="A22" s="198" t="s">
        <v>678</v>
      </c>
      <c r="B22" s="198" t="s">
        <v>679</v>
      </c>
      <c r="C22" s="198" t="s">
        <v>680</v>
      </c>
      <c r="D22" s="200">
        <f t="shared" si="6"/>
        <v>1</v>
      </c>
      <c r="E22" s="200" t="s">
        <v>174</v>
      </c>
      <c r="F22" s="120" t="s">
        <v>681</v>
      </c>
      <c r="G22" s="200">
        <f t="shared" si="7"/>
        <v>0</v>
      </c>
      <c r="H22" s="200">
        <f t="shared" si="0"/>
        <v>1</v>
      </c>
      <c r="I22" s="200">
        <f t="shared" si="1"/>
        <v>0</v>
      </c>
      <c r="J22" s="200">
        <f t="shared" si="2"/>
        <v>0</v>
      </c>
      <c r="K22" s="198" t="s">
        <v>663</v>
      </c>
      <c r="L22" s="205" t="s">
        <v>682</v>
      </c>
      <c r="M22" s="201" t="s">
        <v>683</v>
      </c>
      <c r="N22" s="117"/>
      <c r="O22" s="93"/>
      <c r="P22" s="202" t="str">
        <f t="shared" si="8"/>
        <v>Coordinar el apoyo para el montaje de un software de contabilidad para los programas de la Institución.</v>
      </c>
      <c r="Q22" s="203" t="str">
        <f t="shared" si="8"/>
        <v>Software implementado.</v>
      </c>
      <c r="R22" s="203">
        <v>0</v>
      </c>
      <c r="S22" s="203">
        <v>0</v>
      </c>
      <c r="T22" s="203">
        <v>0</v>
      </c>
      <c r="U22" s="102">
        <f t="shared" si="9"/>
        <v>0</v>
      </c>
      <c r="V22" s="203">
        <v>1</v>
      </c>
      <c r="W22" s="203">
        <v>0</v>
      </c>
      <c r="X22" s="203">
        <v>0</v>
      </c>
      <c r="Y22" s="102">
        <f t="shared" si="3"/>
        <v>1</v>
      </c>
      <c r="Z22" s="203">
        <v>0</v>
      </c>
      <c r="AA22" s="203">
        <v>0</v>
      </c>
      <c r="AB22" s="203">
        <v>0</v>
      </c>
      <c r="AC22" s="102">
        <f t="shared" si="4"/>
        <v>0</v>
      </c>
      <c r="AD22" s="203">
        <v>0</v>
      </c>
      <c r="AE22" s="203">
        <v>0</v>
      </c>
      <c r="AF22" s="203">
        <v>0</v>
      </c>
      <c r="AG22" s="102">
        <f t="shared" si="5"/>
        <v>0</v>
      </c>
      <c r="AH22" s="102">
        <f t="shared" si="10"/>
        <v>1</v>
      </c>
      <c r="AI22" s="93"/>
      <c r="AJ22" s="93"/>
      <c r="AK22" s="93"/>
    </row>
    <row r="23" spans="1:37" ht="97.5" customHeight="1" thickBot="1" x14ac:dyDescent="0.25">
      <c r="A23" s="198" t="s">
        <v>684</v>
      </c>
      <c r="B23" s="198" t="s">
        <v>685</v>
      </c>
      <c r="C23" s="207" t="s">
        <v>686</v>
      </c>
      <c r="D23" s="208">
        <f t="shared" si="6"/>
        <v>1</v>
      </c>
      <c r="E23" s="208" t="s">
        <v>83</v>
      </c>
      <c r="F23" s="120" t="s">
        <v>687</v>
      </c>
      <c r="G23" s="208">
        <f t="shared" si="7"/>
        <v>0</v>
      </c>
      <c r="H23" s="208">
        <f t="shared" si="0"/>
        <v>1</v>
      </c>
      <c r="I23" s="208">
        <f t="shared" si="1"/>
        <v>0</v>
      </c>
      <c r="J23" s="208">
        <f t="shared" si="2"/>
        <v>0</v>
      </c>
      <c r="K23" s="198" t="s">
        <v>341</v>
      </c>
      <c r="L23" s="198" t="s">
        <v>421</v>
      </c>
      <c r="M23" s="120" t="s">
        <v>688</v>
      </c>
      <c r="N23" s="117"/>
      <c r="P23" s="209" t="str">
        <f t="shared" si="8"/>
        <v>Convenio Interinstitucional INESPRE-ONE.</v>
      </c>
      <c r="Q23" s="209" t="str">
        <f t="shared" si="8"/>
        <v>No. de Minutas Reuniones.</v>
      </c>
      <c r="R23" s="210">
        <v>0</v>
      </c>
      <c r="S23" s="210">
        <v>0</v>
      </c>
      <c r="T23" s="210">
        <v>0</v>
      </c>
      <c r="U23" s="102">
        <f t="shared" si="9"/>
        <v>0</v>
      </c>
      <c r="V23" s="210">
        <v>1</v>
      </c>
      <c r="W23" s="210">
        <v>0</v>
      </c>
      <c r="X23" s="210">
        <v>0</v>
      </c>
      <c r="Y23" s="102">
        <f t="shared" si="3"/>
        <v>1</v>
      </c>
      <c r="Z23" s="210">
        <v>0</v>
      </c>
      <c r="AA23" s="210">
        <v>0</v>
      </c>
      <c r="AB23" s="210">
        <v>0</v>
      </c>
      <c r="AC23" s="102">
        <f t="shared" si="4"/>
        <v>0</v>
      </c>
      <c r="AD23" s="210">
        <v>0</v>
      </c>
      <c r="AE23" s="210">
        <v>0</v>
      </c>
      <c r="AF23" s="210">
        <v>0</v>
      </c>
      <c r="AG23" s="102">
        <f t="shared" si="5"/>
        <v>0</v>
      </c>
      <c r="AH23" s="102">
        <f t="shared" si="10"/>
        <v>1</v>
      </c>
    </row>
    <row r="24" spans="1:37" ht="103.5" customHeight="1" thickBot="1" x14ac:dyDescent="0.25">
      <c r="A24" s="198" t="s">
        <v>689</v>
      </c>
      <c r="B24" s="198" t="s">
        <v>690</v>
      </c>
      <c r="C24" s="207" t="s">
        <v>686</v>
      </c>
      <c r="D24" s="208">
        <f t="shared" si="6"/>
        <v>1</v>
      </c>
      <c r="E24" s="208" t="s">
        <v>83</v>
      </c>
      <c r="F24" s="120" t="s">
        <v>691</v>
      </c>
      <c r="G24" s="208">
        <f t="shared" si="7"/>
        <v>0</v>
      </c>
      <c r="H24" s="208">
        <f t="shared" si="0"/>
        <v>1</v>
      </c>
      <c r="I24" s="208">
        <f t="shared" si="1"/>
        <v>0</v>
      </c>
      <c r="J24" s="208">
        <f t="shared" si="2"/>
        <v>0</v>
      </c>
      <c r="K24" s="198" t="s">
        <v>341</v>
      </c>
      <c r="L24" s="205" t="s">
        <v>692</v>
      </c>
      <c r="M24" s="120" t="s">
        <v>693</v>
      </c>
      <c r="N24" s="117"/>
      <c r="P24" s="209" t="str">
        <f t="shared" si="8"/>
        <v>Convenio Interinstitucional Ministerio de Agricultura-INESPRE-Proconsumidor.</v>
      </c>
      <c r="Q24" s="209" t="str">
        <f t="shared" si="8"/>
        <v>No. de Minutas Reuniones.</v>
      </c>
      <c r="R24" s="210">
        <v>0</v>
      </c>
      <c r="S24" s="210">
        <v>0</v>
      </c>
      <c r="T24" s="210">
        <v>0</v>
      </c>
      <c r="U24" s="102">
        <f t="shared" si="9"/>
        <v>0</v>
      </c>
      <c r="V24" s="210">
        <v>0</v>
      </c>
      <c r="W24" s="210">
        <v>0</v>
      </c>
      <c r="X24" s="210">
        <v>1</v>
      </c>
      <c r="Y24" s="102">
        <f t="shared" si="3"/>
        <v>1</v>
      </c>
      <c r="Z24" s="210">
        <v>0</v>
      </c>
      <c r="AA24" s="210">
        <v>0</v>
      </c>
      <c r="AB24" s="210">
        <v>0</v>
      </c>
      <c r="AC24" s="102">
        <f t="shared" si="4"/>
        <v>0</v>
      </c>
      <c r="AD24" s="210">
        <v>0</v>
      </c>
      <c r="AE24" s="210">
        <v>0</v>
      </c>
      <c r="AF24" s="210">
        <v>0</v>
      </c>
      <c r="AG24" s="102">
        <f t="shared" si="5"/>
        <v>0</v>
      </c>
      <c r="AH24" s="102">
        <f t="shared" si="10"/>
        <v>1</v>
      </c>
    </row>
    <row r="25" spans="1:37" ht="126.75" customHeight="1" thickBot="1" x14ac:dyDescent="0.25">
      <c r="A25" s="198" t="s">
        <v>694</v>
      </c>
      <c r="B25" s="198" t="s">
        <v>695</v>
      </c>
      <c r="C25" s="207" t="s">
        <v>686</v>
      </c>
      <c r="D25" s="208">
        <f t="shared" si="6"/>
        <v>1</v>
      </c>
      <c r="E25" s="208" t="s">
        <v>83</v>
      </c>
      <c r="F25" s="120" t="s">
        <v>696</v>
      </c>
      <c r="G25" s="208">
        <f t="shared" si="7"/>
        <v>1</v>
      </c>
      <c r="H25" s="208">
        <f t="shared" si="0"/>
        <v>0</v>
      </c>
      <c r="I25" s="208">
        <f t="shared" si="1"/>
        <v>0</v>
      </c>
      <c r="J25" s="208">
        <f t="shared" si="2"/>
        <v>0</v>
      </c>
      <c r="K25" s="198" t="s">
        <v>341</v>
      </c>
      <c r="L25" s="205" t="s">
        <v>697</v>
      </c>
      <c r="M25" s="120" t="s">
        <v>698</v>
      </c>
      <c r="N25" s="117"/>
      <c r="P25" s="209" t="str">
        <f t="shared" si="8"/>
        <v>Convenio INESPRE-Confenagro.</v>
      </c>
      <c r="Q25" s="209" t="str">
        <f t="shared" si="8"/>
        <v>No. de Minutas Reuniones.</v>
      </c>
      <c r="R25" s="210">
        <v>1</v>
      </c>
      <c r="S25" s="210">
        <v>0</v>
      </c>
      <c r="T25" s="210">
        <v>0</v>
      </c>
      <c r="U25" s="102">
        <f t="shared" si="9"/>
        <v>1</v>
      </c>
      <c r="V25" s="210">
        <v>0</v>
      </c>
      <c r="W25" s="210">
        <v>0</v>
      </c>
      <c r="X25" s="210">
        <v>0</v>
      </c>
      <c r="Y25" s="102">
        <f t="shared" si="3"/>
        <v>0</v>
      </c>
      <c r="Z25" s="210">
        <v>0</v>
      </c>
      <c r="AA25" s="210">
        <v>0</v>
      </c>
      <c r="AB25" s="210">
        <v>0</v>
      </c>
      <c r="AC25" s="102">
        <f t="shared" si="4"/>
        <v>0</v>
      </c>
      <c r="AD25" s="210">
        <v>0</v>
      </c>
      <c r="AE25" s="210">
        <v>0</v>
      </c>
      <c r="AF25" s="210">
        <v>0</v>
      </c>
      <c r="AG25" s="102">
        <f t="shared" si="5"/>
        <v>0</v>
      </c>
      <c r="AH25" s="102">
        <f t="shared" si="10"/>
        <v>1</v>
      </c>
    </row>
    <row r="26" spans="1:37" ht="73.5" customHeight="1" thickBot="1" x14ac:dyDescent="0.25">
      <c r="A26" s="198" t="s">
        <v>699</v>
      </c>
      <c r="B26" s="198" t="s">
        <v>700</v>
      </c>
      <c r="C26" s="207" t="s">
        <v>686</v>
      </c>
      <c r="D26" s="208">
        <f t="shared" si="6"/>
        <v>1</v>
      </c>
      <c r="E26" s="208" t="s">
        <v>83</v>
      </c>
      <c r="F26" s="120" t="s">
        <v>701</v>
      </c>
      <c r="G26" s="208">
        <f t="shared" si="7"/>
        <v>0</v>
      </c>
      <c r="H26" s="208">
        <f t="shared" si="0"/>
        <v>1</v>
      </c>
      <c r="I26" s="208">
        <f t="shared" si="1"/>
        <v>0</v>
      </c>
      <c r="J26" s="208">
        <f t="shared" si="2"/>
        <v>0</v>
      </c>
      <c r="K26" s="198" t="s">
        <v>341</v>
      </c>
      <c r="L26" s="198" t="s">
        <v>702</v>
      </c>
      <c r="M26" s="120" t="s">
        <v>703</v>
      </c>
      <c r="N26" s="117"/>
      <c r="P26" s="209" t="str">
        <f t="shared" si="8"/>
        <v>Convenio INESPRE-OMSA.</v>
      </c>
      <c r="Q26" s="209" t="str">
        <f t="shared" si="8"/>
        <v>No. de Minutas Reuniones.</v>
      </c>
      <c r="R26" s="210">
        <v>0</v>
      </c>
      <c r="S26" s="210">
        <v>0</v>
      </c>
      <c r="T26" s="210">
        <v>0</v>
      </c>
      <c r="U26" s="102">
        <f t="shared" si="9"/>
        <v>0</v>
      </c>
      <c r="V26" s="210">
        <v>0</v>
      </c>
      <c r="W26" s="210">
        <v>1</v>
      </c>
      <c r="X26" s="210">
        <v>0</v>
      </c>
      <c r="Y26" s="102">
        <f t="shared" si="3"/>
        <v>1</v>
      </c>
      <c r="Z26" s="210">
        <v>0</v>
      </c>
      <c r="AA26" s="210">
        <v>0</v>
      </c>
      <c r="AB26" s="210">
        <v>0</v>
      </c>
      <c r="AC26" s="102">
        <f t="shared" si="4"/>
        <v>0</v>
      </c>
      <c r="AD26" s="210">
        <v>0</v>
      </c>
      <c r="AE26" s="210">
        <v>0</v>
      </c>
      <c r="AF26" s="210">
        <v>0</v>
      </c>
      <c r="AG26" s="102">
        <f t="shared" si="5"/>
        <v>0</v>
      </c>
      <c r="AH26" s="102">
        <f t="shared" si="10"/>
        <v>1</v>
      </c>
    </row>
    <row r="27" spans="1:37" ht="73.5" customHeight="1" thickBot="1" x14ac:dyDescent="0.25">
      <c r="A27" s="211" t="s">
        <v>704</v>
      </c>
      <c r="B27" s="211" t="s">
        <v>705</v>
      </c>
      <c r="C27" s="212" t="s">
        <v>686</v>
      </c>
      <c r="D27" s="208">
        <f t="shared" si="6"/>
        <v>1</v>
      </c>
      <c r="E27" s="208" t="s">
        <v>83</v>
      </c>
      <c r="F27" s="213" t="s">
        <v>706</v>
      </c>
      <c r="G27" s="208">
        <f t="shared" si="7"/>
        <v>1</v>
      </c>
      <c r="H27" s="208">
        <f t="shared" si="0"/>
        <v>0</v>
      </c>
      <c r="I27" s="208">
        <f t="shared" si="1"/>
        <v>0</v>
      </c>
      <c r="J27" s="208">
        <f t="shared" si="2"/>
        <v>0</v>
      </c>
      <c r="K27" s="198" t="s">
        <v>341</v>
      </c>
      <c r="L27" s="211" t="s">
        <v>509</v>
      </c>
      <c r="M27" s="213" t="s">
        <v>707</v>
      </c>
      <c r="N27" s="117"/>
      <c r="P27" s="209" t="str">
        <f t="shared" si="8"/>
        <v>Convenio INESPRE-Proyecto Cruz de Manzanillo</v>
      </c>
      <c r="Q27" s="209" t="str">
        <f t="shared" si="8"/>
        <v>No. de Minutas Reuniones.</v>
      </c>
      <c r="R27" s="210">
        <v>0</v>
      </c>
      <c r="S27" s="210">
        <v>0</v>
      </c>
      <c r="T27" s="210">
        <v>1</v>
      </c>
      <c r="U27" s="102">
        <f t="shared" ref="U27:U28" si="11">+SUM(R27:T27)</f>
        <v>1</v>
      </c>
      <c r="V27" s="210">
        <v>0</v>
      </c>
      <c r="W27" s="210">
        <v>0</v>
      </c>
      <c r="X27" s="210">
        <v>0</v>
      </c>
      <c r="Y27" s="102">
        <f t="shared" ref="Y27:Y28" si="12">+SUM(V27:X27)</f>
        <v>0</v>
      </c>
      <c r="Z27" s="210">
        <v>0</v>
      </c>
      <c r="AA27" s="210">
        <v>0</v>
      </c>
      <c r="AB27" s="210">
        <v>0</v>
      </c>
      <c r="AC27" s="102">
        <f t="shared" ref="AC27:AC29" si="13">+SUM(Z27:AB27)</f>
        <v>0</v>
      </c>
      <c r="AD27" s="210">
        <v>0</v>
      </c>
      <c r="AE27" s="210">
        <v>0</v>
      </c>
      <c r="AF27" s="210">
        <v>0</v>
      </c>
      <c r="AG27" s="102">
        <f t="shared" si="5"/>
        <v>0</v>
      </c>
      <c r="AH27" s="102">
        <f t="shared" si="10"/>
        <v>1</v>
      </c>
    </row>
    <row r="28" spans="1:37" ht="73.5" customHeight="1" thickBot="1" x14ac:dyDescent="0.25">
      <c r="A28" s="211" t="s">
        <v>708</v>
      </c>
      <c r="B28" s="211" t="s">
        <v>709</v>
      </c>
      <c r="C28" s="212" t="s">
        <v>686</v>
      </c>
      <c r="D28" s="208">
        <f t="shared" si="6"/>
        <v>1</v>
      </c>
      <c r="E28" s="208" t="s">
        <v>83</v>
      </c>
      <c r="F28" s="213" t="s">
        <v>852</v>
      </c>
      <c r="G28" s="208">
        <f t="shared" si="7"/>
        <v>1</v>
      </c>
      <c r="H28" s="208">
        <f t="shared" si="0"/>
        <v>0</v>
      </c>
      <c r="I28" s="208">
        <f t="shared" si="1"/>
        <v>0</v>
      </c>
      <c r="J28" s="208">
        <f t="shared" si="2"/>
        <v>0</v>
      </c>
      <c r="K28" s="198" t="s">
        <v>341</v>
      </c>
      <c r="L28" s="205" t="s">
        <v>710</v>
      </c>
      <c r="M28" s="213" t="s">
        <v>711</v>
      </c>
      <c r="N28" s="117"/>
      <c r="P28" s="209" t="str">
        <f t="shared" si="8"/>
        <v>Convenio INESPRE-CODOPESCA.</v>
      </c>
      <c r="Q28" s="209" t="str">
        <f t="shared" si="8"/>
        <v>No. de Minutas Reuniones.</v>
      </c>
      <c r="R28" s="210">
        <v>0</v>
      </c>
      <c r="S28" s="210">
        <v>0</v>
      </c>
      <c r="T28" s="210">
        <v>1</v>
      </c>
      <c r="U28" s="102">
        <f t="shared" si="11"/>
        <v>1</v>
      </c>
      <c r="V28" s="210">
        <v>0</v>
      </c>
      <c r="W28" s="210">
        <v>0</v>
      </c>
      <c r="X28" s="210">
        <v>0</v>
      </c>
      <c r="Y28" s="102">
        <f t="shared" si="12"/>
        <v>0</v>
      </c>
      <c r="Z28" s="210">
        <v>0</v>
      </c>
      <c r="AA28" s="210">
        <v>0</v>
      </c>
      <c r="AB28" s="210">
        <v>0</v>
      </c>
      <c r="AC28" s="102">
        <f t="shared" si="13"/>
        <v>0</v>
      </c>
      <c r="AD28" s="210">
        <v>0</v>
      </c>
      <c r="AE28" s="210">
        <v>0</v>
      </c>
      <c r="AF28" s="210">
        <v>0</v>
      </c>
      <c r="AG28" s="102">
        <f t="shared" si="5"/>
        <v>0</v>
      </c>
      <c r="AH28" s="102">
        <f t="shared" si="10"/>
        <v>1</v>
      </c>
    </row>
    <row r="29" spans="1:37" ht="117" customHeight="1" thickBot="1" x14ac:dyDescent="0.25">
      <c r="A29" s="211" t="s">
        <v>712</v>
      </c>
      <c r="B29" s="211" t="s">
        <v>713</v>
      </c>
      <c r="C29" s="212" t="s">
        <v>686</v>
      </c>
      <c r="D29" s="208">
        <f t="shared" si="6"/>
        <v>1</v>
      </c>
      <c r="E29" s="208" t="s">
        <v>83</v>
      </c>
      <c r="F29" s="213" t="s">
        <v>714</v>
      </c>
      <c r="G29" s="208">
        <f t="shared" si="7"/>
        <v>0</v>
      </c>
      <c r="H29" s="208">
        <f t="shared" si="0"/>
        <v>1</v>
      </c>
      <c r="I29" s="208">
        <f t="shared" si="1"/>
        <v>0</v>
      </c>
      <c r="J29" s="208">
        <f t="shared" si="2"/>
        <v>0</v>
      </c>
      <c r="K29" s="198" t="s">
        <v>341</v>
      </c>
      <c r="L29" s="214" t="s">
        <v>715</v>
      </c>
      <c r="M29" s="213" t="s">
        <v>716</v>
      </c>
      <c r="N29" s="117"/>
      <c r="P29" s="209" t="str">
        <f t="shared" si="8"/>
        <v>Convenio INESPRE-UASD.</v>
      </c>
      <c r="Q29" s="209" t="str">
        <f t="shared" si="8"/>
        <v>No. de Minutas Reuniones.</v>
      </c>
      <c r="R29" s="210">
        <v>0</v>
      </c>
      <c r="S29" s="210">
        <v>0</v>
      </c>
      <c r="T29" s="210">
        <v>0</v>
      </c>
      <c r="U29" s="102">
        <f t="shared" ref="U29" si="14">+SUM(R29:T29)</f>
        <v>0</v>
      </c>
      <c r="V29" s="210">
        <v>0</v>
      </c>
      <c r="W29" s="210">
        <v>1</v>
      </c>
      <c r="X29" s="210">
        <v>0</v>
      </c>
      <c r="Y29" s="102">
        <f t="shared" ref="Y29" si="15">+SUM(V29:X29)</f>
        <v>1</v>
      </c>
      <c r="Z29" s="210">
        <v>0</v>
      </c>
      <c r="AA29" s="210">
        <v>0</v>
      </c>
      <c r="AB29" s="210">
        <v>0</v>
      </c>
      <c r="AC29" s="102">
        <f t="shared" si="13"/>
        <v>0</v>
      </c>
      <c r="AD29" s="210">
        <v>0</v>
      </c>
      <c r="AE29" s="210">
        <v>0</v>
      </c>
      <c r="AF29" s="210">
        <v>0</v>
      </c>
      <c r="AG29" s="102">
        <f t="shared" si="5"/>
        <v>0</v>
      </c>
      <c r="AH29" s="102">
        <f t="shared" si="10"/>
        <v>1</v>
      </c>
    </row>
    <row r="30" spans="1:37" ht="15.75" x14ac:dyDescent="0.2">
      <c r="A30" s="93"/>
      <c r="B30" s="93"/>
      <c r="C30" s="93"/>
      <c r="D30" s="93"/>
      <c r="E30" s="93"/>
      <c r="F30" s="93"/>
      <c r="G30" s="93"/>
      <c r="H30" s="93"/>
      <c r="I30" s="93"/>
      <c r="J30" s="93"/>
      <c r="K30" s="93"/>
      <c r="L30" s="93"/>
      <c r="M30" s="197"/>
      <c r="N30" s="93"/>
      <c r="O30" s="215"/>
      <c r="P30" s="93"/>
      <c r="Q30" s="93"/>
      <c r="R30" s="93"/>
      <c r="S30" s="93"/>
      <c r="T30" s="93"/>
      <c r="U30" s="93"/>
      <c r="V30" s="93"/>
      <c r="W30" s="93"/>
      <c r="X30" s="93"/>
      <c r="Y30" s="93"/>
      <c r="Z30" s="93"/>
      <c r="AA30" s="93"/>
      <c r="AB30" s="93"/>
      <c r="AC30" s="93"/>
      <c r="AD30" s="93"/>
      <c r="AE30" s="93"/>
      <c r="AF30" s="93"/>
      <c r="AG30" s="93"/>
      <c r="AH30" s="93"/>
    </row>
    <row r="31" spans="1:37" ht="15.75" x14ac:dyDescent="0.2">
      <c r="A31" s="93"/>
      <c r="B31" s="93"/>
      <c r="C31" s="93"/>
      <c r="D31" s="93"/>
      <c r="E31" s="93"/>
      <c r="F31" s="93"/>
      <c r="G31" s="93"/>
      <c r="H31" s="93"/>
      <c r="I31" s="93"/>
      <c r="J31" s="93"/>
      <c r="K31" s="93"/>
      <c r="L31" s="93"/>
      <c r="M31" s="197"/>
      <c r="N31" s="93"/>
      <c r="O31" s="215"/>
      <c r="P31" s="93"/>
      <c r="Q31" s="93"/>
      <c r="R31" s="93"/>
      <c r="S31" s="93"/>
      <c r="T31" s="93"/>
      <c r="U31" s="93"/>
      <c r="V31" s="93"/>
      <c r="W31" s="93"/>
      <c r="X31" s="93"/>
      <c r="Y31" s="93"/>
      <c r="Z31" s="93"/>
      <c r="AA31" s="93"/>
      <c r="AB31" s="93"/>
      <c r="AC31" s="93"/>
      <c r="AD31" s="93"/>
      <c r="AE31" s="93"/>
      <c r="AF31" s="93"/>
      <c r="AG31" s="93"/>
      <c r="AH31" s="93"/>
    </row>
    <row r="32" spans="1:37" ht="15.75" x14ac:dyDescent="0.2">
      <c r="A32" s="93"/>
      <c r="B32" s="93"/>
      <c r="C32" s="93"/>
      <c r="D32" s="93"/>
      <c r="E32" s="93"/>
      <c r="F32" s="93"/>
      <c r="G32" s="93"/>
      <c r="H32" s="93"/>
      <c r="I32" s="93"/>
      <c r="J32" s="93"/>
      <c r="K32" s="93"/>
      <c r="L32" s="93"/>
      <c r="M32" s="197"/>
      <c r="N32" s="93"/>
      <c r="O32" s="215"/>
      <c r="P32" s="93"/>
      <c r="Q32" s="93"/>
      <c r="R32" s="93"/>
      <c r="S32" s="93"/>
      <c r="T32" s="93"/>
      <c r="U32" s="93"/>
      <c r="V32" s="93"/>
      <c r="W32" s="93"/>
      <c r="X32" s="93"/>
      <c r="Y32" s="93"/>
      <c r="Z32" s="93"/>
      <c r="AA32" s="93"/>
      <c r="AB32" s="93"/>
      <c r="AC32" s="93"/>
      <c r="AD32" s="93"/>
      <c r="AE32" s="93"/>
      <c r="AF32" s="93"/>
      <c r="AG32" s="93"/>
      <c r="AH32" s="93"/>
    </row>
    <row r="33" spans="1:34" ht="15.75" x14ac:dyDescent="0.2">
      <c r="A33" s="93"/>
      <c r="B33" s="93"/>
      <c r="C33" s="93"/>
      <c r="D33" s="93"/>
      <c r="E33" s="93"/>
      <c r="F33" s="93"/>
      <c r="G33" s="93"/>
      <c r="H33" s="93"/>
      <c r="I33" s="93"/>
      <c r="J33" s="93"/>
      <c r="K33" s="93"/>
      <c r="L33" s="93"/>
      <c r="M33" s="197"/>
      <c r="N33" s="93"/>
      <c r="O33" s="215"/>
      <c r="P33" s="93"/>
      <c r="Q33" s="93"/>
      <c r="R33" s="93"/>
      <c r="S33" s="93"/>
      <c r="T33" s="93"/>
      <c r="U33" s="93"/>
      <c r="V33" s="93"/>
      <c r="W33" s="93"/>
      <c r="X33" s="93"/>
      <c r="Y33" s="93"/>
      <c r="Z33" s="93"/>
      <c r="AA33" s="93"/>
      <c r="AB33" s="93"/>
      <c r="AC33" s="93"/>
      <c r="AD33" s="93"/>
      <c r="AE33" s="93"/>
      <c r="AF33" s="93"/>
      <c r="AG33" s="93"/>
      <c r="AH33" s="93"/>
    </row>
    <row r="34" spans="1:34" ht="15.75" x14ac:dyDescent="0.2">
      <c r="A34" s="93"/>
      <c r="B34" s="93"/>
      <c r="C34" s="93"/>
      <c r="D34" s="93"/>
      <c r="E34" s="93"/>
      <c r="F34" s="93"/>
      <c r="G34" s="93"/>
      <c r="H34" s="93"/>
      <c r="I34" s="93"/>
      <c r="J34" s="93"/>
      <c r="K34" s="93"/>
      <c r="L34" s="93"/>
      <c r="M34" s="197"/>
      <c r="N34" s="93"/>
      <c r="O34" s="215"/>
      <c r="P34" s="93"/>
      <c r="Q34" s="93"/>
      <c r="R34" s="93"/>
      <c r="S34" s="93"/>
      <c r="T34" s="93"/>
      <c r="U34" s="93"/>
      <c r="V34" s="93"/>
      <c r="W34" s="93"/>
      <c r="X34" s="93"/>
      <c r="Y34" s="93"/>
      <c r="Z34" s="93"/>
      <c r="AA34" s="93"/>
      <c r="AB34" s="93"/>
      <c r="AC34" s="93"/>
      <c r="AD34" s="93"/>
      <c r="AE34" s="93"/>
      <c r="AF34" s="93"/>
      <c r="AG34" s="93"/>
      <c r="AH34" s="93"/>
    </row>
    <row r="35" spans="1:34" ht="15.75" x14ac:dyDescent="0.2">
      <c r="A35" s="93"/>
      <c r="B35" s="93"/>
      <c r="C35" s="93"/>
      <c r="D35" s="93"/>
      <c r="E35" s="93"/>
      <c r="F35" s="93"/>
      <c r="G35" s="93"/>
      <c r="H35" s="93"/>
      <c r="I35" s="93"/>
      <c r="J35" s="93"/>
      <c r="K35" s="93"/>
      <c r="L35" s="93"/>
      <c r="M35" s="197"/>
      <c r="N35" s="93"/>
      <c r="O35" s="215"/>
      <c r="P35" s="93"/>
      <c r="Q35" s="93"/>
      <c r="R35" s="93"/>
      <c r="S35" s="93"/>
      <c r="T35" s="93"/>
      <c r="U35" s="93"/>
      <c r="V35" s="93"/>
      <c r="W35" s="93"/>
      <c r="X35" s="93"/>
      <c r="Y35" s="93"/>
      <c r="Z35" s="93"/>
      <c r="AA35" s="93"/>
      <c r="AB35" s="93"/>
      <c r="AC35" s="93"/>
      <c r="AD35" s="93"/>
      <c r="AE35" s="93"/>
      <c r="AF35" s="93"/>
      <c r="AG35" s="93"/>
      <c r="AH35" s="93"/>
    </row>
    <row r="36" spans="1:34" ht="15.75" x14ac:dyDescent="0.2">
      <c r="A36" s="93"/>
      <c r="B36" s="93"/>
      <c r="C36" s="93"/>
      <c r="D36" s="93"/>
      <c r="E36" s="93"/>
      <c r="F36" s="93"/>
      <c r="G36" s="93"/>
      <c r="H36" s="93"/>
      <c r="I36" s="93"/>
      <c r="J36" s="93"/>
      <c r="K36" s="93"/>
      <c r="L36" s="93"/>
      <c r="M36" s="197"/>
      <c r="N36" s="93"/>
      <c r="O36" s="93"/>
      <c r="P36" s="93"/>
      <c r="Q36" s="93"/>
      <c r="R36" s="93"/>
      <c r="S36" s="93"/>
      <c r="T36" s="93"/>
      <c r="U36" s="93"/>
      <c r="V36" s="93"/>
      <c r="W36" s="93"/>
      <c r="X36" s="93"/>
      <c r="Y36" s="93"/>
      <c r="Z36" s="93"/>
      <c r="AA36" s="93"/>
      <c r="AB36" s="93"/>
      <c r="AC36" s="93"/>
      <c r="AD36" s="93"/>
      <c r="AE36" s="93"/>
      <c r="AF36" s="93"/>
      <c r="AG36" s="93"/>
      <c r="AH36" s="93"/>
    </row>
    <row r="37" spans="1:34" ht="15.75" x14ac:dyDescent="0.2">
      <c r="A37" s="93"/>
      <c r="B37" s="93"/>
      <c r="C37" s="93"/>
      <c r="D37" s="93"/>
      <c r="E37" s="93"/>
      <c r="F37" s="93"/>
      <c r="G37" s="93"/>
      <c r="H37" s="93"/>
      <c r="I37" s="93"/>
      <c r="J37" s="93"/>
      <c r="K37" s="93"/>
      <c r="L37" s="93"/>
      <c r="M37" s="197"/>
      <c r="N37" s="93"/>
      <c r="O37" s="93"/>
      <c r="P37" s="93"/>
      <c r="Q37" s="93"/>
      <c r="R37" s="93"/>
      <c r="S37" s="93"/>
      <c r="T37" s="93"/>
      <c r="U37" s="93"/>
      <c r="V37" s="93"/>
      <c r="W37" s="93"/>
      <c r="X37" s="93"/>
      <c r="Y37" s="93"/>
      <c r="Z37" s="93"/>
      <c r="AA37" s="93"/>
      <c r="AB37" s="93"/>
      <c r="AC37" s="93"/>
      <c r="AD37" s="93"/>
      <c r="AE37" s="93"/>
      <c r="AF37" s="93"/>
      <c r="AG37" s="93"/>
      <c r="AH37" s="93"/>
    </row>
    <row r="38" spans="1:34" ht="15.75" x14ac:dyDescent="0.2">
      <c r="A38" s="93"/>
      <c r="B38" s="93"/>
      <c r="C38" s="93"/>
      <c r="D38" s="93"/>
      <c r="E38" s="93"/>
      <c r="F38" s="93"/>
      <c r="G38" s="93"/>
      <c r="H38" s="93"/>
      <c r="I38" s="93"/>
      <c r="J38" s="93"/>
      <c r="K38" s="93"/>
      <c r="L38" s="93"/>
      <c r="M38" s="197"/>
      <c r="N38" s="93"/>
      <c r="O38" s="93"/>
      <c r="P38" s="93"/>
      <c r="Q38" s="93"/>
      <c r="R38" s="93"/>
      <c r="S38" s="93"/>
      <c r="T38" s="93"/>
      <c r="U38" s="93"/>
      <c r="V38" s="93"/>
      <c r="W38" s="93"/>
      <c r="X38" s="93"/>
      <c r="Y38" s="93"/>
      <c r="Z38" s="93"/>
      <c r="AA38" s="93"/>
      <c r="AB38" s="93"/>
      <c r="AC38" s="93"/>
      <c r="AD38" s="93"/>
      <c r="AE38" s="93"/>
      <c r="AF38" s="93"/>
      <c r="AG38" s="93"/>
      <c r="AH38" s="93"/>
    </row>
    <row r="39" spans="1:34" ht="15.75" x14ac:dyDescent="0.2">
      <c r="A39" s="93"/>
      <c r="B39" s="93"/>
      <c r="C39" s="93"/>
      <c r="D39" s="93"/>
      <c r="E39" s="93"/>
      <c r="F39" s="93"/>
      <c r="G39" s="93"/>
      <c r="H39" s="93"/>
      <c r="I39" s="93"/>
      <c r="J39" s="93"/>
      <c r="K39" s="93"/>
      <c r="L39" s="93"/>
      <c r="M39" s="197"/>
      <c r="N39" s="93"/>
      <c r="O39" s="93"/>
      <c r="P39" s="93"/>
      <c r="Q39" s="93"/>
      <c r="R39" s="93"/>
      <c r="S39" s="93"/>
      <c r="T39" s="93"/>
      <c r="U39" s="93"/>
      <c r="V39" s="93"/>
      <c r="W39" s="93"/>
      <c r="X39" s="93"/>
      <c r="Y39" s="93"/>
      <c r="Z39" s="93"/>
      <c r="AA39" s="93"/>
      <c r="AB39" s="93"/>
      <c r="AC39" s="93"/>
      <c r="AD39" s="93"/>
      <c r="AE39" s="93"/>
      <c r="AF39" s="93"/>
      <c r="AG39" s="93"/>
      <c r="AH39" s="93"/>
    </row>
    <row r="40" spans="1:34" ht="15.75" x14ac:dyDescent="0.2">
      <c r="A40" s="93"/>
      <c r="B40" s="93"/>
      <c r="C40" s="93"/>
      <c r="D40" s="93"/>
      <c r="E40" s="93"/>
      <c r="F40" s="93"/>
      <c r="G40" s="93"/>
      <c r="H40" s="93"/>
      <c r="I40" s="93"/>
      <c r="J40" s="93"/>
      <c r="K40" s="93"/>
      <c r="L40" s="93"/>
      <c r="M40" s="197"/>
      <c r="N40" s="93"/>
      <c r="O40" s="93"/>
      <c r="P40" s="93"/>
      <c r="Q40" s="93"/>
      <c r="R40" s="93"/>
      <c r="S40" s="93"/>
      <c r="T40" s="93"/>
      <c r="U40" s="93"/>
      <c r="V40" s="93"/>
      <c r="W40" s="93"/>
      <c r="X40" s="93"/>
      <c r="Y40" s="93"/>
      <c r="Z40" s="93"/>
      <c r="AA40" s="93"/>
      <c r="AB40" s="93"/>
      <c r="AC40" s="93"/>
      <c r="AD40" s="93"/>
      <c r="AE40" s="93"/>
      <c r="AF40" s="93"/>
      <c r="AG40" s="93"/>
      <c r="AH40" s="93"/>
    </row>
    <row r="41" spans="1:34" ht="15.75" x14ac:dyDescent="0.2">
      <c r="A41" s="93"/>
      <c r="B41" s="93"/>
      <c r="C41" s="93"/>
      <c r="D41" s="93"/>
      <c r="E41" s="93"/>
      <c r="F41" s="93"/>
      <c r="G41" s="93"/>
      <c r="H41" s="93"/>
      <c r="I41" s="93"/>
      <c r="J41" s="93"/>
      <c r="K41" s="93"/>
      <c r="L41" s="93"/>
      <c r="M41" s="197"/>
      <c r="N41" s="93"/>
      <c r="O41" s="93"/>
      <c r="P41" s="93"/>
      <c r="Q41" s="93"/>
      <c r="R41" s="93"/>
      <c r="S41" s="93"/>
      <c r="T41" s="93"/>
      <c r="U41" s="93"/>
      <c r="V41" s="93"/>
      <c r="W41" s="93"/>
      <c r="X41" s="93"/>
      <c r="Y41" s="93"/>
      <c r="Z41" s="93"/>
      <c r="AA41" s="93"/>
      <c r="AB41" s="93"/>
      <c r="AC41" s="93"/>
      <c r="AD41" s="93"/>
      <c r="AE41" s="93"/>
      <c r="AF41" s="93"/>
      <c r="AG41" s="93"/>
      <c r="AH41" s="93"/>
    </row>
    <row r="42" spans="1:34" ht="15.75" x14ac:dyDescent="0.2">
      <c r="A42" s="93"/>
      <c r="B42" s="93"/>
      <c r="C42" s="93"/>
      <c r="D42" s="93"/>
      <c r="E42" s="93"/>
      <c r="F42" s="93"/>
      <c r="G42" s="93"/>
      <c r="H42" s="93"/>
      <c r="I42" s="93"/>
      <c r="J42" s="93"/>
      <c r="K42" s="93"/>
      <c r="L42" s="93"/>
      <c r="M42" s="197"/>
      <c r="N42" s="93"/>
      <c r="O42" s="93"/>
      <c r="P42" s="93"/>
      <c r="Q42" s="93"/>
      <c r="R42" s="93"/>
      <c r="S42" s="93"/>
      <c r="T42" s="93"/>
      <c r="U42" s="93"/>
      <c r="V42" s="93"/>
      <c r="W42" s="93"/>
      <c r="X42" s="93"/>
      <c r="Y42" s="93"/>
      <c r="Z42" s="93"/>
      <c r="AA42" s="93"/>
      <c r="AB42" s="93"/>
      <c r="AC42" s="93"/>
      <c r="AD42" s="93"/>
      <c r="AE42" s="93"/>
      <c r="AF42" s="93"/>
      <c r="AG42" s="93"/>
      <c r="AH42" s="93"/>
    </row>
    <row r="43" spans="1:34" ht="15.75" x14ac:dyDescent="0.2">
      <c r="A43" s="93"/>
      <c r="B43" s="93"/>
      <c r="C43" s="93"/>
      <c r="D43" s="93"/>
      <c r="E43" s="93"/>
      <c r="F43" s="93"/>
      <c r="G43" s="93"/>
      <c r="H43" s="93"/>
      <c r="I43" s="93"/>
      <c r="J43" s="93"/>
      <c r="K43" s="93"/>
      <c r="L43" s="93"/>
      <c r="M43" s="197"/>
      <c r="N43" s="93"/>
      <c r="O43" s="93"/>
      <c r="P43" s="93"/>
      <c r="Q43" s="93"/>
      <c r="R43" s="93"/>
      <c r="S43" s="93"/>
      <c r="T43" s="93"/>
      <c r="U43" s="93"/>
      <c r="V43" s="93"/>
      <c r="W43" s="93"/>
      <c r="X43" s="93"/>
      <c r="Y43" s="93"/>
      <c r="Z43" s="93"/>
      <c r="AA43" s="93"/>
      <c r="AB43" s="93"/>
      <c r="AC43" s="93"/>
      <c r="AD43" s="93"/>
      <c r="AE43" s="93"/>
      <c r="AF43" s="93"/>
      <c r="AG43" s="93"/>
      <c r="AH43" s="93"/>
    </row>
    <row r="44" spans="1:34" ht="15.75" x14ac:dyDescent="0.2">
      <c r="A44" s="93"/>
      <c r="B44" s="93"/>
      <c r="C44" s="93"/>
      <c r="D44" s="93"/>
      <c r="E44" s="93"/>
      <c r="F44" s="93"/>
      <c r="G44" s="93"/>
      <c r="H44" s="93"/>
      <c r="I44" s="93"/>
      <c r="J44" s="93"/>
      <c r="K44" s="93"/>
      <c r="L44" s="93"/>
      <c r="M44" s="197"/>
      <c r="N44" s="93"/>
      <c r="O44" s="93"/>
      <c r="P44" s="93"/>
      <c r="Q44" s="93"/>
      <c r="R44" s="93"/>
      <c r="S44" s="93"/>
      <c r="T44" s="93"/>
      <c r="U44" s="93"/>
      <c r="V44" s="93"/>
      <c r="W44" s="93"/>
      <c r="X44" s="93"/>
      <c r="Y44" s="93"/>
      <c r="Z44" s="93"/>
      <c r="AA44" s="93"/>
      <c r="AB44" s="93"/>
      <c r="AC44" s="93"/>
      <c r="AD44" s="93"/>
      <c r="AE44" s="93"/>
      <c r="AF44" s="93"/>
      <c r="AG44" s="93"/>
      <c r="AH44" s="93"/>
    </row>
    <row r="45" spans="1:34" ht="15.75" x14ac:dyDescent="0.2">
      <c r="A45" s="93"/>
      <c r="B45" s="93"/>
      <c r="C45" s="93"/>
      <c r="D45" s="93"/>
      <c r="E45" s="93"/>
      <c r="F45" s="93"/>
      <c r="G45" s="93"/>
      <c r="H45" s="93"/>
      <c r="I45" s="93"/>
      <c r="J45" s="93"/>
      <c r="K45" s="93"/>
      <c r="L45" s="93"/>
      <c r="M45" s="197"/>
      <c r="N45" s="93"/>
      <c r="O45" s="93"/>
      <c r="P45" s="93"/>
      <c r="Q45" s="93"/>
      <c r="R45" s="93"/>
      <c r="S45" s="93"/>
      <c r="T45" s="93"/>
      <c r="U45" s="93"/>
      <c r="V45" s="93"/>
      <c r="W45" s="93"/>
      <c r="X45" s="93"/>
      <c r="Y45" s="93"/>
      <c r="Z45" s="93"/>
      <c r="AA45" s="93"/>
      <c r="AB45" s="93"/>
      <c r="AC45" s="93"/>
      <c r="AD45" s="93"/>
      <c r="AE45" s="93"/>
      <c r="AF45" s="93"/>
      <c r="AG45" s="93"/>
      <c r="AH45" s="93"/>
    </row>
    <row r="46" spans="1:34" ht="15.75" x14ac:dyDescent="0.2">
      <c r="A46" s="93"/>
      <c r="B46" s="93"/>
      <c r="C46" s="93"/>
      <c r="D46" s="93"/>
      <c r="E46" s="93"/>
      <c r="F46" s="93"/>
      <c r="G46" s="93"/>
      <c r="H46" s="93"/>
      <c r="I46" s="93"/>
      <c r="J46" s="93"/>
      <c r="K46" s="93"/>
      <c r="L46" s="93"/>
      <c r="M46" s="197"/>
      <c r="N46" s="93"/>
      <c r="O46" s="93"/>
      <c r="P46" s="93"/>
      <c r="Q46" s="93"/>
      <c r="R46" s="93"/>
      <c r="S46" s="93"/>
      <c r="T46" s="93"/>
      <c r="U46" s="93"/>
      <c r="V46" s="93"/>
      <c r="W46" s="93"/>
      <c r="X46" s="93"/>
      <c r="Y46" s="93"/>
      <c r="Z46" s="93"/>
      <c r="AA46" s="93"/>
      <c r="AB46" s="93"/>
      <c r="AC46" s="93"/>
      <c r="AD46" s="93"/>
      <c r="AE46" s="93"/>
      <c r="AF46" s="93"/>
      <c r="AG46" s="93"/>
      <c r="AH46" s="93"/>
    </row>
    <row r="47" spans="1:34" ht="15.75" x14ac:dyDescent="0.2">
      <c r="A47" s="93"/>
      <c r="B47" s="93"/>
      <c r="C47" s="93"/>
      <c r="D47" s="93"/>
      <c r="E47" s="93"/>
      <c r="F47" s="93"/>
      <c r="G47" s="93"/>
      <c r="H47" s="93"/>
      <c r="I47" s="93"/>
      <c r="J47" s="93"/>
      <c r="K47" s="93"/>
      <c r="L47" s="93"/>
      <c r="M47" s="197"/>
      <c r="N47" s="93"/>
      <c r="O47" s="93"/>
      <c r="P47" s="93"/>
      <c r="Q47" s="93"/>
      <c r="R47" s="93"/>
      <c r="S47" s="93"/>
      <c r="T47" s="93"/>
      <c r="U47" s="93"/>
      <c r="V47" s="93"/>
      <c r="W47" s="93"/>
      <c r="X47" s="93"/>
      <c r="Y47" s="93"/>
      <c r="Z47" s="93"/>
      <c r="AA47" s="93"/>
      <c r="AB47" s="93"/>
      <c r="AC47" s="93"/>
      <c r="AD47" s="93"/>
      <c r="AE47" s="93"/>
      <c r="AF47" s="93"/>
      <c r="AG47" s="93"/>
      <c r="AH47" s="93"/>
    </row>
    <row r="48" spans="1:34" ht="15.75" x14ac:dyDescent="0.2">
      <c r="A48" s="93"/>
      <c r="B48" s="93"/>
      <c r="C48" s="93"/>
      <c r="D48" s="93"/>
      <c r="E48" s="93"/>
      <c r="F48" s="93"/>
      <c r="G48" s="93"/>
      <c r="H48" s="93"/>
      <c r="I48" s="93"/>
      <c r="J48" s="93"/>
      <c r="K48" s="93"/>
      <c r="L48" s="93"/>
      <c r="M48" s="197"/>
      <c r="N48" s="93"/>
      <c r="O48" s="93"/>
      <c r="P48" s="93"/>
      <c r="Q48" s="93"/>
      <c r="R48" s="93"/>
      <c r="S48" s="93"/>
      <c r="T48" s="93"/>
      <c r="U48" s="93"/>
      <c r="V48" s="93"/>
      <c r="W48" s="93"/>
      <c r="X48" s="93"/>
      <c r="Y48" s="93"/>
      <c r="Z48" s="93"/>
      <c r="AA48" s="93"/>
      <c r="AB48" s="93"/>
      <c r="AC48" s="93"/>
      <c r="AD48" s="93"/>
      <c r="AE48" s="93"/>
      <c r="AF48" s="93"/>
      <c r="AG48" s="93"/>
      <c r="AH48" s="93"/>
    </row>
    <row r="49" spans="1:34" ht="15.75" x14ac:dyDescent="0.2">
      <c r="A49" s="93"/>
      <c r="B49" s="93"/>
      <c r="C49" s="93"/>
      <c r="D49" s="93"/>
      <c r="E49" s="93"/>
      <c r="F49" s="93"/>
      <c r="G49" s="93"/>
      <c r="H49" s="93"/>
      <c r="I49" s="93"/>
      <c r="J49" s="93"/>
      <c r="K49" s="93"/>
      <c r="L49" s="93"/>
      <c r="M49" s="197"/>
      <c r="N49" s="93"/>
      <c r="O49" s="93"/>
      <c r="P49" s="93"/>
      <c r="Q49" s="93"/>
      <c r="R49" s="93"/>
      <c r="S49" s="93"/>
      <c r="T49" s="93"/>
      <c r="U49" s="93"/>
      <c r="V49" s="93"/>
      <c r="W49" s="93"/>
      <c r="X49" s="93"/>
      <c r="Y49" s="93"/>
      <c r="Z49" s="93"/>
      <c r="AA49" s="93"/>
      <c r="AB49" s="93"/>
      <c r="AC49" s="93"/>
      <c r="AD49" s="93"/>
      <c r="AE49" s="93"/>
      <c r="AF49" s="93"/>
      <c r="AG49" s="93"/>
      <c r="AH49" s="93"/>
    </row>
    <row r="50" spans="1:34" ht="15.75" x14ac:dyDescent="0.2">
      <c r="A50" s="93"/>
      <c r="B50" s="93"/>
      <c r="C50" s="93"/>
      <c r="D50" s="93"/>
      <c r="E50" s="93"/>
      <c r="F50" s="93"/>
      <c r="G50" s="93"/>
      <c r="H50" s="93"/>
      <c r="I50" s="93"/>
      <c r="J50" s="93"/>
      <c r="K50" s="93"/>
      <c r="L50" s="93"/>
      <c r="M50" s="197"/>
      <c r="N50" s="93"/>
      <c r="O50" s="93"/>
      <c r="P50" s="93"/>
      <c r="Q50" s="93"/>
      <c r="R50" s="93"/>
      <c r="S50" s="93"/>
      <c r="T50" s="93"/>
      <c r="U50" s="93"/>
      <c r="V50" s="93"/>
      <c r="W50" s="93"/>
      <c r="X50" s="93"/>
      <c r="Y50" s="93"/>
      <c r="Z50" s="93"/>
      <c r="AA50" s="93"/>
      <c r="AB50" s="93"/>
      <c r="AC50" s="93"/>
      <c r="AD50" s="93"/>
      <c r="AE50" s="93"/>
      <c r="AF50" s="93"/>
      <c r="AG50" s="93"/>
      <c r="AH50" s="93"/>
    </row>
    <row r="51" spans="1:34" ht="15.75" x14ac:dyDescent="0.2">
      <c r="A51" s="93"/>
      <c r="B51" s="93"/>
      <c r="C51" s="93"/>
      <c r="D51" s="93"/>
      <c r="E51" s="93"/>
      <c r="F51" s="93"/>
      <c r="G51" s="93"/>
      <c r="H51" s="93"/>
      <c r="I51" s="93"/>
      <c r="J51" s="93"/>
      <c r="K51" s="93"/>
      <c r="L51" s="93"/>
      <c r="M51" s="197"/>
      <c r="N51" s="93"/>
      <c r="O51" s="93"/>
      <c r="P51" s="93"/>
      <c r="Q51" s="93"/>
      <c r="R51" s="93"/>
      <c r="S51" s="93"/>
      <c r="T51" s="93"/>
      <c r="U51" s="93"/>
      <c r="V51" s="93"/>
      <c r="W51" s="93"/>
      <c r="X51" s="93"/>
      <c r="Y51" s="93"/>
      <c r="Z51" s="93"/>
      <c r="AA51" s="93"/>
      <c r="AB51" s="93"/>
      <c r="AC51" s="93"/>
      <c r="AD51" s="93"/>
      <c r="AE51" s="93"/>
      <c r="AF51" s="93"/>
      <c r="AG51" s="93"/>
      <c r="AH51" s="93"/>
    </row>
  </sheetData>
  <mergeCells count="23">
    <mergeCell ref="A11:N12"/>
    <mergeCell ref="A5:N5"/>
    <mergeCell ref="A6:N6"/>
    <mergeCell ref="A7:N7"/>
    <mergeCell ref="A8:N8"/>
    <mergeCell ref="A9:N10"/>
    <mergeCell ref="V13:Y13"/>
    <mergeCell ref="Z13:AC13"/>
    <mergeCell ref="AD13:AG13"/>
    <mergeCell ref="AH13:AH14"/>
    <mergeCell ref="P11:AH12"/>
    <mergeCell ref="A15:A16"/>
    <mergeCell ref="A17:A18"/>
    <mergeCell ref="P13:Q13"/>
    <mergeCell ref="R13:U13"/>
    <mergeCell ref="A13:A14"/>
    <mergeCell ref="B13:E13"/>
    <mergeCell ref="F13:F14"/>
    <mergeCell ref="G13:J13"/>
    <mergeCell ref="K13:K14"/>
    <mergeCell ref="L13:L14"/>
    <mergeCell ref="M13:M14"/>
    <mergeCell ref="N13:N14"/>
  </mergeCells>
  <dataValidations count="1">
    <dataValidation type="list" allowBlank="1" showInputMessage="1" showErrorMessage="1" sqref="E15:E29">
      <formula1>"A,B,C"</formula1>
    </dataValidation>
  </dataValidations>
  <pageMargins left="0.19685039370078741" right="0.19685039370078741" top="0.27559055118110237" bottom="0.19685039370078741" header="0.31496062992125984" footer="0.19685039370078741"/>
  <pageSetup paperSize="5" scale="50" fitToWidth="0" orientation="landscape" r:id="rId1"/>
  <ignoredErrors>
    <ignoredError sqref="U1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BF141"/>
  <sheetViews>
    <sheetView showGridLines="0" zoomScale="60" zoomScaleNormal="60" zoomScaleSheetLayoutView="70" workbookViewId="0"/>
  </sheetViews>
  <sheetFormatPr baseColWidth="10" defaultColWidth="10" defaultRowHeight="15" x14ac:dyDescent="0.2"/>
  <cols>
    <col min="1" max="1" width="42.5" style="95" customWidth="1"/>
    <col min="2" max="2" width="34.875" style="95" customWidth="1"/>
    <col min="3" max="3" width="24.625" style="95" customWidth="1"/>
    <col min="4" max="4" width="16.75" style="95" customWidth="1"/>
    <col min="5" max="5" width="18.125" style="95" customWidth="1"/>
    <col min="6" max="6" width="36.875" style="95" customWidth="1"/>
    <col min="7" max="7" width="16.75" style="95" bestFit="1" customWidth="1"/>
    <col min="8" max="10" width="17.375" style="95" bestFit="1" customWidth="1"/>
    <col min="11" max="11" width="28.625" style="95" bestFit="1" customWidth="1"/>
    <col min="12" max="12" width="30.625" style="95" customWidth="1"/>
    <col min="13" max="13" width="35.875" style="95" customWidth="1"/>
    <col min="14" max="14" width="26.375" style="95" customWidth="1"/>
    <col min="15" max="15" width="10" style="95"/>
    <col min="16" max="16" width="27.5" style="95" customWidth="1"/>
    <col min="17" max="17" width="22" style="95" customWidth="1"/>
    <col min="18" max="27" width="11.125" style="95" customWidth="1"/>
    <col min="28" max="28" width="14.875" style="95" bestFit="1" customWidth="1"/>
    <col min="29" max="30" width="11.125" style="95" customWidth="1"/>
    <col min="31" max="31" width="13.875" style="95" bestFit="1" customWidth="1"/>
    <col min="32" max="32" width="13.25" style="95" bestFit="1" customWidth="1"/>
    <col min="33" max="34" width="11.125" style="95" customWidth="1"/>
    <col min="35" max="16384" width="10" style="95"/>
  </cols>
  <sheetData>
    <row r="1" spans="1:58" ht="44.1" customHeight="1" x14ac:dyDescent="0.2">
      <c r="A1" s="93"/>
      <c r="B1" s="93"/>
      <c r="C1" s="93"/>
      <c r="D1" s="93"/>
      <c r="E1" s="93"/>
      <c r="F1" s="93"/>
      <c r="G1" s="93"/>
      <c r="H1" s="93"/>
      <c r="I1" s="93"/>
      <c r="J1" s="93"/>
      <c r="K1" s="93"/>
      <c r="L1" s="93"/>
      <c r="M1" s="93"/>
      <c r="N1" s="93"/>
    </row>
    <row r="2" spans="1:58" ht="44.1" customHeight="1" x14ac:dyDescent="0.2">
      <c r="A2" s="93"/>
      <c r="B2" s="93"/>
      <c r="C2" s="93"/>
      <c r="D2" s="93"/>
      <c r="E2" s="93"/>
      <c r="F2" s="93"/>
      <c r="G2" s="93"/>
      <c r="H2" s="93"/>
      <c r="I2" s="93"/>
      <c r="J2" s="93"/>
      <c r="K2" s="93"/>
      <c r="L2" s="93"/>
      <c r="M2" s="93"/>
      <c r="N2" s="93"/>
    </row>
    <row r="3" spans="1:58" ht="44.1" customHeight="1" x14ac:dyDescent="0.2">
      <c r="A3" s="93"/>
      <c r="B3" s="93"/>
      <c r="C3" s="93"/>
      <c r="D3" s="93"/>
      <c r="E3" s="93"/>
      <c r="F3" s="93"/>
      <c r="G3" s="93"/>
      <c r="H3" s="93"/>
      <c r="I3" s="93"/>
      <c r="J3" s="93"/>
      <c r="K3" s="93"/>
      <c r="L3" s="93"/>
      <c r="M3" s="93"/>
      <c r="N3" s="93"/>
    </row>
    <row r="4" spans="1:58" ht="44.1" customHeight="1" thickBot="1" x14ac:dyDescent="0.25">
      <c r="A4" s="93"/>
      <c r="B4" s="93"/>
      <c r="C4" s="93"/>
      <c r="D4" s="93"/>
      <c r="E4" s="93"/>
      <c r="F4" s="93"/>
      <c r="G4" s="93"/>
      <c r="H4" s="93"/>
      <c r="I4" s="93"/>
      <c r="J4" s="93"/>
      <c r="K4" s="93"/>
      <c r="L4" s="93"/>
      <c r="M4" s="93"/>
      <c r="N4" s="93"/>
    </row>
    <row r="5" spans="1:58" s="98" customFormat="1" ht="44.1" customHeight="1" thickBot="1" x14ac:dyDescent="0.25">
      <c r="A5" s="392" t="s">
        <v>38</v>
      </c>
      <c r="B5" s="393"/>
      <c r="C5" s="393"/>
      <c r="D5" s="393"/>
      <c r="E5" s="393"/>
      <c r="F5" s="393"/>
      <c r="G5" s="393"/>
      <c r="H5" s="393"/>
      <c r="I5" s="393"/>
      <c r="J5" s="393"/>
      <c r="K5" s="393"/>
      <c r="L5" s="393"/>
      <c r="M5" s="393"/>
      <c r="N5" s="394"/>
    </row>
    <row r="6" spans="1:58" s="98" customFormat="1" ht="99.95" customHeight="1" thickBot="1" x14ac:dyDescent="0.25">
      <c r="A6" s="314" t="s">
        <v>39</v>
      </c>
      <c r="B6" s="314"/>
      <c r="C6" s="314"/>
      <c r="D6" s="314"/>
      <c r="E6" s="314"/>
      <c r="F6" s="314"/>
      <c r="G6" s="314"/>
      <c r="H6" s="314"/>
      <c r="I6" s="314"/>
      <c r="J6" s="314"/>
      <c r="K6" s="314"/>
      <c r="L6" s="314"/>
      <c r="M6" s="314"/>
      <c r="N6" s="395"/>
    </row>
    <row r="7" spans="1:58" ht="27" thickBot="1" x14ac:dyDescent="0.25">
      <c r="A7" s="392" t="s">
        <v>40</v>
      </c>
      <c r="B7" s="393"/>
      <c r="C7" s="393"/>
      <c r="D7" s="393"/>
      <c r="E7" s="393"/>
      <c r="F7" s="393"/>
      <c r="G7" s="393"/>
      <c r="H7" s="393"/>
      <c r="I7" s="393"/>
      <c r="J7" s="393"/>
      <c r="K7" s="393"/>
      <c r="L7" s="393"/>
      <c r="M7" s="393"/>
      <c r="N7" s="394"/>
    </row>
    <row r="8" spans="1:58" s="94" customFormat="1" ht="23.25" customHeight="1" x14ac:dyDescent="0.2">
      <c r="A8" s="504" t="s">
        <v>717</v>
      </c>
      <c r="B8" s="505"/>
      <c r="C8" s="505"/>
      <c r="D8" s="505"/>
      <c r="E8" s="505"/>
      <c r="F8" s="505"/>
      <c r="G8" s="505"/>
      <c r="H8" s="505"/>
      <c r="I8" s="505"/>
      <c r="J8" s="505"/>
      <c r="K8" s="505"/>
      <c r="L8" s="505"/>
      <c r="M8" s="505"/>
      <c r="N8" s="506"/>
    </row>
    <row r="9" spans="1:58" s="94" customFormat="1" ht="20.100000000000001" customHeight="1" x14ac:dyDescent="0.2">
      <c r="A9" s="498" t="s">
        <v>322</v>
      </c>
      <c r="B9" s="499"/>
      <c r="C9" s="499"/>
      <c r="D9" s="499"/>
      <c r="E9" s="499"/>
      <c r="F9" s="499"/>
      <c r="G9" s="499"/>
      <c r="H9" s="499"/>
      <c r="I9" s="499"/>
      <c r="J9" s="499"/>
      <c r="K9" s="499"/>
      <c r="L9" s="499"/>
      <c r="M9" s="499"/>
      <c r="N9" s="500"/>
    </row>
    <row r="10" spans="1:58" s="94" customFormat="1" ht="20.100000000000001" customHeight="1" thickBot="1" x14ac:dyDescent="0.25">
      <c r="A10" s="498"/>
      <c r="B10" s="499"/>
      <c r="C10" s="499"/>
      <c r="D10" s="499"/>
      <c r="E10" s="499"/>
      <c r="F10" s="499"/>
      <c r="G10" s="499"/>
      <c r="H10" s="499"/>
      <c r="I10" s="499"/>
      <c r="J10" s="499"/>
      <c r="K10" s="499"/>
      <c r="L10" s="499"/>
      <c r="M10" s="499"/>
      <c r="N10" s="500"/>
    </row>
    <row r="11" spans="1:58" s="94" customFormat="1" ht="14.45" customHeight="1" x14ac:dyDescent="0.2">
      <c r="A11" s="498" t="s">
        <v>43</v>
      </c>
      <c r="B11" s="499"/>
      <c r="C11" s="499"/>
      <c r="D11" s="499"/>
      <c r="E11" s="499"/>
      <c r="F11" s="499"/>
      <c r="G11" s="499"/>
      <c r="H11" s="499"/>
      <c r="I11" s="499"/>
      <c r="J11" s="499"/>
      <c r="K11" s="499"/>
      <c r="L11" s="499"/>
      <c r="M11" s="499"/>
      <c r="N11" s="500"/>
      <c r="P11" s="371" t="s">
        <v>44</v>
      </c>
      <c r="Q11" s="470"/>
      <c r="R11" s="470"/>
      <c r="S11" s="470"/>
      <c r="T11" s="470"/>
      <c r="U11" s="470"/>
      <c r="V11" s="470"/>
      <c r="W11" s="470"/>
      <c r="X11" s="470"/>
      <c r="Y11" s="470"/>
      <c r="Z11" s="470"/>
      <c r="AA11" s="470"/>
      <c r="AB11" s="470"/>
      <c r="AC11" s="470"/>
      <c r="AD11" s="470"/>
      <c r="AE11" s="470"/>
      <c r="AF11" s="470"/>
      <c r="AG11" s="470"/>
      <c r="AH11" s="471"/>
    </row>
    <row r="12" spans="1:58" s="94" customFormat="1" ht="15" customHeight="1" thickBot="1" x14ac:dyDescent="0.25">
      <c r="A12" s="501"/>
      <c r="B12" s="502"/>
      <c r="C12" s="502"/>
      <c r="D12" s="502"/>
      <c r="E12" s="502"/>
      <c r="F12" s="502"/>
      <c r="G12" s="502"/>
      <c r="H12" s="502"/>
      <c r="I12" s="502"/>
      <c r="J12" s="502"/>
      <c r="K12" s="502"/>
      <c r="L12" s="502"/>
      <c r="M12" s="502"/>
      <c r="N12" s="503"/>
      <c r="P12" s="472"/>
      <c r="Q12" s="473"/>
      <c r="R12" s="473"/>
      <c r="S12" s="473"/>
      <c r="T12" s="473"/>
      <c r="U12" s="473"/>
      <c r="V12" s="473"/>
      <c r="W12" s="473"/>
      <c r="X12" s="473"/>
      <c r="Y12" s="473"/>
      <c r="Z12" s="473"/>
      <c r="AA12" s="473"/>
      <c r="AB12" s="473"/>
      <c r="AC12" s="473"/>
      <c r="AD12" s="473"/>
      <c r="AE12" s="473"/>
      <c r="AF12" s="473"/>
      <c r="AG12" s="473"/>
      <c r="AH12" s="474"/>
    </row>
    <row r="13" spans="1:58" ht="47.25" customHeight="1" thickBot="1" x14ac:dyDescent="0.25">
      <c r="A13" s="487" t="s">
        <v>368</v>
      </c>
      <c r="B13" s="489" t="s">
        <v>46</v>
      </c>
      <c r="C13" s="490"/>
      <c r="D13" s="490"/>
      <c r="E13" s="491"/>
      <c r="F13" s="492" t="s">
        <v>47</v>
      </c>
      <c r="G13" s="489" t="s">
        <v>48</v>
      </c>
      <c r="H13" s="490"/>
      <c r="I13" s="490"/>
      <c r="J13" s="491"/>
      <c r="K13" s="492" t="s">
        <v>231</v>
      </c>
      <c r="L13" s="492" t="s">
        <v>232</v>
      </c>
      <c r="M13" s="494" t="s">
        <v>51</v>
      </c>
      <c r="N13" s="496" t="s">
        <v>52</v>
      </c>
      <c r="O13" s="93"/>
      <c r="P13" s="366" t="s">
        <v>46</v>
      </c>
      <c r="Q13" s="367"/>
      <c r="R13" s="366" t="s">
        <v>53</v>
      </c>
      <c r="S13" s="368"/>
      <c r="T13" s="368"/>
      <c r="U13" s="367"/>
      <c r="V13" s="366" t="s">
        <v>54</v>
      </c>
      <c r="W13" s="368"/>
      <c r="X13" s="368"/>
      <c r="Y13" s="367"/>
      <c r="Z13" s="366" t="s">
        <v>55</v>
      </c>
      <c r="AA13" s="368"/>
      <c r="AB13" s="368"/>
      <c r="AC13" s="367"/>
      <c r="AD13" s="366" t="s">
        <v>56</v>
      </c>
      <c r="AE13" s="368"/>
      <c r="AF13" s="368"/>
      <c r="AG13" s="367"/>
      <c r="AH13" s="369" t="s">
        <v>57</v>
      </c>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row>
    <row r="14" spans="1:58" s="94" customFormat="1" ht="63" customHeight="1" thickBot="1" x14ac:dyDescent="0.25">
      <c r="A14" s="488"/>
      <c r="B14" s="102" t="s">
        <v>58</v>
      </c>
      <c r="C14" s="102" t="s">
        <v>233</v>
      </c>
      <c r="D14" s="102" t="s">
        <v>60</v>
      </c>
      <c r="E14" s="102" t="s">
        <v>61</v>
      </c>
      <c r="F14" s="493"/>
      <c r="G14" s="102" t="s">
        <v>62</v>
      </c>
      <c r="H14" s="102" t="s">
        <v>63</v>
      </c>
      <c r="I14" s="102" t="s">
        <v>64</v>
      </c>
      <c r="J14" s="102" t="s">
        <v>65</v>
      </c>
      <c r="K14" s="493"/>
      <c r="L14" s="493"/>
      <c r="M14" s="495"/>
      <c r="N14" s="497"/>
      <c r="O14" s="100"/>
      <c r="P14" s="102" t="s">
        <v>58</v>
      </c>
      <c r="Q14" s="102" t="s">
        <v>59</v>
      </c>
      <c r="R14" s="102" t="s">
        <v>66</v>
      </c>
      <c r="S14" s="102" t="s">
        <v>67</v>
      </c>
      <c r="T14" s="102" t="s">
        <v>68</v>
      </c>
      <c r="U14" s="102" t="s">
        <v>69</v>
      </c>
      <c r="V14" s="102" t="s">
        <v>70</v>
      </c>
      <c r="W14" s="102" t="s">
        <v>71</v>
      </c>
      <c r="X14" s="102" t="s">
        <v>72</v>
      </c>
      <c r="Y14" s="102" t="s">
        <v>73</v>
      </c>
      <c r="Z14" s="102" t="s">
        <v>74</v>
      </c>
      <c r="AA14" s="102" t="s">
        <v>75</v>
      </c>
      <c r="AB14" s="102" t="s">
        <v>76</v>
      </c>
      <c r="AC14" s="102" t="s">
        <v>77</v>
      </c>
      <c r="AD14" s="102" t="s">
        <v>78</v>
      </c>
      <c r="AE14" s="102" t="s">
        <v>79</v>
      </c>
      <c r="AF14" s="102" t="s">
        <v>80</v>
      </c>
      <c r="AG14" s="102" t="s">
        <v>81</v>
      </c>
      <c r="AH14" s="37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row>
    <row r="15" spans="1:58" ht="99" customHeight="1" thickBot="1" x14ac:dyDescent="0.25">
      <c r="A15" s="468" t="s">
        <v>718</v>
      </c>
      <c r="B15" s="117" t="s">
        <v>719</v>
      </c>
      <c r="C15" s="198" t="s">
        <v>720</v>
      </c>
      <c r="D15" s="217">
        <f>+AH15</f>
        <v>12</v>
      </c>
      <c r="E15" s="119" t="s">
        <v>83</v>
      </c>
      <c r="F15" s="120" t="s">
        <v>721</v>
      </c>
      <c r="G15" s="218">
        <f>+U15</f>
        <v>3</v>
      </c>
      <c r="H15" s="218">
        <f>+Y15</f>
        <v>3</v>
      </c>
      <c r="I15" s="218">
        <f>+AC15</f>
        <v>3</v>
      </c>
      <c r="J15" s="218">
        <f>+AG15</f>
        <v>3</v>
      </c>
      <c r="K15" s="198" t="s">
        <v>722</v>
      </c>
      <c r="L15" s="198" t="s">
        <v>723</v>
      </c>
      <c r="M15" s="219" t="s">
        <v>724</v>
      </c>
      <c r="N15" s="117"/>
      <c r="O15" s="93"/>
      <c r="P15" s="202" t="str">
        <f>+IF(B15="","-",B15)</f>
        <v>Informaciones Publicadas del Portal de Transparencia.</v>
      </c>
      <c r="Q15" s="202" t="str">
        <f>+IF(C15="","-",C15)</f>
        <v>No. de Informaciones publicadas.</v>
      </c>
      <c r="R15" s="203">
        <v>1</v>
      </c>
      <c r="S15" s="203">
        <v>1</v>
      </c>
      <c r="T15" s="203">
        <v>1</v>
      </c>
      <c r="U15" s="102">
        <f>+SUM(R15:T15)</f>
        <v>3</v>
      </c>
      <c r="V15" s="203">
        <v>1</v>
      </c>
      <c r="W15" s="203">
        <v>1</v>
      </c>
      <c r="X15" s="203">
        <v>1</v>
      </c>
      <c r="Y15" s="102">
        <f>+SUM(V15:X15)</f>
        <v>3</v>
      </c>
      <c r="Z15" s="203">
        <v>1</v>
      </c>
      <c r="AA15" s="203">
        <v>1</v>
      </c>
      <c r="AB15" s="203">
        <v>1</v>
      </c>
      <c r="AC15" s="102">
        <f>+SUM(Z15:AB15)</f>
        <v>3</v>
      </c>
      <c r="AD15" s="203">
        <v>1</v>
      </c>
      <c r="AE15" s="203">
        <v>1</v>
      </c>
      <c r="AF15" s="203">
        <v>1</v>
      </c>
      <c r="AG15" s="102">
        <f>+SUM(AD15:AF15)</f>
        <v>3</v>
      </c>
      <c r="AH15" s="102">
        <f>+SUM(U15,Y15,AC15,AG15)</f>
        <v>12</v>
      </c>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row>
    <row r="16" spans="1:58" ht="141" customHeight="1" thickBot="1" x14ac:dyDescent="0.25">
      <c r="A16" s="468"/>
      <c r="B16" s="117" t="s">
        <v>725</v>
      </c>
      <c r="C16" s="198" t="s">
        <v>726</v>
      </c>
      <c r="D16" s="217">
        <f>+AH16</f>
        <v>12</v>
      </c>
      <c r="E16" s="119" t="s">
        <v>83</v>
      </c>
      <c r="F16" s="120" t="s">
        <v>727</v>
      </c>
      <c r="G16" s="218">
        <f t="shared" ref="G16:G19" si="0">+U16</f>
        <v>3</v>
      </c>
      <c r="H16" s="218">
        <f t="shared" ref="H16:H19" si="1">+Y16</f>
        <v>3</v>
      </c>
      <c r="I16" s="218">
        <f t="shared" ref="I16:I19" si="2">+AC16</f>
        <v>3</v>
      </c>
      <c r="J16" s="218">
        <f t="shared" ref="J16:J19" si="3">+AG16</f>
        <v>3</v>
      </c>
      <c r="K16" s="198" t="s">
        <v>722</v>
      </c>
      <c r="L16" s="198" t="s">
        <v>347</v>
      </c>
      <c r="M16" s="219" t="s">
        <v>728</v>
      </c>
      <c r="N16" s="117"/>
      <c r="O16" s="93"/>
      <c r="P16" s="202" t="str">
        <f t="shared" ref="P16:Q19" si="4">+IF(B16="","-",B16)</f>
        <v>Asociaciones del Comité de Compras y Contrataciones.</v>
      </c>
      <c r="Q16" s="202" t="str">
        <f t="shared" si="4"/>
        <v>No. de Convocatorias a reuniones.</v>
      </c>
      <c r="R16" s="203">
        <v>1</v>
      </c>
      <c r="S16" s="203">
        <v>1</v>
      </c>
      <c r="T16" s="203">
        <v>1</v>
      </c>
      <c r="U16" s="102">
        <f t="shared" ref="U16:U19" si="5">+SUM(R16:T16)</f>
        <v>3</v>
      </c>
      <c r="V16" s="203">
        <v>1</v>
      </c>
      <c r="W16" s="203">
        <v>1</v>
      </c>
      <c r="X16" s="203">
        <v>1</v>
      </c>
      <c r="Y16" s="102">
        <f t="shared" ref="Y16:Y19" si="6">+SUM(V16:X16)</f>
        <v>3</v>
      </c>
      <c r="Z16" s="203">
        <v>1</v>
      </c>
      <c r="AA16" s="203">
        <v>1</v>
      </c>
      <c r="AB16" s="203">
        <v>1</v>
      </c>
      <c r="AC16" s="102">
        <f t="shared" ref="AC16:AC19" si="7">+SUM(Z16:AB16)</f>
        <v>3</v>
      </c>
      <c r="AD16" s="203">
        <v>1</v>
      </c>
      <c r="AE16" s="203">
        <v>1</v>
      </c>
      <c r="AF16" s="203">
        <v>1</v>
      </c>
      <c r="AG16" s="102">
        <f t="shared" ref="AG16:AG19" si="8">+SUM(AD16:AF16)</f>
        <v>3</v>
      </c>
      <c r="AH16" s="102">
        <f t="shared" ref="AH16:AH19" si="9">+SUM(U16,Y16,AC16,AG16)</f>
        <v>12</v>
      </c>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row>
    <row r="17" spans="1:58" ht="162" customHeight="1" thickBot="1" x14ac:dyDescent="0.25">
      <c r="A17" s="198" t="s">
        <v>729</v>
      </c>
      <c r="B17" s="117" t="s">
        <v>730</v>
      </c>
      <c r="C17" s="220" t="s">
        <v>731</v>
      </c>
      <c r="D17" s="217">
        <f t="shared" ref="D17:D19" si="10">+AH17</f>
        <v>4</v>
      </c>
      <c r="E17" s="119" t="s">
        <v>83</v>
      </c>
      <c r="F17" s="120" t="s">
        <v>732</v>
      </c>
      <c r="G17" s="218">
        <f t="shared" si="0"/>
        <v>1</v>
      </c>
      <c r="H17" s="218">
        <f t="shared" si="1"/>
        <v>1</v>
      </c>
      <c r="I17" s="218">
        <f t="shared" si="2"/>
        <v>1</v>
      </c>
      <c r="J17" s="218">
        <f t="shared" si="3"/>
        <v>1</v>
      </c>
      <c r="K17" s="198" t="s">
        <v>722</v>
      </c>
      <c r="L17" s="198" t="s">
        <v>723</v>
      </c>
      <c r="M17" s="221" t="s">
        <v>733</v>
      </c>
      <c r="N17" s="117"/>
      <c r="O17" s="93"/>
      <c r="P17" s="202" t="str">
        <f t="shared" si="4"/>
        <v>Solicitudes de Información.</v>
      </c>
      <c r="Q17" s="202" t="str">
        <f t="shared" si="4"/>
        <v>No. de estadísticas trimestrales de la OAI.</v>
      </c>
      <c r="R17" s="203">
        <v>1</v>
      </c>
      <c r="S17" s="203">
        <v>0</v>
      </c>
      <c r="T17" s="203">
        <v>0</v>
      </c>
      <c r="U17" s="102">
        <f t="shared" si="5"/>
        <v>1</v>
      </c>
      <c r="V17" s="203">
        <v>1</v>
      </c>
      <c r="W17" s="203">
        <v>0</v>
      </c>
      <c r="X17" s="203">
        <v>0</v>
      </c>
      <c r="Y17" s="102">
        <f t="shared" si="6"/>
        <v>1</v>
      </c>
      <c r="Z17" s="203">
        <v>1</v>
      </c>
      <c r="AA17" s="203">
        <v>0</v>
      </c>
      <c r="AB17" s="203">
        <v>0</v>
      </c>
      <c r="AC17" s="102">
        <f t="shared" si="7"/>
        <v>1</v>
      </c>
      <c r="AD17" s="203">
        <v>1</v>
      </c>
      <c r="AE17" s="203">
        <v>0</v>
      </c>
      <c r="AF17" s="203">
        <v>0</v>
      </c>
      <c r="AG17" s="102">
        <f t="shared" si="8"/>
        <v>1</v>
      </c>
      <c r="AH17" s="102">
        <f t="shared" si="9"/>
        <v>4</v>
      </c>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row>
    <row r="18" spans="1:58" ht="138.75" customHeight="1" thickBot="1" x14ac:dyDescent="0.25">
      <c r="A18" s="220" t="s">
        <v>734</v>
      </c>
      <c r="B18" s="117" t="s">
        <v>735</v>
      </c>
      <c r="C18" s="198" t="s">
        <v>736</v>
      </c>
      <c r="D18" s="217">
        <f t="shared" si="10"/>
        <v>12</v>
      </c>
      <c r="E18" s="119" t="s">
        <v>83</v>
      </c>
      <c r="F18" s="120" t="s">
        <v>737</v>
      </c>
      <c r="G18" s="218">
        <f t="shared" si="0"/>
        <v>3</v>
      </c>
      <c r="H18" s="218">
        <f t="shared" si="1"/>
        <v>3</v>
      </c>
      <c r="I18" s="218">
        <f t="shared" si="2"/>
        <v>3</v>
      </c>
      <c r="J18" s="218">
        <f t="shared" si="3"/>
        <v>3</v>
      </c>
      <c r="K18" s="198" t="s">
        <v>722</v>
      </c>
      <c r="L18" s="198" t="s">
        <v>723</v>
      </c>
      <c r="M18" s="221" t="s">
        <v>738</v>
      </c>
      <c r="N18" s="117"/>
      <c r="O18" s="93"/>
      <c r="P18" s="202" t="str">
        <f t="shared" si="4"/>
        <v>Evaluación mensual del DIGEIG.</v>
      </c>
      <c r="Q18" s="202" t="str">
        <f t="shared" si="4"/>
        <v>No. de Publicaciones mensuales de resultados de evaluación.</v>
      </c>
      <c r="R18" s="203">
        <v>1</v>
      </c>
      <c r="S18" s="203">
        <v>1</v>
      </c>
      <c r="T18" s="203">
        <v>1</v>
      </c>
      <c r="U18" s="102">
        <f t="shared" si="5"/>
        <v>3</v>
      </c>
      <c r="V18" s="203">
        <v>1</v>
      </c>
      <c r="W18" s="203">
        <v>1</v>
      </c>
      <c r="X18" s="203">
        <v>1</v>
      </c>
      <c r="Y18" s="102">
        <f t="shared" si="6"/>
        <v>3</v>
      </c>
      <c r="Z18" s="203">
        <v>1</v>
      </c>
      <c r="AA18" s="203">
        <v>1</v>
      </c>
      <c r="AB18" s="203">
        <v>1</v>
      </c>
      <c r="AC18" s="102">
        <f t="shared" si="7"/>
        <v>3</v>
      </c>
      <c r="AD18" s="203">
        <v>1</v>
      </c>
      <c r="AE18" s="203">
        <v>1</v>
      </c>
      <c r="AF18" s="203">
        <v>1</v>
      </c>
      <c r="AG18" s="102">
        <f t="shared" si="8"/>
        <v>3</v>
      </c>
      <c r="AH18" s="102">
        <f t="shared" si="9"/>
        <v>12</v>
      </c>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row>
    <row r="19" spans="1:58" ht="129" customHeight="1" thickBot="1" x14ac:dyDescent="0.3">
      <c r="A19" s="220" t="s">
        <v>739</v>
      </c>
      <c r="B19" s="222" t="s">
        <v>740</v>
      </c>
      <c r="C19" s="220" t="s">
        <v>741</v>
      </c>
      <c r="D19" s="217">
        <f t="shared" si="10"/>
        <v>4</v>
      </c>
      <c r="E19" s="119" t="s">
        <v>83</v>
      </c>
      <c r="F19" s="223" t="s">
        <v>742</v>
      </c>
      <c r="G19" s="218">
        <f t="shared" si="0"/>
        <v>1</v>
      </c>
      <c r="H19" s="218">
        <f t="shared" si="1"/>
        <v>1</v>
      </c>
      <c r="I19" s="218">
        <f t="shared" si="2"/>
        <v>1</v>
      </c>
      <c r="J19" s="218">
        <f t="shared" si="3"/>
        <v>1</v>
      </c>
      <c r="K19" s="198" t="s">
        <v>722</v>
      </c>
      <c r="L19" s="198" t="s">
        <v>743</v>
      </c>
      <c r="M19" s="224" t="s">
        <v>744</v>
      </c>
      <c r="N19" s="225" t="s">
        <v>745</v>
      </c>
      <c r="O19" s="226"/>
      <c r="P19" s="202" t="str">
        <f t="shared" si="4"/>
        <v>Informes de la Comisión de Ética.</v>
      </c>
      <c r="Q19" s="202" t="str">
        <f t="shared" si="4"/>
        <v>No. de Informes trimestrales del Plan de Trabajo CEP.</v>
      </c>
      <c r="R19" s="227">
        <v>1</v>
      </c>
      <c r="S19" s="227">
        <v>0</v>
      </c>
      <c r="T19" s="227">
        <v>0</v>
      </c>
      <c r="U19" s="102">
        <f t="shared" si="5"/>
        <v>1</v>
      </c>
      <c r="V19" s="227">
        <v>1</v>
      </c>
      <c r="W19" s="227">
        <v>0</v>
      </c>
      <c r="X19" s="227">
        <v>0</v>
      </c>
      <c r="Y19" s="102">
        <f t="shared" si="6"/>
        <v>1</v>
      </c>
      <c r="Z19" s="227">
        <v>1</v>
      </c>
      <c r="AA19" s="227">
        <v>0</v>
      </c>
      <c r="AB19" s="227">
        <v>0</v>
      </c>
      <c r="AC19" s="102">
        <f t="shared" si="7"/>
        <v>1</v>
      </c>
      <c r="AD19" s="227">
        <v>1</v>
      </c>
      <c r="AE19" s="227">
        <v>0</v>
      </c>
      <c r="AF19" s="227">
        <v>0</v>
      </c>
      <c r="AG19" s="102">
        <f t="shared" si="8"/>
        <v>1</v>
      </c>
      <c r="AH19" s="102">
        <f t="shared" si="9"/>
        <v>4</v>
      </c>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row>
    <row r="20" spans="1:58" ht="15.75" x14ac:dyDescent="0.2">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row>
    <row r="21" spans="1:58" ht="15.75" x14ac:dyDescent="0.2">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row>
    <row r="22" spans="1:58" ht="15.75" x14ac:dyDescent="0.2">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row>
    <row r="23" spans="1:58" ht="15.75" x14ac:dyDescent="0.2">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row>
    <row r="24" spans="1:58" ht="15.75" x14ac:dyDescent="0.2">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row>
    <row r="25" spans="1:58" ht="15.75" x14ac:dyDescent="0.2">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row>
    <row r="26" spans="1:58" ht="15.75" x14ac:dyDescent="0.2">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row>
    <row r="27" spans="1:58" ht="15.75" x14ac:dyDescent="0.2">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row>
    <row r="28" spans="1:58" ht="15.75" x14ac:dyDescent="0.2">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row>
    <row r="29" spans="1:58" ht="15.75" x14ac:dyDescent="0.2">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row>
    <row r="30" spans="1:58" ht="15.75" x14ac:dyDescent="0.2">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row>
    <row r="31" spans="1:58" ht="15.75" x14ac:dyDescent="0.2">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row>
    <row r="32" spans="1:58" ht="15.75" x14ac:dyDescent="0.2">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row>
    <row r="33" spans="1:58" ht="15.75" x14ac:dyDescent="0.2">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row>
    <row r="34" spans="1:58" ht="15.75" x14ac:dyDescent="0.2">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row>
    <row r="35" spans="1:58" ht="15.75" x14ac:dyDescent="0.2">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row>
    <row r="36" spans="1:58" ht="15.75" x14ac:dyDescent="0.2">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row>
    <row r="37" spans="1:58" ht="15.75" x14ac:dyDescent="0.2">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row>
    <row r="38" spans="1:58" ht="15.75" x14ac:dyDescent="0.2">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row>
    <row r="39" spans="1:58" ht="15.75" x14ac:dyDescent="0.2">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row>
    <row r="40" spans="1:58" ht="15.75" x14ac:dyDescent="0.2">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row>
    <row r="41" spans="1:58" ht="15.75" x14ac:dyDescent="0.2">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row>
    <row r="42" spans="1:58" ht="15.75" x14ac:dyDescent="0.2">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row>
    <row r="43" spans="1:58" ht="15.75" x14ac:dyDescent="0.2">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row>
    <row r="44" spans="1:58" ht="15.75" x14ac:dyDescent="0.2">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row>
    <row r="45" spans="1:58" ht="15.75" x14ac:dyDescent="0.2">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row>
    <row r="46" spans="1:58" ht="15.75" x14ac:dyDescent="0.2">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row>
    <row r="47" spans="1:58" ht="15.75" x14ac:dyDescent="0.2">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row>
    <row r="48" spans="1:58" ht="15.75" x14ac:dyDescent="0.2">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row>
    <row r="49" spans="1:58" ht="15.75" x14ac:dyDescent="0.2">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row>
    <row r="50" spans="1:58" ht="15.75" x14ac:dyDescent="0.2">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row>
    <row r="51" spans="1:58" ht="15.75" x14ac:dyDescent="0.2">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row>
    <row r="52" spans="1:58" ht="15.75" x14ac:dyDescent="0.2">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row>
    <row r="53" spans="1:58" ht="15.75" x14ac:dyDescent="0.2">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row>
    <row r="54" spans="1:58" ht="15.75" x14ac:dyDescent="0.2">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row>
    <row r="55" spans="1:58" ht="15.75" x14ac:dyDescent="0.2">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row>
    <row r="56" spans="1:58" ht="15.75" x14ac:dyDescent="0.2">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row>
    <row r="57" spans="1:58" ht="15.75" x14ac:dyDescent="0.2">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row>
    <row r="58" spans="1:58" ht="15.75" x14ac:dyDescent="0.2">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row>
    <row r="59" spans="1:58" ht="15.75" x14ac:dyDescent="0.2">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row>
    <row r="60" spans="1:58" ht="15.75" x14ac:dyDescent="0.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row>
    <row r="61" spans="1:58" ht="15.75" x14ac:dyDescent="0.2">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row>
    <row r="62" spans="1:58" ht="15.75" x14ac:dyDescent="0.2">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row>
    <row r="63" spans="1:58" ht="15.75" x14ac:dyDescent="0.2">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row>
    <row r="64" spans="1:58" ht="15.75" x14ac:dyDescent="0.2">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row>
    <row r="65" spans="1:58" ht="15.75" x14ac:dyDescent="0.2">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row>
    <row r="66" spans="1:58" ht="15.75" x14ac:dyDescent="0.2">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row>
    <row r="67" spans="1:58" ht="15.75" x14ac:dyDescent="0.2">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row>
    <row r="68" spans="1:58" ht="15.75" x14ac:dyDescent="0.2">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row>
    <row r="69" spans="1:58" ht="15.75" x14ac:dyDescent="0.2">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row>
    <row r="70" spans="1:58" ht="15.75" x14ac:dyDescent="0.2">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row>
    <row r="71" spans="1:58" ht="15.75" x14ac:dyDescent="0.2">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row>
    <row r="72" spans="1:58" ht="15.75" x14ac:dyDescent="0.2">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row>
    <row r="73" spans="1:58" ht="15.75" x14ac:dyDescent="0.2">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row>
    <row r="74" spans="1:58" ht="15.75" x14ac:dyDescent="0.2">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row>
    <row r="75" spans="1:58" ht="15.75" x14ac:dyDescent="0.2">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row>
    <row r="76" spans="1:58" ht="15.75" x14ac:dyDescent="0.2">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row>
    <row r="77" spans="1:58" ht="15.75" x14ac:dyDescent="0.2">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row>
    <row r="78" spans="1:58" ht="15.75" x14ac:dyDescent="0.2">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row>
    <row r="79" spans="1:58" ht="15.75" x14ac:dyDescent="0.2">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row>
    <row r="80" spans="1:58" ht="15.75" x14ac:dyDescent="0.2">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row>
    <row r="81" spans="1:58" ht="15.75" x14ac:dyDescent="0.2">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row>
    <row r="82" spans="1:58" ht="15.75" x14ac:dyDescent="0.2">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row>
    <row r="83" spans="1:58" ht="15.75" x14ac:dyDescent="0.2">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row>
    <row r="84" spans="1:58" ht="15.75" x14ac:dyDescent="0.2">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row>
    <row r="85" spans="1:58" ht="15.75" x14ac:dyDescent="0.2">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row>
    <row r="86" spans="1:58" ht="15.75"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row>
    <row r="87" spans="1:58" ht="15.75" x14ac:dyDescent="0.2">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row>
    <row r="88" spans="1:58" ht="15.75" x14ac:dyDescent="0.2">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row>
    <row r="89" spans="1:58" ht="15.75" x14ac:dyDescent="0.2">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row>
    <row r="90" spans="1:58" ht="15.75" x14ac:dyDescent="0.2">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row>
    <row r="91" spans="1:58" ht="15.75" x14ac:dyDescent="0.2">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row>
    <row r="92" spans="1:58" ht="15.75" x14ac:dyDescent="0.2">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row>
    <row r="93" spans="1:58" ht="15.75" x14ac:dyDescent="0.2">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row>
    <row r="94" spans="1:58" ht="15.75" x14ac:dyDescent="0.2">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row>
    <row r="95" spans="1:58" ht="15.75" x14ac:dyDescent="0.2">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row>
    <row r="96" spans="1:58" ht="15.75" x14ac:dyDescent="0.2">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row>
    <row r="97" spans="1:58" ht="15.75" x14ac:dyDescent="0.2">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row>
    <row r="98" spans="1:58" ht="15.75" x14ac:dyDescent="0.2">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row>
    <row r="99" spans="1:58" ht="15.75" x14ac:dyDescent="0.2">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row>
    <row r="100" spans="1:58" ht="15.75" x14ac:dyDescent="0.2">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row>
    <row r="101" spans="1:58" ht="15.75" x14ac:dyDescent="0.2">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row>
    <row r="102" spans="1:58" ht="15.75" x14ac:dyDescent="0.2">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row>
    <row r="103" spans="1:58" ht="15.75" x14ac:dyDescent="0.2">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row>
    <row r="104" spans="1:58" ht="15.75" x14ac:dyDescent="0.2">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row>
    <row r="105" spans="1:58" ht="15.75" x14ac:dyDescent="0.2">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row>
    <row r="106" spans="1:58" ht="15.75" x14ac:dyDescent="0.2">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row>
    <row r="107" spans="1:58" ht="15.75" x14ac:dyDescent="0.2">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row>
    <row r="108" spans="1:58" ht="15.75" x14ac:dyDescent="0.2">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row>
    <row r="109" spans="1:58" ht="15.75" x14ac:dyDescent="0.2">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row>
    <row r="110" spans="1:58" ht="15.75" x14ac:dyDescent="0.2">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row>
    <row r="111" spans="1:58" ht="15.75" x14ac:dyDescent="0.2">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row>
    <row r="112" spans="1:58" ht="15.75" x14ac:dyDescent="0.2">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row>
    <row r="113" spans="1:58" ht="15.75" x14ac:dyDescent="0.2">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row>
    <row r="114" spans="1:58" ht="15.75" x14ac:dyDescent="0.2">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row>
    <row r="115" spans="1:58" ht="15.75" x14ac:dyDescent="0.2">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row>
    <row r="116" spans="1:58" ht="15.75" x14ac:dyDescent="0.2">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row>
    <row r="117" spans="1:58" ht="15.75" x14ac:dyDescent="0.2">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row>
    <row r="118" spans="1:58" ht="15.75" x14ac:dyDescent="0.2">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row>
    <row r="119" spans="1:58" ht="15.75" x14ac:dyDescent="0.2">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row>
    <row r="120" spans="1:58" ht="15.75" x14ac:dyDescent="0.2">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row>
    <row r="121" spans="1:58" ht="15.75" x14ac:dyDescent="0.2">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row>
    <row r="122" spans="1:58" ht="15.75" x14ac:dyDescent="0.2">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row>
    <row r="123" spans="1:58" ht="15.75" x14ac:dyDescent="0.2">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row>
    <row r="124" spans="1:58" ht="15.75" x14ac:dyDescent="0.2">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row>
    <row r="125" spans="1:58" ht="15.75" x14ac:dyDescent="0.2">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row>
    <row r="126" spans="1:58" ht="15.75" x14ac:dyDescent="0.2">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row>
    <row r="127" spans="1:58" ht="15.75" x14ac:dyDescent="0.2">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row>
    <row r="128" spans="1:58" ht="15.75" x14ac:dyDescent="0.2">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row>
    <row r="129" spans="1:58" ht="15.75" x14ac:dyDescent="0.2">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row>
    <row r="130" spans="1:58" ht="15.75"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row>
    <row r="131" spans="1:58" ht="15.75" x14ac:dyDescent="0.2">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row>
    <row r="132" spans="1:58" ht="15.75" x14ac:dyDescent="0.2">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row>
    <row r="133" spans="1:58" ht="15.75" x14ac:dyDescent="0.2">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row>
    <row r="134" spans="1:58" ht="15.75" x14ac:dyDescent="0.2">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row>
    <row r="135" spans="1:58" ht="15.75" x14ac:dyDescent="0.2">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row>
    <row r="136" spans="1:58" ht="15.75" x14ac:dyDescent="0.2">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row>
    <row r="137" spans="1:58" ht="15.75" x14ac:dyDescent="0.2">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row>
    <row r="138" spans="1:58" ht="15.75"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row>
    <row r="139" spans="1:58" ht="15.75" x14ac:dyDescent="0.2">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row>
    <row r="140" spans="1:58" ht="15.75" x14ac:dyDescent="0.2">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row>
    <row r="141" spans="1:58" ht="15.75" x14ac:dyDescent="0.2">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row>
  </sheetData>
  <mergeCells count="22">
    <mergeCell ref="A5:N5"/>
    <mergeCell ref="A6:N6"/>
    <mergeCell ref="A7:N7"/>
    <mergeCell ref="A8:N8"/>
    <mergeCell ref="A9:N10"/>
    <mergeCell ref="AD13:AG13"/>
    <mergeCell ref="AH13:AH14"/>
    <mergeCell ref="P11:AH12"/>
    <mergeCell ref="A13:A14"/>
    <mergeCell ref="B13:E13"/>
    <mergeCell ref="F13:F14"/>
    <mergeCell ref="G13:J13"/>
    <mergeCell ref="K13:K14"/>
    <mergeCell ref="L13:L14"/>
    <mergeCell ref="M13:M14"/>
    <mergeCell ref="N13:N14"/>
    <mergeCell ref="A11:N12"/>
    <mergeCell ref="A15:A16"/>
    <mergeCell ref="P13:Q13"/>
    <mergeCell ref="R13:U13"/>
    <mergeCell ref="V13:Y13"/>
    <mergeCell ref="Z13:AC13"/>
  </mergeCells>
  <dataValidations count="2">
    <dataValidation type="list" allowBlank="1" showInputMessage="1" showErrorMessage="1" sqref="E15:E18">
      <formula1>"A,B,C"</formula1>
    </dataValidation>
    <dataValidation allowBlank="1" showInputMessage="1" showErrorMessage="1" promptTitle="Advertencia:" prompt="Esta parte de la matriz es alimentada automaticamente con el llenado del cornograma mensual" sqref="H14:J14 G13:G14"/>
  </dataValidations>
  <pageMargins left="0.95" right="0.33" top="0.37" bottom="0.38" header="0.3" footer="0.23"/>
  <pageSetup paperSize="17"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zoomScale="80" zoomScaleNormal="80" zoomScaleSheetLayoutView="30" workbookViewId="0"/>
  </sheetViews>
  <sheetFormatPr baseColWidth="10" defaultColWidth="9.375" defaultRowHeight="15" x14ac:dyDescent="0.25"/>
  <cols>
    <col min="1" max="9" width="18.25" style="4" customWidth="1"/>
    <col min="10" max="256" width="9.375" style="4"/>
    <col min="257" max="265" width="18.25" style="4" customWidth="1"/>
    <col min="266" max="512" width="9.375" style="4"/>
    <col min="513" max="521" width="18.25" style="4" customWidth="1"/>
    <col min="522" max="768" width="9.375" style="4"/>
    <col min="769" max="777" width="18.25" style="4" customWidth="1"/>
    <col min="778" max="1024" width="9.375" style="4"/>
    <col min="1025" max="1033" width="18.25" style="4" customWidth="1"/>
    <col min="1034" max="1280" width="9.375" style="4"/>
    <col min="1281" max="1289" width="18.25" style="4" customWidth="1"/>
    <col min="1290" max="1536" width="9.375" style="4"/>
    <col min="1537" max="1545" width="18.25" style="4" customWidth="1"/>
    <col min="1546" max="1792" width="9.375" style="4"/>
    <col min="1793" max="1801" width="18.25" style="4" customWidth="1"/>
    <col min="1802" max="2048" width="9.375" style="4"/>
    <col min="2049" max="2057" width="18.25" style="4" customWidth="1"/>
    <col min="2058" max="2304" width="9.375" style="4"/>
    <col min="2305" max="2313" width="18.25" style="4" customWidth="1"/>
    <col min="2314" max="2560" width="9.375" style="4"/>
    <col min="2561" max="2569" width="18.25" style="4" customWidth="1"/>
    <col min="2570" max="2816" width="9.375" style="4"/>
    <col min="2817" max="2825" width="18.25" style="4" customWidth="1"/>
    <col min="2826" max="3072" width="9.375" style="4"/>
    <col min="3073" max="3081" width="18.25" style="4" customWidth="1"/>
    <col min="3082" max="3328" width="9.375" style="4"/>
    <col min="3329" max="3337" width="18.25" style="4" customWidth="1"/>
    <col min="3338" max="3584" width="9.375" style="4"/>
    <col min="3585" max="3593" width="18.25" style="4" customWidth="1"/>
    <col min="3594" max="3840" width="9.375" style="4"/>
    <col min="3841" max="3849" width="18.25" style="4" customWidth="1"/>
    <col min="3850" max="4096" width="9.375" style="4"/>
    <col min="4097" max="4105" width="18.25" style="4" customWidth="1"/>
    <col min="4106" max="4352" width="9.375" style="4"/>
    <col min="4353" max="4361" width="18.25" style="4" customWidth="1"/>
    <col min="4362" max="4608" width="9.375" style="4"/>
    <col min="4609" max="4617" width="18.25" style="4" customWidth="1"/>
    <col min="4618" max="4864" width="9.375" style="4"/>
    <col min="4865" max="4873" width="18.25" style="4" customWidth="1"/>
    <col min="4874" max="5120" width="9.375" style="4"/>
    <col min="5121" max="5129" width="18.25" style="4" customWidth="1"/>
    <col min="5130" max="5376" width="9.375" style="4"/>
    <col min="5377" max="5385" width="18.25" style="4" customWidth="1"/>
    <col min="5386" max="5632" width="9.375" style="4"/>
    <col min="5633" max="5641" width="18.25" style="4" customWidth="1"/>
    <col min="5642" max="5888" width="9.375" style="4"/>
    <col min="5889" max="5897" width="18.25" style="4" customWidth="1"/>
    <col min="5898" max="6144" width="9.375" style="4"/>
    <col min="6145" max="6153" width="18.25" style="4" customWidth="1"/>
    <col min="6154" max="6400" width="9.375" style="4"/>
    <col min="6401" max="6409" width="18.25" style="4" customWidth="1"/>
    <col min="6410" max="6656" width="9.375" style="4"/>
    <col min="6657" max="6665" width="18.25" style="4" customWidth="1"/>
    <col min="6666" max="6912" width="9.375" style="4"/>
    <col min="6913" max="6921" width="18.25" style="4" customWidth="1"/>
    <col min="6922" max="7168" width="9.375" style="4"/>
    <col min="7169" max="7177" width="18.25" style="4" customWidth="1"/>
    <col min="7178" max="7424" width="9.375" style="4"/>
    <col min="7425" max="7433" width="18.25" style="4" customWidth="1"/>
    <col min="7434" max="7680" width="9.375" style="4"/>
    <col min="7681" max="7689" width="18.25" style="4" customWidth="1"/>
    <col min="7690" max="7936" width="9.375" style="4"/>
    <col min="7937" max="7945" width="18.25" style="4" customWidth="1"/>
    <col min="7946" max="8192" width="9.375" style="4"/>
    <col min="8193" max="8201" width="18.25" style="4" customWidth="1"/>
    <col min="8202" max="8448" width="9.375" style="4"/>
    <col min="8449" max="8457" width="18.25" style="4" customWidth="1"/>
    <col min="8458" max="8704" width="9.375" style="4"/>
    <col min="8705" max="8713" width="18.25" style="4" customWidth="1"/>
    <col min="8714" max="8960" width="9.375" style="4"/>
    <col min="8961" max="8969" width="18.25" style="4" customWidth="1"/>
    <col min="8970" max="9216" width="9.375" style="4"/>
    <col min="9217" max="9225" width="18.25" style="4" customWidth="1"/>
    <col min="9226" max="9472" width="9.375" style="4"/>
    <col min="9473" max="9481" width="18.25" style="4" customWidth="1"/>
    <col min="9482" max="9728" width="9.375" style="4"/>
    <col min="9729" max="9737" width="18.25" style="4" customWidth="1"/>
    <col min="9738" max="9984" width="9.375" style="4"/>
    <col min="9985" max="9993" width="18.25" style="4" customWidth="1"/>
    <col min="9994" max="10240" width="9.375" style="4"/>
    <col min="10241" max="10249" width="18.25" style="4" customWidth="1"/>
    <col min="10250" max="10496" width="9.375" style="4"/>
    <col min="10497" max="10505" width="18.25" style="4" customWidth="1"/>
    <col min="10506" max="10752" width="9.375" style="4"/>
    <col min="10753" max="10761" width="18.25" style="4" customWidth="1"/>
    <col min="10762" max="11008" width="9.375" style="4"/>
    <col min="11009" max="11017" width="18.25" style="4" customWidth="1"/>
    <col min="11018" max="11264" width="9.375" style="4"/>
    <col min="11265" max="11273" width="18.25" style="4" customWidth="1"/>
    <col min="11274" max="11520" width="9.375" style="4"/>
    <col min="11521" max="11529" width="18.25" style="4" customWidth="1"/>
    <col min="11530" max="11776" width="9.375" style="4"/>
    <col min="11777" max="11785" width="18.25" style="4" customWidth="1"/>
    <col min="11786" max="12032" width="9.375" style="4"/>
    <col min="12033" max="12041" width="18.25" style="4" customWidth="1"/>
    <col min="12042" max="12288" width="9.375" style="4"/>
    <col min="12289" max="12297" width="18.25" style="4" customWidth="1"/>
    <col min="12298" max="12544" width="9.375" style="4"/>
    <col min="12545" max="12553" width="18.25" style="4" customWidth="1"/>
    <col min="12554" max="12800" width="9.375" style="4"/>
    <col min="12801" max="12809" width="18.25" style="4" customWidth="1"/>
    <col min="12810" max="13056" width="9.375" style="4"/>
    <col min="13057" max="13065" width="18.25" style="4" customWidth="1"/>
    <col min="13066" max="13312" width="9.375" style="4"/>
    <col min="13313" max="13321" width="18.25" style="4" customWidth="1"/>
    <col min="13322" max="13568" width="9.375" style="4"/>
    <col min="13569" max="13577" width="18.25" style="4" customWidth="1"/>
    <col min="13578" max="13824" width="9.375" style="4"/>
    <col min="13825" max="13833" width="18.25" style="4" customWidth="1"/>
    <col min="13834" max="14080" width="9.375" style="4"/>
    <col min="14081" max="14089" width="18.25" style="4" customWidth="1"/>
    <col min="14090" max="14336" width="9.375" style="4"/>
    <col min="14337" max="14345" width="18.25" style="4" customWidth="1"/>
    <col min="14346" max="14592" width="9.375" style="4"/>
    <col min="14593" max="14601" width="18.25" style="4" customWidth="1"/>
    <col min="14602" max="14848" width="9.375" style="4"/>
    <col min="14849" max="14857" width="18.25" style="4" customWidth="1"/>
    <col min="14858" max="15104" width="9.375" style="4"/>
    <col min="15105" max="15113" width="18.25" style="4" customWidth="1"/>
    <col min="15114" max="15360" width="9.375" style="4"/>
    <col min="15361" max="15369" width="18.25" style="4" customWidth="1"/>
    <col min="15370" max="15616" width="9.375" style="4"/>
    <col min="15617" max="15625" width="18.25" style="4" customWidth="1"/>
    <col min="15626" max="15872" width="9.375" style="4"/>
    <col min="15873" max="15881" width="18.25" style="4" customWidth="1"/>
    <col min="15882" max="16128" width="9.375" style="4"/>
    <col min="16129" max="16137" width="18.25" style="4" customWidth="1"/>
    <col min="16138" max="16384" width="9.375" style="4"/>
  </cols>
  <sheetData>
    <row r="1" spans="1:9" x14ac:dyDescent="0.25">
      <c r="A1" s="3"/>
      <c r="B1" s="3"/>
      <c r="C1" s="3"/>
      <c r="D1" s="3"/>
      <c r="E1" s="3"/>
      <c r="F1" s="3"/>
      <c r="G1" s="3"/>
      <c r="H1" s="3"/>
      <c r="I1" s="3"/>
    </row>
    <row r="2" spans="1:9" x14ac:dyDescent="0.25">
      <c r="A2" s="3"/>
      <c r="B2" s="3"/>
      <c r="C2" s="3"/>
      <c r="D2" s="3"/>
      <c r="E2" s="3"/>
      <c r="F2" s="3"/>
      <c r="G2" s="3"/>
      <c r="H2" s="3"/>
      <c r="I2" s="3"/>
    </row>
    <row r="3" spans="1:9" x14ac:dyDescent="0.25">
      <c r="A3" s="3"/>
      <c r="B3" s="3"/>
      <c r="C3" s="3"/>
      <c r="D3" s="3"/>
      <c r="E3" s="3"/>
      <c r="F3" s="3"/>
      <c r="G3" s="3"/>
      <c r="H3" s="3"/>
      <c r="I3" s="3"/>
    </row>
    <row r="4" spans="1:9" x14ac:dyDescent="0.25">
      <c r="A4" s="3"/>
      <c r="B4" s="3"/>
      <c r="C4" s="3"/>
      <c r="D4" s="3"/>
      <c r="E4" s="3"/>
      <c r="F4" s="3"/>
      <c r="G4" s="3"/>
      <c r="H4" s="3"/>
      <c r="I4" s="3"/>
    </row>
    <row r="5" spans="1:9" x14ac:dyDescent="0.25">
      <c r="A5" s="3"/>
      <c r="B5" s="3"/>
      <c r="C5" s="3"/>
      <c r="D5" s="3"/>
      <c r="E5" s="3"/>
      <c r="F5" s="3"/>
      <c r="G5" s="3"/>
      <c r="H5" s="3"/>
      <c r="I5" s="3"/>
    </row>
    <row r="6" spans="1:9" x14ac:dyDescent="0.25">
      <c r="A6" s="3"/>
      <c r="B6" s="3"/>
      <c r="C6" s="3"/>
      <c r="D6" s="3"/>
      <c r="E6" s="3"/>
      <c r="F6" s="3"/>
      <c r="G6" s="3"/>
      <c r="H6" s="3"/>
      <c r="I6" s="3"/>
    </row>
    <row r="7" spans="1:9" ht="20.25" x14ac:dyDescent="0.25">
      <c r="A7" s="307" t="s">
        <v>6</v>
      </c>
      <c r="B7" s="307"/>
      <c r="C7" s="307"/>
      <c r="D7" s="307"/>
      <c r="E7" s="307"/>
      <c r="F7" s="307"/>
      <c r="G7" s="307"/>
      <c r="H7" s="307"/>
      <c r="I7" s="307"/>
    </row>
    <row r="8" spans="1:9" ht="20.25" x14ac:dyDescent="0.25">
      <c r="A8" s="308" t="s">
        <v>2</v>
      </c>
      <c r="B8" s="308"/>
      <c r="C8" s="308"/>
      <c r="D8" s="308"/>
      <c r="E8" s="308"/>
      <c r="F8" s="308"/>
      <c r="G8" s="308"/>
      <c r="H8" s="308"/>
      <c r="I8" s="308"/>
    </row>
    <row r="9" spans="1:9" ht="21" thickBot="1" x14ac:dyDescent="0.3">
      <c r="A9" s="309" t="s">
        <v>3</v>
      </c>
      <c r="B9" s="309"/>
      <c r="C9" s="309"/>
      <c r="D9" s="309"/>
      <c r="E9" s="309"/>
      <c r="F9" s="309"/>
      <c r="G9" s="309"/>
      <c r="H9" s="309"/>
      <c r="I9" s="309"/>
    </row>
    <row r="10" spans="1:9" ht="12.95" customHeight="1" thickBot="1" x14ac:dyDescent="0.3">
      <c r="A10" s="310" t="s">
        <v>4</v>
      </c>
      <c r="B10" s="310"/>
      <c r="C10" s="310"/>
      <c r="D10" s="310"/>
      <c r="E10" s="310"/>
      <c r="F10" s="310"/>
      <c r="G10" s="310"/>
      <c r="H10" s="310"/>
      <c r="I10" s="310"/>
    </row>
    <row r="11" spans="1:9" ht="12.95" customHeight="1" thickBot="1" x14ac:dyDescent="0.3">
      <c r="A11" s="310"/>
      <c r="B11" s="310"/>
      <c r="C11" s="310"/>
      <c r="D11" s="310"/>
      <c r="E11" s="310"/>
      <c r="F11" s="310"/>
      <c r="G11" s="310"/>
      <c r="H11" s="310"/>
      <c r="I11" s="310"/>
    </row>
    <row r="12" spans="1:9" ht="12.95" customHeight="1" thickBot="1" x14ac:dyDescent="0.3">
      <c r="A12" s="310"/>
      <c r="B12" s="310"/>
      <c r="C12" s="310"/>
      <c r="D12" s="310"/>
      <c r="E12" s="310"/>
      <c r="F12" s="310"/>
      <c r="G12" s="310"/>
      <c r="H12" s="310"/>
      <c r="I12" s="310"/>
    </row>
    <row r="13" spans="1:9" ht="20.100000000000001" customHeight="1" thickTop="1" thickBot="1" x14ac:dyDescent="0.3">
      <c r="A13" s="311" t="s">
        <v>7</v>
      </c>
      <c r="B13" s="311"/>
      <c r="C13" s="311"/>
      <c r="D13" s="311"/>
      <c r="E13" s="311"/>
      <c r="F13" s="311"/>
      <c r="G13" s="311"/>
      <c r="H13" s="311"/>
      <c r="I13" s="311"/>
    </row>
    <row r="14" spans="1:9" ht="20.100000000000001" customHeight="1" thickTop="1" thickBot="1" x14ac:dyDescent="0.3">
      <c r="A14" s="311"/>
      <c r="B14" s="311"/>
      <c r="C14" s="311"/>
      <c r="D14" s="311"/>
      <c r="E14" s="311"/>
      <c r="F14" s="311"/>
      <c r="G14" s="311"/>
      <c r="H14" s="311"/>
      <c r="I14" s="311"/>
    </row>
    <row r="15" spans="1:9" ht="20.100000000000001" customHeight="1" thickTop="1" thickBot="1" x14ac:dyDescent="0.3">
      <c r="A15" s="287" t="s">
        <v>955</v>
      </c>
      <c r="B15" s="287"/>
      <c r="C15" s="287"/>
      <c r="D15" s="300" t="s">
        <v>10</v>
      </c>
      <c r="E15" s="301"/>
      <c r="F15" s="302"/>
      <c r="G15" s="312" t="s">
        <v>956</v>
      </c>
      <c r="H15" s="312"/>
      <c r="I15" s="312"/>
    </row>
    <row r="16" spans="1:9" ht="20.100000000000001" customHeight="1" thickTop="1" thickBot="1" x14ac:dyDescent="0.3">
      <c r="A16" s="287"/>
      <c r="B16" s="287"/>
      <c r="C16" s="287"/>
      <c r="D16" s="303"/>
      <c r="E16" s="304"/>
      <c r="F16" s="305"/>
      <c r="G16" s="312"/>
      <c r="H16" s="312"/>
      <c r="I16" s="312"/>
    </row>
    <row r="17" spans="1:11" ht="20.100000000000001" customHeight="1" thickTop="1" thickBot="1" x14ac:dyDescent="0.3">
      <c r="A17" s="287" t="s">
        <v>8</v>
      </c>
      <c r="B17" s="287"/>
      <c r="C17" s="287"/>
      <c r="D17" s="300" t="s">
        <v>12</v>
      </c>
      <c r="E17" s="301"/>
      <c r="F17" s="302"/>
      <c r="G17" s="306" t="s">
        <v>957</v>
      </c>
      <c r="H17" s="306"/>
      <c r="I17" s="306"/>
    </row>
    <row r="18" spans="1:11" ht="20.100000000000001" customHeight="1" thickTop="1" thickBot="1" x14ac:dyDescent="0.3">
      <c r="A18" s="287"/>
      <c r="B18" s="287"/>
      <c r="C18" s="287"/>
      <c r="D18" s="303"/>
      <c r="E18" s="304"/>
      <c r="F18" s="305"/>
      <c r="G18" s="306"/>
      <c r="H18" s="306"/>
      <c r="I18" s="306"/>
    </row>
    <row r="19" spans="1:11" ht="20.100000000000001" customHeight="1" thickTop="1" thickBot="1" x14ac:dyDescent="0.3">
      <c r="A19" s="287" t="s">
        <v>11</v>
      </c>
      <c r="B19" s="287"/>
      <c r="C19" s="287"/>
      <c r="D19" s="288" t="s">
        <v>958</v>
      </c>
      <c r="E19" s="288"/>
      <c r="F19" s="288"/>
      <c r="G19" s="306" t="s">
        <v>959</v>
      </c>
      <c r="H19" s="306"/>
      <c r="I19" s="306"/>
    </row>
    <row r="20" spans="1:11" ht="20.100000000000001" customHeight="1" thickTop="1" thickBot="1" x14ac:dyDescent="0.3">
      <c r="A20" s="287"/>
      <c r="B20" s="287"/>
      <c r="C20" s="287"/>
      <c r="D20" s="288"/>
      <c r="E20" s="288"/>
      <c r="F20" s="288"/>
      <c r="G20" s="306"/>
      <c r="H20" s="306"/>
      <c r="I20" s="306"/>
    </row>
    <row r="21" spans="1:11" ht="20.100000000000001" customHeight="1" thickTop="1" thickBot="1" x14ac:dyDescent="0.3">
      <c r="A21" s="287" t="s">
        <v>9</v>
      </c>
      <c r="B21" s="287"/>
      <c r="C21" s="287"/>
      <c r="D21" s="288" t="s">
        <v>960</v>
      </c>
      <c r="E21" s="288"/>
      <c r="F21" s="288"/>
      <c r="G21" s="293" t="s">
        <v>952</v>
      </c>
      <c r="H21" s="293"/>
      <c r="I21" s="293"/>
    </row>
    <row r="22" spans="1:11" ht="20.100000000000001" customHeight="1" thickTop="1" thickBot="1" x14ac:dyDescent="0.3">
      <c r="A22" s="287"/>
      <c r="B22" s="287"/>
      <c r="C22" s="287"/>
      <c r="D22" s="288"/>
      <c r="E22" s="288"/>
      <c r="F22" s="288"/>
      <c r="G22" s="293"/>
      <c r="H22" s="293"/>
      <c r="I22" s="293"/>
    </row>
    <row r="23" spans="1:11" ht="20.100000000000001" customHeight="1" thickTop="1" thickBot="1" x14ac:dyDescent="0.3">
      <c r="A23" s="287" t="s">
        <v>13</v>
      </c>
      <c r="B23" s="287"/>
      <c r="C23" s="287"/>
      <c r="D23" s="288" t="s">
        <v>14</v>
      </c>
      <c r="E23" s="288"/>
      <c r="F23" s="288"/>
      <c r="G23" s="294"/>
      <c r="H23" s="295"/>
      <c r="I23" s="296"/>
    </row>
    <row r="24" spans="1:11" ht="20.100000000000001" customHeight="1" thickTop="1" thickBot="1" x14ac:dyDescent="0.3">
      <c r="A24" s="287"/>
      <c r="B24" s="287"/>
      <c r="C24" s="287"/>
      <c r="D24" s="288"/>
      <c r="E24" s="288"/>
      <c r="F24" s="288"/>
      <c r="G24" s="297"/>
      <c r="H24" s="298"/>
      <c r="I24" s="299"/>
    </row>
    <row r="25" spans="1:11" ht="20.100000000000001" customHeight="1" thickTop="1" thickBot="1" x14ac:dyDescent="0.3">
      <c r="A25" s="287" t="s">
        <v>961</v>
      </c>
      <c r="B25" s="287"/>
      <c r="C25" s="287"/>
      <c r="D25" s="288" t="s">
        <v>962</v>
      </c>
      <c r="E25" s="288"/>
      <c r="F25" s="288"/>
      <c r="G25" s="288"/>
      <c r="H25" s="287"/>
      <c r="I25" s="289"/>
      <c r="K25" s="243"/>
    </row>
    <row r="26" spans="1:11" ht="20.100000000000001" customHeight="1" thickTop="1" thickBot="1" x14ac:dyDescent="0.3">
      <c r="A26" s="287"/>
      <c r="B26" s="287"/>
      <c r="C26" s="287"/>
      <c r="D26" s="288"/>
      <c r="E26" s="288"/>
      <c r="F26" s="288"/>
      <c r="G26" s="288"/>
      <c r="H26" s="287"/>
      <c r="I26" s="289"/>
    </row>
    <row r="27" spans="1:11" ht="20.100000000000001" customHeight="1" thickTop="1" thickBot="1" x14ac:dyDescent="0.3">
      <c r="A27" s="290" t="s">
        <v>963</v>
      </c>
      <c r="B27" s="290"/>
      <c r="C27" s="290"/>
      <c r="D27" s="291" t="s">
        <v>964</v>
      </c>
      <c r="E27" s="291"/>
      <c r="F27" s="291"/>
      <c r="G27" s="292"/>
      <c r="H27" s="292"/>
      <c r="I27" s="292"/>
    </row>
    <row r="28" spans="1:11" ht="20.100000000000001" customHeight="1" thickTop="1" x14ac:dyDescent="0.25">
      <c r="A28" s="290"/>
      <c r="B28" s="290"/>
      <c r="C28" s="290"/>
      <c r="D28" s="291"/>
      <c r="E28" s="291"/>
      <c r="F28" s="291"/>
      <c r="G28" s="292"/>
      <c r="H28" s="292"/>
      <c r="I28" s="292"/>
    </row>
    <row r="29" spans="1:11" ht="18" customHeight="1" x14ac:dyDescent="0.25">
      <c r="A29" s="282" t="s">
        <v>15</v>
      </c>
      <c r="B29" s="282"/>
      <c r="C29" s="282"/>
      <c r="D29" s="282"/>
      <c r="E29" s="282"/>
      <c r="F29" s="282"/>
      <c r="G29" s="282"/>
      <c r="H29" s="282"/>
      <c r="I29" s="282"/>
    </row>
    <row r="30" spans="1:11" ht="18" customHeight="1" thickBot="1" x14ac:dyDescent="0.3">
      <c r="A30" s="282"/>
      <c r="B30" s="282"/>
      <c r="C30" s="282"/>
      <c r="D30" s="282"/>
      <c r="E30" s="282"/>
      <c r="F30" s="282"/>
      <c r="G30" s="282"/>
      <c r="H30" s="282"/>
      <c r="I30" s="282"/>
    </row>
    <row r="31" spans="1:11" ht="15" customHeight="1" thickBot="1" x14ac:dyDescent="0.3">
      <c r="A31" s="283" t="s">
        <v>965</v>
      </c>
      <c r="B31" s="283"/>
      <c r="C31" s="283"/>
      <c r="D31" s="283"/>
      <c r="E31" s="267"/>
      <c r="F31" s="284" t="s">
        <v>966</v>
      </c>
      <c r="G31" s="284"/>
      <c r="H31" s="284"/>
      <c r="I31" s="284"/>
    </row>
    <row r="32" spans="1:11" ht="15" customHeight="1" thickBot="1" x14ac:dyDescent="0.3">
      <c r="A32" s="283"/>
      <c r="B32" s="283"/>
      <c r="C32" s="283"/>
      <c r="D32" s="283"/>
      <c r="E32" s="267"/>
      <c r="F32" s="284"/>
      <c r="G32" s="284"/>
      <c r="H32" s="284"/>
      <c r="I32" s="284"/>
    </row>
    <row r="33" spans="1:9" ht="15" customHeight="1" thickBot="1" x14ac:dyDescent="0.3">
      <c r="A33" s="283"/>
      <c r="B33" s="283"/>
      <c r="C33" s="283"/>
      <c r="D33" s="283"/>
      <c r="E33" s="267"/>
      <c r="F33" s="284"/>
      <c r="G33" s="284"/>
      <c r="H33" s="284"/>
      <c r="I33" s="284"/>
    </row>
    <row r="34" spans="1:9" ht="15" customHeight="1" thickBot="1" x14ac:dyDescent="0.3">
      <c r="A34" s="285" t="s">
        <v>967</v>
      </c>
      <c r="B34" s="285"/>
      <c r="C34" s="285"/>
      <c r="D34" s="285"/>
      <c r="E34" s="267"/>
      <c r="F34" s="284" t="s">
        <v>16</v>
      </c>
      <c r="G34" s="284"/>
      <c r="H34" s="284"/>
      <c r="I34" s="284"/>
    </row>
    <row r="35" spans="1:9" ht="15" customHeight="1" thickBot="1" x14ac:dyDescent="0.3">
      <c r="A35" s="285"/>
      <c r="B35" s="285"/>
      <c r="C35" s="285"/>
      <c r="D35" s="285"/>
      <c r="E35" s="267"/>
      <c r="F35" s="284"/>
      <c r="G35" s="284"/>
      <c r="H35" s="284"/>
      <c r="I35" s="284"/>
    </row>
    <row r="36" spans="1:9" ht="15" customHeight="1" thickBot="1" x14ac:dyDescent="0.3">
      <c r="A36" s="285"/>
      <c r="B36" s="285"/>
      <c r="C36" s="285"/>
      <c r="D36" s="285"/>
      <c r="E36" s="267"/>
      <c r="F36" s="284"/>
      <c r="G36" s="284"/>
      <c r="H36" s="284"/>
      <c r="I36" s="284"/>
    </row>
    <row r="37" spans="1:9" ht="15" customHeight="1" thickBot="1" x14ac:dyDescent="0.3">
      <c r="A37" s="286" t="s">
        <v>968</v>
      </c>
      <c r="B37" s="285"/>
      <c r="C37" s="285"/>
      <c r="D37" s="285"/>
      <c r="E37" s="267"/>
      <c r="F37" s="284" t="s">
        <v>17</v>
      </c>
      <c r="G37" s="284"/>
      <c r="H37" s="284"/>
      <c r="I37" s="284"/>
    </row>
    <row r="38" spans="1:9" ht="15" customHeight="1" thickBot="1" x14ac:dyDescent="0.3">
      <c r="A38" s="285"/>
      <c r="B38" s="285"/>
      <c r="C38" s="285"/>
      <c r="D38" s="285"/>
      <c r="E38" s="267"/>
      <c r="F38" s="284"/>
      <c r="G38" s="284"/>
      <c r="H38" s="284"/>
      <c r="I38" s="284"/>
    </row>
    <row r="39" spans="1:9" ht="15" customHeight="1" thickBot="1" x14ac:dyDescent="0.3">
      <c r="A39" s="285"/>
      <c r="B39" s="285"/>
      <c r="C39" s="285"/>
      <c r="D39" s="285"/>
      <c r="E39" s="267"/>
      <c r="F39" s="284"/>
      <c r="G39" s="284"/>
      <c r="H39" s="284"/>
      <c r="I39" s="284"/>
    </row>
    <row r="40" spans="1:9" ht="15" customHeight="1" thickBot="1" x14ac:dyDescent="0.3">
      <c r="A40" s="277" t="s">
        <v>969</v>
      </c>
      <c r="B40" s="277"/>
      <c r="C40" s="277"/>
      <c r="D40" s="277"/>
      <c r="E40" s="267"/>
      <c r="F40" s="278" t="s">
        <v>970</v>
      </c>
      <c r="G40" s="278"/>
      <c r="H40" s="278"/>
      <c r="I40" s="278"/>
    </row>
    <row r="41" spans="1:9" ht="15" customHeight="1" thickBot="1" x14ac:dyDescent="0.3">
      <c r="A41" s="277"/>
      <c r="B41" s="277"/>
      <c r="C41" s="277"/>
      <c r="D41" s="277"/>
      <c r="E41" s="267"/>
      <c r="F41" s="278"/>
      <c r="G41" s="278"/>
      <c r="H41" s="278"/>
      <c r="I41" s="278"/>
    </row>
    <row r="42" spans="1:9" ht="15.75" customHeight="1" thickBot="1" x14ac:dyDescent="0.3">
      <c r="A42" s="277"/>
      <c r="B42" s="277"/>
      <c r="C42" s="277"/>
      <c r="D42" s="277"/>
      <c r="E42" s="268"/>
      <c r="F42" s="278"/>
      <c r="G42" s="278"/>
      <c r="H42" s="278"/>
      <c r="I42" s="278"/>
    </row>
    <row r="43" spans="1:9" ht="21.75" customHeight="1" thickBot="1" x14ac:dyDescent="0.3">
      <c r="A43" s="279" t="s">
        <v>5</v>
      </c>
      <c r="B43" s="279"/>
      <c r="C43" s="279"/>
      <c r="D43" s="279"/>
      <c r="E43" s="279"/>
      <c r="F43" s="279"/>
      <c r="G43" s="279"/>
      <c r="H43" s="279"/>
      <c r="I43" s="279"/>
    </row>
    <row r="44" spans="1:9" ht="155.1" customHeight="1" thickBot="1" x14ac:dyDescent="0.3">
      <c r="A44" s="280" t="s">
        <v>18</v>
      </c>
      <c r="B44" s="280"/>
      <c r="C44" s="280"/>
      <c r="D44" s="280"/>
      <c r="E44" s="281" t="s">
        <v>21</v>
      </c>
      <c r="F44" s="281"/>
      <c r="G44" s="281"/>
      <c r="H44" s="281"/>
      <c r="I44" s="281"/>
    </row>
    <row r="45" spans="1:9" ht="155.1" customHeight="1" thickBot="1" x14ac:dyDescent="0.3">
      <c r="A45" s="280" t="s">
        <v>19</v>
      </c>
      <c r="B45" s="280"/>
      <c r="C45" s="280"/>
      <c r="D45" s="280"/>
      <c r="E45" s="281"/>
      <c r="F45" s="281"/>
      <c r="G45" s="281"/>
      <c r="H45" s="281"/>
      <c r="I45" s="281"/>
    </row>
    <row r="46" spans="1:9" ht="155.1" customHeight="1" thickBot="1" x14ac:dyDescent="0.3">
      <c r="A46" s="280" t="s">
        <v>20</v>
      </c>
      <c r="B46" s="280"/>
      <c r="C46" s="280"/>
      <c r="D46" s="280"/>
      <c r="E46" s="281"/>
      <c r="F46" s="281"/>
      <c r="G46" s="281"/>
      <c r="H46" s="281"/>
      <c r="I46" s="281"/>
    </row>
  </sheetData>
  <sheetProtection selectLockedCells="1" selectUnlockedCells="1"/>
  <mergeCells count="40">
    <mergeCell ref="A15:C16"/>
    <mergeCell ref="D15:F16"/>
    <mergeCell ref="G15:I16"/>
    <mergeCell ref="A7:I7"/>
    <mergeCell ref="A8:I8"/>
    <mergeCell ref="A9:I9"/>
    <mergeCell ref="A10:I12"/>
    <mergeCell ref="A13:I14"/>
    <mergeCell ref="A17:C18"/>
    <mergeCell ref="D17:F18"/>
    <mergeCell ref="G17:I18"/>
    <mergeCell ref="A19:C20"/>
    <mergeCell ref="D19:F20"/>
    <mergeCell ref="G19:I20"/>
    <mergeCell ref="A21:C22"/>
    <mergeCell ref="D21:F22"/>
    <mergeCell ref="G21:I22"/>
    <mergeCell ref="A23:C24"/>
    <mergeCell ref="D23:F24"/>
    <mergeCell ref="G23:I24"/>
    <mergeCell ref="A37:D39"/>
    <mergeCell ref="F37:I39"/>
    <mergeCell ref="A25:C26"/>
    <mergeCell ref="D25:F26"/>
    <mergeCell ref="G25:I26"/>
    <mergeCell ref="A27:C28"/>
    <mergeCell ref="D27:F28"/>
    <mergeCell ref="G27:I28"/>
    <mergeCell ref="A29:I30"/>
    <mergeCell ref="A31:D33"/>
    <mergeCell ref="F31:I33"/>
    <mergeCell ref="A34:D36"/>
    <mergeCell ref="F34:I36"/>
    <mergeCell ref="A40:D42"/>
    <mergeCell ref="F40:I42"/>
    <mergeCell ref="A43:I43"/>
    <mergeCell ref="A44:D44"/>
    <mergeCell ref="E44:I46"/>
    <mergeCell ref="A45:D45"/>
    <mergeCell ref="A46:D46"/>
  </mergeCells>
  <printOptions horizontalCentered="1" verticalCentered="1"/>
  <pageMargins left="0.05" right="0.05" top="0.75" bottom="0.75" header="0.3" footer="0.3"/>
  <pageSetup paperSize="5" scale="97" firstPageNumber="0" fitToHeight="0" orientation="landscape" verticalDpi="300" r:id="rId1"/>
  <headerFooter alignWithMargins="0"/>
  <rowBreaks count="2" manualBreakCount="2">
    <brk id="28" max="16383" man="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7"/>
  <sheetViews>
    <sheetView showGridLines="0" workbookViewId="0"/>
  </sheetViews>
  <sheetFormatPr baseColWidth="10" defaultRowHeight="15" x14ac:dyDescent="0.25"/>
  <cols>
    <col min="1" max="1" width="57.75" style="1" customWidth="1"/>
    <col min="2" max="1024" width="10.75" style="1" customWidth="1"/>
    <col min="1025" max="1025" width="11" customWidth="1"/>
  </cols>
  <sheetData>
    <row r="1" spans="1:1024" ht="26.25" x14ac:dyDescent="0.4">
      <c r="A1" s="5" t="s">
        <v>22</v>
      </c>
    </row>
    <row r="2" spans="1:1024" ht="15" customHeight="1" x14ac:dyDescent="0.4">
      <c r="A2" s="5"/>
    </row>
    <row r="3" spans="1:1024" ht="18.75" x14ac:dyDescent="0.3">
      <c r="A3" s="6" t="s">
        <v>23</v>
      </c>
    </row>
    <row r="4" spans="1:1024" x14ac:dyDescent="0.25">
      <c r="A4" s="242" t="s">
        <v>24</v>
      </c>
      <c r="AMJ4"/>
    </row>
    <row r="5" spans="1:1024" x14ac:dyDescent="0.25">
      <c r="A5" s="228" t="s">
        <v>25</v>
      </c>
      <c r="AMJ5"/>
    </row>
    <row r="6" spans="1:1024" x14ac:dyDescent="0.25">
      <c r="A6" s="228" t="s">
        <v>26</v>
      </c>
      <c r="AMJ6"/>
    </row>
    <row r="7" spans="1:1024" x14ac:dyDescent="0.25">
      <c r="A7" s="228" t="s">
        <v>27</v>
      </c>
      <c r="AMJ7"/>
    </row>
    <row r="8" spans="1:1024" x14ac:dyDescent="0.25">
      <c r="A8" s="228" t="s">
        <v>28</v>
      </c>
      <c r="AMJ8"/>
    </row>
    <row r="9" spans="1:1024" x14ac:dyDescent="0.25">
      <c r="A9" s="242" t="s">
        <v>29</v>
      </c>
      <c r="AMJ9"/>
    </row>
    <row r="10" spans="1:1024" x14ac:dyDescent="0.25">
      <c r="A10" s="228" t="s">
        <v>30</v>
      </c>
      <c r="AMJ10"/>
    </row>
    <row r="11" spans="1:1024" x14ac:dyDescent="0.25">
      <c r="A11" s="228" t="s">
        <v>31</v>
      </c>
      <c r="AMJ11"/>
    </row>
    <row r="12" spans="1:1024" x14ac:dyDescent="0.25">
      <c r="A12" s="228" t="s">
        <v>32</v>
      </c>
      <c r="AMJ12"/>
    </row>
    <row r="13" spans="1:1024" x14ac:dyDescent="0.25">
      <c r="A13" s="228" t="s">
        <v>33</v>
      </c>
      <c r="AMJ13"/>
    </row>
    <row r="14" spans="1:1024" x14ac:dyDescent="0.25">
      <c r="A14" s="228" t="s">
        <v>34</v>
      </c>
      <c r="AMJ14"/>
    </row>
    <row r="15" spans="1:1024" x14ac:dyDescent="0.25">
      <c r="A15" s="228" t="s">
        <v>35</v>
      </c>
      <c r="AMJ15"/>
    </row>
    <row r="16" spans="1:1024" x14ac:dyDescent="0.25">
      <c r="A16" s="228" t="s">
        <v>36</v>
      </c>
      <c r="AMJ16"/>
    </row>
    <row r="17" spans="1:1024" x14ac:dyDescent="0.25">
      <c r="A17" s="228" t="s">
        <v>37</v>
      </c>
      <c r="AMJ17"/>
    </row>
  </sheetData>
  <hyperlinks>
    <hyperlink ref="A5" location="'Normas y Seguimiento'!A1" display="2. Departamento de Normas, Sistemas, Supervisión y Seguimiento"/>
    <hyperlink ref="A6" location="'Planificación y Desarrollo'!A1" display="3. Departamento de Planificación y Desarrollo"/>
    <hyperlink ref="A7" location="'Seguridad Militar'!A1" display="4. Departamento de Seguridad Militar"/>
    <hyperlink ref="A8" location="TIC!A1" display="5. Departamento de Tecnologías de la Información y Comunicación"/>
    <hyperlink ref="A9" location="Jurídica!A1" display="6. Departamento Jurídico"/>
    <hyperlink ref="A10" location="'Administrativa Financiera'!A1" display="7. Dirección Administrativa Financiera"/>
    <hyperlink ref="A11" location="Agropecuaria!A1" display="8. Dirección Agropecuaria, Normas y Tecnología Alimentaria"/>
    <hyperlink ref="A12" location="Logística!A1" display="9. Dirección de Abastecimiento, Distribución y Logística"/>
    <hyperlink ref="A13" location="Comercialización!A1" display="10. Dirección de Comercialización"/>
    <hyperlink ref="A14" location="Programas!A1" display="11. Dirección de Gestión de Programas"/>
    <hyperlink ref="A15" location="'Recursos Humanos'!A1" display="12. Dirección de Recursos Humanos"/>
    <hyperlink ref="A16" location="'Dirección Ejecutiva'!A1" display="13. Dirección Ejecutiva"/>
    <hyperlink ref="A17" location="OAI!A1" display="14. Oficina de Libre Acceso a la Información"/>
    <hyperlink ref="A4" location="Comunicaciones!A1" display="1. Departamento de Comunicaciones"/>
  </hyperlink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MH47"/>
  <sheetViews>
    <sheetView showGridLines="0" tabSelected="1" zoomScale="60" zoomScaleNormal="60" workbookViewId="0"/>
  </sheetViews>
  <sheetFormatPr baseColWidth="10" defaultRowHeight="15" x14ac:dyDescent="0.2"/>
  <cols>
    <col min="1" max="1" width="25.625" style="8" customWidth="1"/>
    <col min="2" max="2" width="35.375" style="8" customWidth="1"/>
    <col min="3" max="3" width="25.625" style="8" customWidth="1"/>
    <col min="4" max="5" width="19.25" style="8" customWidth="1"/>
    <col min="6" max="6" width="37.625" style="8" customWidth="1"/>
    <col min="7" max="10" width="15.625" style="8" customWidth="1"/>
    <col min="11" max="11" width="22.125" style="8" customWidth="1"/>
    <col min="12" max="12" width="27.25" style="8" customWidth="1"/>
    <col min="13" max="13" width="31.75" style="8" customWidth="1"/>
    <col min="14" max="14" width="26.375" style="8" customWidth="1"/>
    <col min="15" max="15" width="10.625" customWidth="1"/>
    <col min="16" max="16" width="23.875" style="8" customWidth="1"/>
    <col min="17" max="17" width="25" style="8" customWidth="1"/>
    <col min="18" max="27" width="11.875" style="8" customWidth="1"/>
    <col min="28" max="28" width="12.375" style="8" bestFit="1" customWidth="1"/>
    <col min="29" max="29" width="13.75" style="8" customWidth="1"/>
    <col min="30" max="31" width="11.875" style="8" customWidth="1"/>
    <col min="32" max="32" width="13.75" style="8"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746</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43</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233</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s="10" customFormat="1" ht="103.5" customHeight="1" thickBot="1" x14ac:dyDescent="0.25">
      <c r="A15" s="327" t="s">
        <v>747</v>
      </c>
      <c r="B15" s="248" t="s">
        <v>748</v>
      </c>
      <c r="C15" s="248" t="s">
        <v>749</v>
      </c>
      <c r="D15" s="41">
        <f t="shared" ref="D15:D36" si="0">+AH15</f>
        <v>226</v>
      </c>
      <c r="E15" s="42" t="s">
        <v>83</v>
      </c>
      <c r="F15" s="28" t="s">
        <v>750</v>
      </c>
      <c r="G15" s="41">
        <f>+U15</f>
        <v>53</v>
      </c>
      <c r="H15" s="41">
        <f t="shared" ref="H15:H36" si="1">+Y15</f>
        <v>54</v>
      </c>
      <c r="I15" s="41">
        <f t="shared" ref="I15:I36" si="2">+AC15</f>
        <v>57</v>
      </c>
      <c r="J15" s="41">
        <f t="shared" ref="J15:J36" si="3">+AG15</f>
        <v>62</v>
      </c>
      <c r="K15" s="248" t="s">
        <v>751</v>
      </c>
      <c r="L15" s="248" t="s">
        <v>134</v>
      </c>
      <c r="M15" s="261" t="s">
        <v>752</v>
      </c>
      <c r="N15" s="259"/>
      <c r="O15"/>
      <c r="P15" s="14" t="str">
        <f t="shared" ref="P15:Q32" si="4">+IF(B15="","-",B15)</f>
        <v>Notas de prensa.</v>
      </c>
      <c r="Q15" s="14" t="str">
        <f t="shared" si="4"/>
        <v>No. de Notas de prensa realizadas.</v>
      </c>
      <c r="R15" s="23">
        <v>19</v>
      </c>
      <c r="S15" s="23">
        <v>19</v>
      </c>
      <c r="T15" s="23">
        <v>15</v>
      </c>
      <c r="U15" s="24">
        <f t="shared" ref="U15:U27" si="5">+SUM(R15:T15)</f>
        <v>53</v>
      </c>
      <c r="V15" s="23">
        <v>20</v>
      </c>
      <c r="W15" s="23">
        <v>15</v>
      </c>
      <c r="X15" s="23">
        <v>19</v>
      </c>
      <c r="Y15" s="24">
        <f t="shared" ref="Y15:Y36" si="6">+SUM(V15:X15)</f>
        <v>54</v>
      </c>
      <c r="Z15" s="23">
        <v>19</v>
      </c>
      <c r="AA15" s="23">
        <v>19</v>
      </c>
      <c r="AB15" s="23">
        <v>19</v>
      </c>
      <c r="AC15" s="24">
        <f t="shared" ref="AC15:AC36" si="7">+SUM(Z15:AB15)</f>
        <v>57</v>
      </c>
      <c r="AD15" s="23">
        <v>19</v>
      </c>
      <c r="AE15" s="23">
        <v>18</v>
      </c>
      <c r="AF15" s="23">
        <v>25</v>
      </c>
      <c r="AG15" s="24">
        <f t="shared" ref="AG15:AG36" si="8">+SUM(AD15:AF15)</f>
        <v>62</v>
      </c>
      <c r="AH15" s="24">
        <f t="shared" ref="AH15:AH36" si="9">+SUM(U15,Y15,AC15,AG15)</f>
        <v>226</v>
      </c>
    </row>
    <row r="16" spans="1:1022" ht="91.5" customHeight="1" thickBot="1" x14ac:dyDescent="0.25">
      <c r="A16" s="327"/>
      <c r="B16" s="248" t="s">
        <v>753</v>
      </c>
      <c r="C16" s="248" t="s">
        <v>754</v>
      </c>
      <c r="D16" s="41">
        <f t="shared" si="0"/>
        <v>16</v>
      </c>
      <c r="E16" s="42" t="s">
        <v>174</v>
      </c>
      <c r="F16" s="28" t="s">
        <v>755</v>
      </c>
      <c r="G16" s="41">
        <f t="shared" ref="G16:G36" si="10">+U16</f>
        <v>5</v>
      </c>
      <c r="H16" s="41">
        <f t="shared" si="1"/>
        <v>5</v>
      </c>
      <c r="I16" s="41">
        <f t="shared" si="2"/>
        <v>4</v>
      </c>
      <c r="J16" s="41">
        <f t="shared" si="3"/>
        <v>2</v>
      </c>
      <c r="K16" s="248" t="s">
        <v>756</v>
      </c>
      <c r="L16" s="29" t="s">
        <v>857</v>
      </c>
      <c r="M16" s="261" t="s">
        <v>757</v>
      </c>
      <c r="N16" s="259"/>
      <c r="P16" s="14" t="str">
        <f t="shared" si="4"/>
        <v>Cartas aniversarios de medios.</v>
      </c>
      <c r="Q16" s="14" t="str">
        <f t="shared" si="4"/>
        <v>No. de Cartas de aniversario.</v>
      </c>
      <c r="R16" s="23">
        <v>2</v>
      </c>
      <c r="S16" s="23">
        <v>1</v>
      </c>
      <c r="T16" s="23">
        <v>2</v>
      </c>
      <c r="U16" s="24">
        <f t="shared" si="5"/>
        <v>5</v>
      </c>
      <c r="V16" s="23">
        <v>2</v>
      </c>
      <c r="W16" s="23">
        <v>2</v>
      </c>
      <c r="X16" s="23">
        <v>1</v>
      </c>
      <c r="Y16" s="24">
        <f t="shared" si="6"/>
        <v>5</v>
      </c>
      <c r="Z16" s="23">
        <v>1</v>
      </c>
      <c r="AA16" s="23">
        <v>2</v>
      </c>
      <c r="AB16" s="23">
        <v>1</v>
      </c>
      <c r="AC16" s="24">
        <f t="shared" si="7"/>
        <v>4</v>
      </c>
      <c r="AD16" s="23">
        <v>0</v>
      </c>
      <c r="AE16" s="23">
        <v>2</v>
      </c>
      <c r="AF16" s="23">
        <v>0</v>
      </c>
      <c r="AG16" s="24">
        <f t="shared" si="8"/>
        <v>2</v>
      </c>
      <c r="AH16" s="24">
        <f t="shared" si="9"/>
        <v>16</v>
      </c>
      <c r="AMH16"/>
    </row>
    <row r="17" spans="1:1022" ht="130.5" customHeight="1" thickBot="1" x14ac:dyDescent="0.25">
      <c r="A17" s="327"/>
      <c r="B17" s="248" t="s">
        <v>758</v>
      </c>
      <c r="C17" s="248" t="s">
        <v>759</v>
      </c>
      <c r="D17" s="41">
        <f t="shared" si="0"/>
        <v>24</v>
      </c>
      <c r="E17" s="42" t="s">
        <v>760</v>
      </c>
      <c r="F17" s="28" t="s">
        <v>761</v>
      </c>
      <c r="G17" s="41">
        <f t="shared" si="10"/>
        <v>6</v>
      </c>
      <c r="H17" s="41">
        <f t="shared" si="1"/>
        <v>6</v>
      </c>
      <c r="I17" s="41">
        <f t="shared" si="2"/>
        <v>6</v>
      </c>
      <c r="J17" s="41">
        <f t="shared" si="3"/>
        <v>6</v>
      </c>
      <c r="K17" s="248" t="s">
        <v>756</v>
      </c>
      <c r="L17" s="29" t="s">
        <v>858</v>
      </c>
      <c r="M17" s="261" t="s">
        <v>762</v>
      </c>
      <c r="N17" s="259"/>
      <c r="P17" s="14" t="str">
        <f t="shared" si="4"/>
        <v>Coordinación para envío de Bodegas Móviles a los medios.</v>
      </c>
      <c r="Q17" s="14" t="str">
        <f t="shared" si="4"/>
        <v>No. de Bodegas Móviles para enviar.</v>
      </c>
      <c r="R17" s="23">
        <v>2</v>
      </c>
      <c r="S17" s="23">
        <v>2</v>
      </c>
      <c r="T17" s="23">
        <v>2</v>
      </c>
      <c r="U17" s="24">
        <f t="shared" si="5"/>
        <v>6</v>
      </c>
      <c r="V17" s="23">
        <v>2</v>
      </c>
      <c r="W17" s="23">
        <v>2</v>
      </c>
      <c r="X17" s="23">
        <v>2</v>
      </c>
      <c r="Y17" s="24">
        <f t="shared" si="6"/>
        <v>6</v>
      </c>
      <c r="Z17" s="23">
        <v>2</v>
      </c>
      <c r="AA17" s="23">
        <v>2</v>
      </c>
      <c r="AB17" s="23">
        <v>2</v>
      </c>
      <c r="AC17" s="24">
        <f t="shared" si="7"/>
        <v>6</v>
      </c>
      <c r="AD17" s="23">
        <v>2</v>
      </c>
      <c r="AE17" s="23">
        <v>2</v>
      </c>
      <c r="AF17" s="23">
        <v>2</v>
      </c>
      <c r="AG17" s="24">
        <f t="shared" si="8"/>
        <v>6</v>
      </c>
      <c r="AH17" s="24">
        <f t="shared" si="9"/>
        <v>24</v>
      </c>
      <c r="AMH17"/>
    </row>
    <row r="18" spans="1:1022" ht="91.5" customHeight="1" thickBot="1" x14ac:dyDescent="0.25">
      <c r="A18" s="327"/>
      <c r="B18" s="248" t="s">
        <v>763</v>
      </c>
      <c r="C18" s="248" t="s">
        <v>764</v>
      </c>
      <c r="D18" s="41">
        <f t="shared" si="0"/>
        <v>128</v>
      </c>
      <c r="E18" s="42" t="s">
        <v>174</v>
      </c>
      <c r="F18" s="28" t="s">
        <v>765</v>
      </c>
      <c r="G18" s="41">
        <f t="shared" si="10"/>
        <v>27</v>
      </c>
      <c r="H18" s="41">
        <f t="shared" si="1"/>
        <v>35</v>
      </c>
      <c r="I18" s="41">
        <f t="shared" si="2"/>
        <v>33</v>
      </c>
      <c r="J18" s="41">
        <f t="shared" si="3"/>
        <v>33</v>
      </c>
      <c r="K18" s="248" t="s">
        <v>756</v>
      </c>
      <c r="L18" s="29" t="s">
        <v>857</v>
      </c>
      <c r="M18" s="261" t="s">
        <v>766</v>
      </c>
      <c r="N18" s="259"/>
      <c r="P18" s="14" t="str">
        <f t="shared" si="4"/>
        <v>Entrevistas al Director.</v>
      </c>
      <c r="Q18" s="14" t="str">
        <f t="shared" si="4"/>
        <v>No. de entrevistas realizadas.</v>
      </c>
      <c r="R18" s="23">
        <v>10</v>
      </c>
      <c r="S18" s="23">
        <v>10</v>
      </c>
      <c r="T18" s="23">
        <v>7</v>
      </c>
      <c r="U18" s="24">
        <f t="shared" si="5"/>
        <v>27</v>
      </c>
      <c r="V18" s="23">
        <v>10</v>
      </c>
      <c r="W18" s="23">
        <v>10</v>
      </c>
      <c r="X18" s="23">
        <v>15</v>
      </c>
      <c r="Y18" s="24">
        <f t="shared" si="6"/>
        <v>35</v>
      </c>
      <c r="Z18" s="23">
        <v>15</v>
      </c>
      <c r="AA18" s="23">
        <v>10</v>
      </c>
      <c r="AB18" s="23">
        <v>8</v>
      </c>
      <c r="AC18" s="24">
        <f t="shared" si="7"/>
        <v>33</v>
      </c>
      <c r="AD18" s="23">
        <v>10</v>
      </c>
      <c r="AE18" s="23">
        <v>10</v>
      </c>
      <c r="AF18" s="23">
        <v>13</v>
      </c>
      <c r="AG18" s="24">
        <f t="shared" si="8"/>
        <v>33</v>
      </c>
      <c r="AH18" s="24">
        <f t="shared" si="9"/>
        <v>128</v>
      </c>
      <c r="AMH18"/>
    </row>
    <row r="19" spans="1:1022" ht="91.5" customHeight="1" thickBot="1" x14ac:dyDescent="0.25">
      <c r="A19" s="327"/>
      <c r="B19" s="248" t="s">
        <v>767</v>
      </c>
      <c r="C19" s="248" t="s">
        <v>768</v>
      </c>
      <c r="D19" s="41">
        <f t="shared" si="0"/>
        <v>27</v>
      </c>
      <c r="E19" s="42" t="s">
        <v>83</v>
      </c>
      <c r="F19" s="28" t="s">
        <v>769</v>
      </c>
      <c r="G19" s="41">
        <f t="shared" si="10"/>
        <v>6</v>
      </c>
      <c r="H19" s="41">
        <f t="shared" si="1"/>
        <v>8</v>
      </c>
      <c r="I19" s="41">
        <f t="shared" si="2"/>
        <v>6</v>
      </c>
      <c r="J19" s="41">
        <f t="shared" si="3"/>
        <v>7</v>
      </c>
      <c r="K19" s="248" t="s">
        <v>756</v>
      </c>
      <c r="L19" s="29" t="s">
        <v>859</v>
      </c>
      <c r="M19" s="261" t="s">
        <v>770</v>
      </c>
      <c r="N19" s="259"/>
      <c r="P19" s="14" t="str">
        <f t="shared" si="4"/>
        <v>Agenda del día.</v>
      </c>
      <c r="Q19" s="14" t="str">
        <f t="shared" si="4"/>
        <v>No. de Agendas publicadas.</v>
      </c>
      <c r="R19" s="23">
        <v>2</v>
      </c>
      <c r="S19" s="23">
        <v>2</v>
      </c>
      <c r="T19" s="23">
        <v>2</v>
      </c>
      <c r="U19" s="24">
        <f t="shared" si="5"/>
        <v>6</v>
      </c>
      <c r="V19" s="23">
        <v>3</v>
      </c>
      <c r="W19" s="23">
        <v>2</v>
      </c>
      <c r="X19" s="23">
        <v>3</v>
      </c>
      <c r="Y19" s="24">
        <f t="shared" si="6"/>
        <v>8</v>
      </c>
      <c r="Z19" s="23">
        <v>1</v>
      </c>
      <c r="AA19" s="23">
        <v>2</v>
      </c>
      <c r="AB19" s="23">
        <v>3</v>
      </c>
      <c r="AC19" s="24">
        <f t="shared" si="7"/>
        <v>6</v>
      </c>
      <c r="AD19" s="23">
        <v>3</v>
      </c>
      <c r="AE19" s="23">
        <v>2</v>
      </c>
      <c r="AF19" s="23">
        <v>2</v>
      </c>
      <c r="AG19" s="24">
        <f t="shared" si="8"/>
        <v>7</v>
      </c>
      <c r="AH19" s="24">
        <f t="shared" si="9"/>
        <v>27</v>
      </c>
      <c r="AMH19"/>
    </row>
    <row r="20" spans="1:1022" ht="84" customHeight="1" thickBot="1" x14ac:dyDescent="0.25">
      <c r="A20" s="248" t="s">
        <v>771</v>
      </c>
      <c r="B20" s="248" t="s">
        <v>772</v>
      </c>
      <c r="C20" s="248" t="s">
        <v>773</v>
      </c>
      <c r="D20" s="41">
        <f t="shared" si="0"/>
        <v>300</v>
      </c>
      <c r="E20" s="42" t="s">
        <v>83</v>
      </c>
      <c r="F20" s="28" t="s">
        <v>774</v>
      </c>
      <c r="G20" s="41">
        <f t="shared" si="10"/>
        <v>75</v>
      </c>
      <c r="H20" s="41">
        <f t="shared" si="1"/>
        <v>75</v>
      </c>
      <c r="I20" s="41">
        <f t="shared" si="2"/>
        <v>75</v>
      </c>
      <c r="J20" s="41">
        <f t="shared" si="3"/>
        <v>75</v>
      </c>
      <c r="K20" s="248" t="s">
        <v>756</v>
      </c>
      <c r="L20" s="29" t="s">
        <v>860</v>
      </c>
      <c r="M20" s="261" t="s">
        <v>775</v>
      </c>
      <c r="N20" s="259"/>
      <c r="P20" s="14" t="str">
        <f t="shared" si="4"/>
        <v>Pagos por capítulo de publicidad.</v>
      </c>
      <c r="Q20" s="14" t="str">
        <f t="shared" si="4"/>
        <v>No. de pagos realizados.</v>
      </c>
      <c r="R20" s="23">
        <v>25</v>
      </c>
      <c r="S20" s="23">
        <v>25</v>
      </c>
      <c r="T20" s="23">
        <v>25</v>
      </c>
      <c r="U20" s="24">
        <f t="shared" si="5"/>
        <v>75</v>
      </c>
      <c r="V20" s="23">
        <v>25</v>
      </c>
      <c r="W20" s="23">
        <v>25</v>
      </c>
      <c r="X20" s="23">
        <v>25</v>
      </c>
      <c r="Y20" s="24">
        <f t="shared" si="6"/>
        <v>75</v>
      </c>
      <c r="Z20" s="23">
        <v>25</v>
      </c>
      <c r="AA20" s="23">
        <v>25</v>
      </c>
      <c r="AB20" s="23">
        <v>25</v>
      </c>
      <c r="AC20" s="24">
        <f t="shared" si="7"/>
        <v>75</v>
      </c>
      <c r="AD20" s="23">
        <v>25</v>
      </c>
      <c r="AE20" s="23">
        <v>25</v>
      </c>
      <c r="AF20" s="23">
        <v>25</v>
      </c>
      <c r="AG20" s="24">
        <f t="shared" si="8"/>
        <v>75</v>
      </c>
      <c r="AH20" s="24">
        <f t="shared" si="9"/>
        <v>300</v>
      </c>
      <c r="AMH20"/>
    </row>
    <row r="21" spans="1:1022" ht="105.75" customHeight="1" thickBot="1" x14ac:dyDescent="0.25">
      <c r="A21" s="327" t="s">
        <v>776</v>
      </c>
      <c r="B21" s="248" t="s">
        <v>777</v>
      </c>
      <c r="C21" s="248" t="s">
        <v>778</v>
      </c>
      <c r="D21" s="41">
        <f t="shared" si="0"/>
        <v>174</v>
      </c>
      <c r="E21" s="42" t="s">
        <v>83</v>
      </c>
      <c r="F21" s="28" t="s">
        <v>779</v>
      </c>
      <c r="G21" s="41">
        <f t="shared" si="10"/>
        <v>48</v>
      </c>
      <c r="H21" s="41">
        <f t="shared" si="1"/>
        <v>42</v>
      </c>
      <c r="I21" s="41">
        <f t="shared" si="2"/>
        <v>46</v>
      </c>
      <c r="J21" s="41">
        <f t="shared" si="3"/>
        <v>38</v>
      </c>
      <c r="K21" s="248" t="s">
        <v>756</v>
      </c>
      <c r="L21" s="29" t="s">
        <v>861</v>
      </c>
      <c r="M21" s="261" t="s">
        <v>780</v>
      </c>
      <c r="N21" s="259"/>
      <c r="P21" s="14" t="str">
        <f t="shared" si="4"/>
        <v>Actualizaciones de los murales digitales.</v>
      </c>
      <c r="Q21" s="14" t="str">
        <f t="shared" si="4"/>
        <v>No. de actualizaciones programadas.</v>
      </c>
      <c r="R21" s="23">
        <v>16</v>
      </c>
      <c r="S21" s="23">
        <v>16</v>
      </c>
      <c r="T21" s="23">
        <v>16</v>
      </c>
      <c r="U21" s="24">
        <f t="shared" si="5"/>
        <v>48</v>
      </c>
      <c r="V21" s="23">
        <v>16</v>
      </c>
      <c r="W21" s="23">
        <v>12</v>
      </c>
      <c r="X21" s="23">
        <v>14</v>
      </c>
      <c r="Y21" s="24">
        <f t="shared" si="6"/>
        <v>42</v>
      </c>
      <c r="Z21" s="23">
        <v>16</v>
      </c>
      <c r="AA21" s="23">
        <v>16</v>
      </c>
      <c r="AB21" s="23">
        <v>14</v>
      </c>
      <c r="AC21" s="24">
        <f t="shared" si="7"/>
        <v>46</v>
      </c>
      <c r="AD21" s="23">
        <v>12</v>
      </c>
      <c r="AE21" s="23">
        <v>14</v>
      </c>
      <c r="AF21" s="23">
        <v>12</v>
      </c>
      <c r="AG21" s="24">
        <f t="shared" si="8"/>
        <v>38</v>
      </c>
      <c r="AH21" s="24">
        <f t="shared" si="9"/>
        <v>174</v>
      </c>
      <c r="AMH21"/>
    </row>
    <row r="22" spans="1:1022" ht="162.75" customHeight="1" thickBot="1" x14ac:dyDescent="0.25">
      <c r="A22" s="327"/>
      <c r="B22" s="248" t="s">
        <v>781</v>
      </c>
      <c r="C22" s="248" t="s">
        <v>778</v>
      </c>
      <c r="D22" s="41">
        <f t="shared" si="0"/>
        <v>232</v>
      </c>
      <c r="E22" s="42" t="s">
        <v>83</v>
      </c>
      <c r="F22" s="28" t="s">
        <v>782</v>
      </c>
      <c r="G22" s="41">
        <f t="shared" si="10"/>
        <v>54</v>
      </c>
      <c r="H22" s="41">
        <f t="shared" si="1"/>
        <v>57</v>
      </c>
      <c r="I22" s="41">
        <f t="shared" si="2"/>
        <v>46</v>
      </c>
      <c r="J22" s="41">
        <f t="shared" si="3"/>
        <v>75</v>
      </c>
      <c r="K22" s="248" t="s">
        <v>756</v>
      </c>
      <c r="L22" s="248" t="s">
        <v>134</v>
      </c>
      <c r="M22" s="261" t="s">
        <v>783</v>
      </c>
      <c r="N22" s="259"/>
      <c r="P22" s="14" t="str">
        <f t="shared" si="4"/>
        <v>Actualizaciones del portal.</v>
      </c>
      <c r="Q22" s="14" t="str">
        <f t="shared" si="4"/>
        <v>No. de actualizaciones programadas.</v>
      </c>
      <c r="R22" s="23">
        <v>16</v>
      </c>
      <c r="S22" s="23">
        <v>19</v>
      </c>
      <c r="T22" s="23">
        <v>19</v>
      </c>
      <c r="U22" s="24">
        <f t="shared" si="5"/>
        <v>54</v>
      </c>
      <c r="V22" s="23">
        <v>18</v>
      </c>
      <c r="W22" s="23">
        <v>20</v>
      </c>
      <c r="X22" s="23">
        <v>19</v>
      </c>
      <c r="Y22" s="24">
        <f t="shared" si="6"/>
        <v>57</v>
      </c>
      <c r="Z22" s="23">
        <v>22</v>
      </c>
      <c r="AA22" s="23">
        <v>24</v>
      </c>
      <c r="AB22" s="23">
        <v>0</v>
      </c>
      <c r="AC22" s="24">
        <f t="shared" si="7"/>
        <v>46</v>
      </c>
      <c r="AD22" s="23">
        <v>25</v>
      </c>
      <c r="AE22" s="23">
        <v>25</v>
      </c>
      <c r="AF22" s="23">
        <v>25</v>
      </c>
      <c r="AG22" s="24">
        <f t="shared" si="8"/>
        <v>75</v>
      </c>
      <c r="AH22" s="24">
        <f t="shared" si="9"/>
        <v>232</v>
      </c>
      <c r="AMH22"/>
    </row>
    <row r="23" spans="1:1022" ht="178.5" customHeight="1" thickBot="1" x14ac:dyDescent="0.25">
      <c r="A23" s="327"/>
      <c r="B23" s="248" t="s">
        <v>784</v>
      </c>
      <c r="C23" s="248" t="s">
        <v>785</v>
      </c>
      <c r="D23" s="41">
        <f t="shared" si="0"/>
        <v>4002</v>
      </c>
      <c r="E23" s="42" t="s">
        <v>83</v>
      </c>
      <c r="F23" s="28" t="s">
        <v>786</v>
      </c>
      <c r="G23" s="41">
        <f t="shared" si="10"/>
        <v>192</v>
      </c>
      <c r="H23" s="41">
        <f t="shared" si="1"/>
        <v>950</v>
      </c>
      <c r="I23" s="41">
        <f t="shared" si="2"/>
        <v>1260</v>
      </c>
      <c r="J23" s="41">
        <f t="shared" si="3"/>
        <v>1600</v>
      </c>
      <c r="K23" s="248" t="s">
        <v>756</v>
      </c>
      <c r="L23" s="248" t="s">
        <v>134</v>
      </c>
      <c r="M23" s="261" t="s">
        <v>787</v>
      </c>
      <c r="N23" s="259"/>
      <c r="P23" s="14" t="str">
        <f t="shared" si="4"/>
        <v>Publicaciones en Redes  Sociales.</v>
      </c>
      <c r="Q23" s="14" t="str">
        <f t="shared" si="4"/>
        <v>No. de publicaciones.</v>
      </c>
      <c r="R23" s="23">
        <v>64</v>
      </c>
      <c r="S23" s="23">
        <v>64</v>
      </c>
      <c r="T23" s="23">
        <v>64</v>
      </c>
      <c r="U23" s="24">
        <f t="shared" si="5"/>
        <v>192</v>
      </c>
      <c r="V23" s="23">
        <v>300</v>
      </c>
      <c r="W23" s="23">
        <v>400</v>
      </c>
      <c r="X23" s="23">
        <v>250</v>
      </c>
      <c r="Y23" s="24">
        <f t="shared" si="6"/>
        <v>950</v>
      </c>
      <c r="Z23" s="23">
        <v>360</v>
      </c>
      <c r="AA23" s="23">
        <v>450</v>
      </c>
      <c r="AB23" s="23">
        <v>450</v>
      </c>
      <c r="AC23" s="24">
        <f t="shared" si="7"/>
        <v>1260</v>
      </c>
      <c r="AD23" s="23">
        <v>500</v>
      </c>
      <c r="AE23" s="23">
        <v>600</v>
      </c>
      <c r="AF23" s="23">
        <v>500</v>
      </c>
      <c r="AG23" s="24">
        <f t="shared" si="8"/>
        <v>1600</v>
      </c>
      <c r="AH23" s="24">
        <f t="shared" si="9"/>
        <v>4002</v>
      </c>
      <c r="AMH23"/>
    </row>
    <row r="24" spans="1:1022" ht="80.25" customHeight="1" thickBot="1" x14ac:dyDescent="0.25">
      <c r="A24" s="327" t="s">
        <v>788</v>
      </c>
      <c r="B24" s="248" t="s">
        <v>789</v>
      </c>
      <c r="C24" s="248" t="s">
        <v>790</v>
      </c>
      <c r="D24" s="41">
        <f t="shared" si="0"/>
        <v>3250</v>
      </c>
      <c r="E24" s="42" t="s">
        <v>83</v>
      </c>
      <c r="F24" s="28" t="s">
        <v>791</v>
      </c>
      <c r="G24" s="41">
        <f t="shared" si="10"/>
        <v>550</v>
      </c>
      <c r="H24" s="41">
        <f t="shared" si="1"/>
        <v>950</v>
      </c>
      <c r="I24" s="41">
        <f t="shared" si="2"/>
        <v>1050</v>
      </c>
      <c r="J24" s="41">
        <f t="shared" si="3"/>
        <v>700</v>
      </c>
      <c r="K24" s="248" t="s">
        <v>756</v>
      </c>
      <c r="L24" s="248" t="s">
        <v>134</v>
      </c>
      <c r="M24" s="261" t="s">
        <v>792</v>
      </c>
      <c r="N24" s="259"/>
      <c r="P24" s="14" t="str">
        <f t="shared" si="4"/>
        <v>Fotos institucionales.</v>
      </c>
      <c r="Q24" s="14" t="str">
        <f t="shared" si="4"/>
        <v>No. de fotos.</v>
      </c>
      <c r="R24" s="23">
        <v>50</v>
      </c>
      <c r="S24" s="23">
        <v>250</v>
      </c>
      <c r="T24" s="23">
        <v>250</v>
      </c>
      <c r="U24" s="24">
        <f t="shared" si="5"/>
        <v>550</v>
      </c>
      <c r="V24" s="23">
        <v>300</v>
      </c>
      <c r="W24" s="23">
        <v>300</v>
      </c>
      <c r="X24" s="23">
        <v>350</v>
      </c>
      <c r="Y24" s="24">
        <f t="shared" si="6"/>
        <v>950</v>
      </c>
      <c r="Z24" s="23">
        <v>350</v>
      </c>
      <c r="AA24" s="23">
        <v>350</v>
      </c>
      <c r="AB24" s="23">
        <v>350</v>
      </c>
      <c r="AC24" s="24">
        <f t="shared" si="7"/>
        <v>1050</v>
      </c>
      <c r="AD24" s="23">
        <v>200</v>
      </c>
      <c r="AE24" s="23">
        <v>250</v>
      </c>
      <c r="AF24" s="23">
        <v>250</v>
      </c>
      <c r="AG24" s="24">
        <f t="shared" si="8"/>
        <v>700</v>
      </c>
      <c r="AH24" s="24">
        <f t="shared" si="9"/>
        <v>3250</v>
      </c>
      <c r="AMH24"/>
    </row>
    <row r="25" spans="1:1022" s="10" customFormat="1" ht="72.75" customHeight="1" thickBot="1" x14ac:dyDescent="0.25">
      <c r="A25" s="327"/>
      <c r="B25" s="248" t="s">
        <v>793</v>
      </c>
      <c r="C25" s="248" t="s">
        <v>794</v>
      </c>
      <c r="D25" s="41">
        <f t="shared" si="0"/>
        <v>128</v>
      </c>
      <c r="E25" s="42" t="s">
        <v>83</v>
      </c>
      <c r="F25" s="28" t="s">
        <v>795</v>
      </c>
      <c r="G25" s="41">
        <f t="shared" si="10"/>
        <v>38</v>
      </c>
      <c r="H25" s="41">
        <f t="shared" si="1"/>
        <v>30</v>
      </c>
      <c r="I25" s="41">
        <f t="shared" si="2"/>
        <v>30</v>
      </c>
      <c r="J25" s="41">
        <f t="shared" si="3"/>
        <v>30</v>
      </c>
      <c r="K25" s="248" t="s">
        <v>756</v>
      </c>
      <c r="L25" s="248" t="s">
        <v>134</v>
      </c>
      <c r="M25" s="261" t="s">
        <v>862</v>
      </c>
      <c r="N25" s="259"/>
      <c r="O25"/>
      <c r="P25" s="14" t="str">
        <f t="shared" si="4"/>
        <v>Videos institucionales.</v>
      </c>
      <c r="Q25" s="14" t="str">
        <f t="shared" si="4"/>
        <v>No. de videos.</v>
      </c>
      <c r="R25" s="23">
        <v>10</v>
      </c>
      <c r="S25" s="23">
        <v>12</v>
      </c>
      <c r="T25" s="23">
        <v>16</v>
      </c>
      <c r="U25" s="24">
        <f t="shared" si="5"/>
        <v>38</v>
      </c>
      <c r="V25" s="23">
        <v>10</v>
      </c>
      <c r="W25" s="23">
        <v>10</v>
      </c>
      <c r="X25" s="23">
        <v>10</v>
      </c>
      <c r="Y25" s="24">
        <f t="shared" si="6"/>
        <v>30</v>
      </c>
      <c r="Z25" s="23">
        <v>10</v>
      </c>
      <c r="AA25" s="23">
        <v>10</v>
      </c>
      <c r="AB25" s="23">
        <v>10</v>
      </c>
      <c r="AC25" s="24">
        <f t="shared" si="7"/>
        <v>30</v>
      </c>
      <c r="AD25" s="23">
        <v>10</v>
      </c>
      <c r="AE25" s="23">
        <v>10</v>
      </c>
      <c r="AF25" s="23">
        <v>10</v>
      </c>
      <c r="AG25" s="24">
        <f t="shared" si="8"/>
        <v>30</v>
      </c>
      <c r="AH25" s="24">
        <f t="shared" si="9"/>
        <v>128</v>
      </c>
    </row>
    <row r="26" spans="1:1022" ht="91.5" customHeight="1" thickBot="1" x14ac:dyDescent="0.25">
      <c r="A26" s="327"/>
      <c r="B26" s="248" t="s">
        <v>853</v>
      </c>
      <c r="C26" s="248" t="s">
        <v>796</v>
      </c>
      <c r="D26" s="41">
        <f t="shared" si="0"/>
        <v>24</v>
      </c>
      <c r="E26" s="42" t="s">
        <v>174</v>
      </c>
      <c r="F26" s="17" t="s">
        <v>797</v>
      </c>
      <c r="G26" s="41">
        <f t="shared" si="10"/>
        <v>6</v>
      </c>
      <c r="H26" s="41">
        <f t="shared" si="1"/>
        <v>6</v>
      </c>
      <c r="I26" s="41">
        <f t="shared" si="2"/>
        <v>6</v>
      </c>
      <c r="J26" s="41">
        <f t="shared" si="3"/>
        <v>6</v>
      </c>
      <c r="K26" s="248" t="s">
        <v>756</v>
      </c>
      <c r="L26" s="248" t="s">
        <v>134</v>
      </c>
      <c r="M26" s="261" t="s">
        <v>863</v>
      </c>
      <c r="N26" s="259"/>
      <c r="P26" s="14" t="str">
        <f t="shared" si="4"/>
        <v>Infomerciales institucionales.</v>
      </c>
      <c r="Q26" s="14" t="str">
        <f t="shared" si="4"/>
        <v>No. de infomerciales.</v>
      </c>
      <c r="R26" s="23">
        <v>2</v>
      </c>
      <c r="S26" s="23">
        <v>2</v>
      </c>
      <c r="T26" s="23">
        <v>2</v>
      </c>
      <c r="U26" s="24">
        <f t="shared" si="5"/>
        <v>6</v>
      </c>
      <c r="V26" s="23">
        <v>2</v>
      </c>
      <c r="W26" s="23">
        <v>2</v>
      </c>
      <c r="X26" s="23">
        <v>2</v>
      </c>
      <c r="Y26" s="24">
        <f t="shared" si="6"/>
        <v>6</v>
      </c>
      <c r="Z26" s="23">
        <v>2</v>
      </c>
      <c r="AA26" s="23">
        <v>2</v>
      </c>
      <c r="AB26" s="23">
        <v>2</v>
      </c>
      <c r="AC26" s="24">
        <f t="shared" si="7"/>
        <v>6</v>
      </c>
      <c r="AD26" s="23">
        <v>2</v>
      </c>
      <c r="AE26" s="23">
        <v>2</v>
      </c>
      <c r="AF26" s="23">
        <v>2</v>
      </c>
      <c r="AG26" s="24">
        <f t="shared" si="8"/>
        <v>6</v>
      </c>
      <c r="AH26" s="24">
        <f t="shared" si="9"/>
        <v>24</v>
      </c>
      <c r="AMH26"/>
    </row>
    <row r="27" spans="1:1022" s="8" customFormat="1" ht="120" customHeight="1" thickBot="1" x14ac:dyDescent="0.25">
      <c r="A27" s="248" t="s">
        <v>798</v>
      </c>
      <c r="B27" s="249" t="s">
        <v>799</v>
      </c>
      <c r="C27" s="248" t="s">
        <v>800</v>
      </c>
      <c r="D27" s="41">
        <f t="shared" si="0"/>
        <v>250</v>
      </c>
      <c r="E27" s="42" t="s">
        <v>174</v>
      </c>
      <c r="F27" s="17" t="s">
        <v>801</v>
      </c>
      <c r="G27" s="41">
        <f t="shared" si="10"/>
        <v>50</v>
      </c>
      <c r="H27" s="41">
        <f t="shared" si="1"/>
        <v>40</v>
      </c>
      <c r="I27" s="41">
        <f t="shared" si="2"/>
        <v>75</v>
      </c>
      <c r="J27" s="41">
        <f t="shared" si="3"/>
        <v>85</v>
      </c>
      <c r="K27" s="248" t="s">
        <v>756</v>
      </c>
      <c r="L27" s="29" t="s">
        <v>858</v>
      </c>
      <c r="M27" s="261" t="s">
        <v>802</v>
      </c>
      <c r="N27" s="259"/>
      <c r="O27"/>
      <c r="P27" s="14" t="str">
        <f t="shared" si="4"/>
        <v>Promociones institucionales.</v>
      </c>
      <c r="Q27" s="14" t="str">
        <f t="shared" si="4"/>
        <v>No. de promociones.</v>
      </c>
      <c r="R27" s="23">
        <v>10</v>
      </c>
      <c r="S27" s="23">
        <v>20</v>
      </c>
      <c r="T27" s="23">
        <v>20</v>
      </c>
      <c r="U27" s="24">
        <f t="shared" si="5"/>
        <v>50</v>
      </c>
      <c r="V27" s="23">
        <v>20</v>
      </c>
      <c r="W27" s="23">
        <v>10</v>
      </c>
      <c r="X27" s="23">
        <v>10</v>
      </c>
      <c r="Y27" s="24">
        <f t="shared" si="6"/>
        <v>40</v>
      </c>
      <c r="Z27" s="23">
        <v>25</v>
      </c>
      <c r="AA27" s="23">
        <v>25</v>
      </c>
      <c r="AB27" s="23">
        <v>25</v>
      </c>
      <c r="AC27" s="24">
        <f t="shared" si="7"/>
        <v>75</v>
      </c>
      <c r="AD27" s="23">
        <v>25</v>
      </c>
      <c r="AE27" s="23">
        <v>30</v>
      </c>
      <c r="AF27" s="23">
        <v>30</v>
      </c>
      <c r="AG27" s="24">
        <f t="shared" si="8"/>
        <v>85</v>
      </c>
      <c r="AH27" s="24">
        <f t="shared" si="9"/>
        <v>250</v>
      </c>
      <c r="AMH27"/>
    </row>
    <row r="28" spans="1:1022" s="8" customFormat="1" ht="120" customHeight="1" thickBot="1" x14ac:dyDescent="0.25">
      <c r="A28" s="248" t="s">
        <v>560</v>
      </c>
      <c r="B28" s="249" t="s">
        <v>803</v>
      </c>
      <c r="C28" s="248" t="s">
        <v>804</v>
      </c>
      <c r="D28" s="41">
        <f t="shared" si="0"/>
        <v>1</v>
      </c>
      <c r="E28" s="229" t="s">
        <v>83</v>
      </c>
      <c r="F28" s="230" t="s">
        <v>805</v>
      </c>
      <c r="G28" s="41">
        <f t="shared" si="10"/>
        <v>0</v>
      </c>
      <c r="H28" s="41">
        <f t="shared" si="1"/>
        <v>0</v>
      </c>
      <c r="I28" s="41">
        <f t="shared" si="2"/>
        <v>0</v>
      </c>
      <c r="J28" s="41">
        <f t="shared" si="3"/>
        <v>1</v>
      </c>
      <c r="K28" s="248" t="s">
        <v>756</v>
      </c>
      <c r="L28" s="29" t="s">
        <v>864</v>
      </c>
      <c r="M28" s="261" t="s">
        <v>806</v>
      </c>
      <c r="N28" s="259"/>
      <c r="O28"/>
      <c r="P28" s="14" t="str">
        <f t="shared" si="4"/>
        <v>Encuesta de posicionamiento de la marca INESPRE.</v>
      </c>
      <c r="Q28" s="14" t="str">
        <f t="shared" si="4"/>
        <v>No. de Encuestas realizadas</v>
      </c>
      <c r="R28" s="231">
        <v>0</v>
      </c>
      <c r="S28" s="231">
        <v>0</v>
      </c>
      <c r="T28" s="231">
        <v>0</v>
      </c>
      <c r="U28" s="24">
        <f t="shared" ref="U28" si="11">+SUM(R28:T28)</f>
        <v>0</v>
      </c>
      <c r="V28" s="231">
        <v>0</v>
      </c>
      <c r="W28" s="231">
        <v>0</v>
      </c>
      <c r="X28" s="231">
        <v>0</v>
      </c>
      <c r="Y28" s="24">
        <f t="shared" si="6"/>
        <v>0</v>
      </c>
      <c r="Z28" s="231">
        <v>0</v>
      </c>
      <c r="AA28" s="231">
        <v>0</v>
      </c>
      <c r="AB28" s="231">
        <v>0</v>
      </c>
      <c r="AC28" s="24">
        <f t="shared" si="7"/>
        <v>0</v>
      </c>
      <c r="AD28" s="231">
        <v>1</v>
      </c>
      <c r="AE28" s="231">
        <v>0</v>
      </c>
      <c r="AF28" s="231">
        <v>0</v>
      </c>
      <c r="AG28" s="24">
        <f t="shared" si="8"/>
        <v>1</v>
      </c>
      <c r="AH28" s="24">
        <f t="shared" si="9"/>
        <v>1</v>
      </c>
      <c r="AI28" s="232"/>
      <c r="AMH28"/>
    </row>
    <row r="29" spans="1:1022" s="8" customFormat="1" ht="74.25" customHeight="1" thickBot="1" x14ac:dyDescent="0.25">
      <c r="A29" s="249" t="s">
        <v>807</v>
      </c>
      <c r="B29" s="47" t="s">
        <v>808</v>
      </c>
      <c r="C29" s="47" t="s">
        <v>809</v>
      </c>
      <c r="D29" s="41">
        <f t="shared" si="0"/>
        <v>532</v>
      </c>
      <c r="E29" s="42" t="s">
        <v>83</v>
      </c>
      <c r="F29" s="233" t="s">
        <v>810</v>
      </c>
      <c r="G29" s="41">
        <f t="shared" si="10"/>
        <v>57</v>
      </c>
      <c r="H29" s="41">
        <f t="shared" si="1"/>
        <v>145</v>
      </c>
      <c r="I29" s="41">
        <f t="shared" si="2"/>
        <v>195</v>
      </c>
      <c r="J29" s="41">
        <f t="shared" si="3"/>
        <v>135</v>
      </c>
      <c r="K29" s="248" t="s">
        <v>756</v>
      </c>
      <c r="L29" s="47" t="s">
        <v>134</v>
      </c>
      <c r="M29" s="262" t="s">
        <v>811</v>
      </c>
      <c r="N29" s="264"/>
      <c r="O29" s="234"/>
      <c r="P29" s="47" t="str">
        <f t="shared" si="4"/>
        <v>Síntesis informativa.</v>
      </c>
      <c r="Q29" s="14" t="str">
        <f t="shared" si="4"/>
        <v>No. de síntesis realizadas.</v>
      </c>
      <c r="R29" s="47">
        <v>19</v>
      </c>
      <c r="S29" s="47">
        <v>19</v>
      </c>
      <c r="T29" s="47">
        <v>19</v>
      </c>
      <c r="U29" s="24">
        <f t="shared" ref="U29:U32" si="12">+SUM(R29:T29)</f>
        <v>57</v>
      </c>
      <c r="V29" s="47">
        <v>30</v>
      </c>
      <c r="W29" s="47">
        <v>45</v>
      </c>
      <c r="X29" s="47">
        <v>70</v>
      </c>
      <c r="Y29" s="24">
        <f t="shared" si="6"/>
        <v>145</v>
      </c>
      <c r="Z29" s="47">
        <v>95</v>
      </c>
      <c r="AA29" s="47">
        <v>50</v>
      </c>
      <c r="AB29" s="47">
        <v>50</v>
      </c>
      <c r="AC29" s="24">
        <f t="shared" si="7"/>
        <v>195</v>
      </c>
      <c r="AD29" s="47">
        <v>45</v>
      </c>
      <c r="AE29" s="47">
        <v>45</v>
      </c>
      <c r="AF29" s="47">
        <v>45</v>
      </c>
      <c r="AG29" s="24">
        <f t="shared" si="8"/>
        <v>135</v>
      </c>
      <c r="AH29" s="24">
        <f t="shared" si="9"/>
        <v>532</v>
      </c>
    </row>
    <row r="30" spans="1:1022" s="8" customFormat="1" ht="84" customHeight="1" thickBot="1" x14ac:dyDescent="0.25">
      <c r="A30" s="249" t="s">
        <v>812</v>
      </c>
      <c r="B30" s="47" t="s">
        <v>813</v>
      </c>
      <c r="C30" s="47" t="s">
        <v>814</v>
      </c>
      <c r="D30" s="41">
        <f t="shared" si="0"/>
        <v>4</v>
      </c>
      <c r="E30" s="42" t="s">
        <v>83</v>
      </c>
      <c r="F30" s="233" t="s">
        <v>815</v>
      </c>
      <c r="G30" s="41">
        <f t="shared" si="10"/>
        <v>1</v>
      </c>
      <c r="H30" s="41">
        <f t="shared" si="1"/>
        <v>1</v>
      </c>
      <c r="I30" s="41">
        <f t="shared" si="2"/>
        <v>1</v>
      </c>
      <c r="J30" s="41">
        <f t="shared" si="3"/>
        <v>1</v>
      </c>
      <c r="K30" s="248" t="s">
        <v>756</v>
      </c>
      <c r="L30" s="249" t="s">
        <v>134</v>
      </c>
      <c r="M30" s="262" t="s">
        <v>816</v>
      </c>
      <c r="N30" s="264"/>
      <c r="O30" s="234"/>
      <c r="P30" s="47" t="str">
        <f t="shared" si="4"/>
        <v>Revista institucional.</v>
      </c>
      <c r="Q30" s="14" t="str">
        <f t="shared" si="4"/>
        <v>No. de Revistas realizadas.</v>
      </c>
      <c r="R30" s="47">
        <v>0</v>
      </c>
      <c r="S30" s="47">
        <v>0</v>
      </c>
      <c r="T30" s="47">
        <v>1</v>
      </c>
      <c r="U30" s="24">
        <f t="shared" si="12"/>
        <v>1</v>
      </c>
      <c r="V30" s="47">
        <v>0</v>
      </c>
      <c r="W30" s="47">
        <v>0</v>
      </c>
      <c r="X30" s="47">
        <v>1</v>
      </c>
      <c r="Y30" s="24">
        <f t="shared" si="6"/>
        <v>1</v>
      </c>
      <c r="Z30" s="47">
        <v>0</v>
      </c>
      <c r="AA30" s="47">
        <v>0</v>
      </c>
      <c r="AB30" s="47">
        <v>1</v>
      </c>
      <c r="AC30" s="24">
        <f t="shared" si="7"/>
        <v>1</v>
      </c>
      <c r="AD30" s="47">
        <v>0</v>
      </c>
      <c r="AE30" s="47">
        <v>0</v>
      </c>
      <c r="AF30" s="47">
        <v>1</v>
      </c>
      <c r="AG30" s="24">
        <f t="shared" si="8"/>
        <v>1</v>
      </c>
      <c r="AH30" s="24">
        <f t="shared" si="9"/>
        <v>4</v>
      </c>
    </row>
    <row r="31" spans="1:1022" s="8" customFormat="1" ht="91.5" customHeight="1" thickBot="1" x14ac:dyDescent="0.25">
      <c r="A31" s="249" t="s">
        <v>817</v>
      </c>
      <c r="B31" s="47" t="s">
        <v>818</v>
      </c>
      <c r="C31" s="249" t="s">
        <v>819</v>
      </c>
      <c r="D31" s="41">
        <f t="shared" si="0"/>
        <v>60</v>
      </c>
      <c r="E31" s="42" t="s">
        <v>83</v>
      </c>
      <c r="F31" s="233" t="s">
        <v>820</v>
      </c>
      <c r="G31" s="41">
        <f t="shared" si="10"/>
        <v>15</v>
      </c>
      <c r="H31" s="41">
        <f t="shared" si="1"/>
        <v>15</v>
      </c>
      <c r="I31" s="41">
        <f t="shared" si="2"/>
        <v>15</v>
      </c>
      <c r="J31" s="41">
        <f t="shared" si="3"/>
        <v>15</v>
      </c>
      <c r="K31" s="248" t="s">
        <v>756</v>
      </c>
      <c r="L31" s="22" t="s">
        <v>865</v>
      </c>
      <c r="M31" s="262" t="s">
        <v>821</v>
      </c>
      <c r="N31" s="264"/>
      <c r="O31" s="234"/>
      <c r="P31" s="47" t="str">
        <f t="shared" si="4"/>
        <v>Solicitud de cobertura.</v>
      </c>
      <c r="Q31" s="14" t="str">
        <f t="shared" si="4"/>
        <v>No. de coberturas realizadas.</v>
      </c>
      <c r="R31" s="47">
        <v>5</v>
      </c>
      <c r="S31" s="47">
        <v>5</v>
      </c>
      <c r="T31" s="47">
        <v>5</v>
      </c>
      <c r="U31" s="24">
        <f t="shared" si="12"/>
        <v>15</v>
      </c>
      <c r="V31" s="47">
        <v>5</v>
      </c>
      <c r="W31" s="47">
        <v>5</v>
      </c>
      <c r="X31" s="47">
        <v>5</v>
      </c>
      <c r="Y31" s="24">
        <f t="shared" si="6"/>
        <v>15</v>
      </c>
      <c r="Z31" s="47">
        <v>5</v>
      </c>
      <c r="AA31" s="47">
        <v>5</v>
      </c>
      <c r="AB31" s="47">
        <v>5</v>
      </c>
      <c r="AC31" s="24">
        <f t="shared" si="7"/>
        <v>15</v>
      </c>
      <c r="AD31" s="47">
        <v>5</v>
      </c>
      <c r="AE31" s="47">
        <v>5</v>
      </c>
      <c r="AF31" s="47">
        <v>5</v>
      </c>
      <c r="AG31" s="24">
        <f t="shared" si="8"/>
        <v>15</v>
      </c>
      <c r="AH31" s="24">
        <f t="shared" si="9"/>
        <v>60</v>
      </c>
    </row>
    <row r="32" spans="1:1022" s="8" customFormat="1" ht="75.75" customHeight="1" thickBot="1" x14ac:dyDescent="0.25">
      <c r="A32" s="249" t="s">
        <v>822</v>
      </c>
      <c r="B32" s="47" t="s">
        <v>823</v>
      </c>
      <c r="C32" s="47" t="s">
        <v>824</v>
      </c>
      <c r="D32" s="41">
        <f t="shared" si="0"/>
        <v>24</v>
      </c>
      <c r="E32" s="229" t="s">
        <v>83</v>
      </c>
      <c r="F32" s="233" t="s">
        <v>825</v>
      </c>
      <c r="G32" s="41">
        <f t="shared" si="10"/>
        <v>6</v>
      </c>
      <c r="H32" s="41">
        <f t="shared" si="1"/>
        <v>6</v>
      </c>
      <c r="I32" s="41">
        <f t="shared" si="2"/>
        <v>6</v>
      </c>
      <c r="J32" s="41">
        <f t="shared" si="3"/>
        <v>6</v>
      </c>
      <c r="K32" s="248" t="s">
        <v>756</v>
      </c>
      <c r="L32" s="47" t="s">
        <v>134</v>
      </c>
      <c r="M32" s="262" t="s">
        <v>826</v>
      </c>
      <c r="N32" s="264"/>
      <c r="O32" s="234"/>
      <c r="P32" s="47" t="str">
        <f t="shared" si="4"/>
        <v>Cápsula informativa.</v>
      </c>
      <c r="Q32" s="14" t="str">
        <f t="shared" si="4"/>
        <v>No. de cápsulas.</v>
      </c>
      <c r="R32" s="47">
        <v>2</v>
      </c>
      <c r="S32" s="47">
        <v>2</v>
      </c>
      <c r="T32" s="47">
        <v>2</v>
      </c>
      <c r="U32" s="24">
        <f t="shared" si="12"/>
        <v>6</v>
      </c>
      <c r="V32" s="47">
        <v>2</v>
      </c>
      <c r="W32" s="47">
        <v>2</v>
      </c>
      <c r="X32" s="47">
        <v>2</v>
      </c>
      <c r="Y32" s="24">
        <f t="shared" si="6"/>
        <v>6</v>
      </c>
      <c r="Z32" s="47">
        <v>2</v>
      </c>
      <c r="AA32" s="47">
        <v>2</v>
      </c>
      <c r="AB32" s="47">
        <v>2</v>
      </c>
      <c r="AC32" s="24">
        <f t="shared" si="7"/>
        <v>6</v>
      </c>
      <c r="AD32" s="47">
        <v>2</v>
      </c>
      <c r="AE32" s="47">
        <v>2</v>
      </c>
      <c r="AF32" s="47">
        <v>2</v>
      </c>
      <c r="AG32" s="24">
        <f t="shared" si="8"/>
        <v>6</v>
      </c>
      <c r="AH32" s="24">
        <f t="shared" si="9"/>
        <v>24</v>
      </c>
    </row>
    <row r="33" spans="1:35" s="8" customFormat="1" ht="135" customHeight="1" thickBot="1" x14ac:dyDescent="0.25">
      <c r="A33" s="328" t="s">
        <v>827</v>
      </c>
      <c r="B33" s="250" t="s">
        <v>828</v>
      </c>
      <c r="C33" s="250" t="s">
        <v>829</v>
      </c>
      <c r="D33" s="235">
        <f t="shared" si="0"/>
        <v>30</v>
      </c>
      <c r="E33" s="236" t="s">
        <v>83</v>
      </c>
      <c r="F33" s="237" t="s">
        <v>830</v>
      </c>
      <c r="G33" s="235">
        <f t="shared" si="10"/>
        <v>7</v>
      </c>
      <c r="H33" s="235">
        <f t="shared" si="1"/>
        <v>9</v>
      </c>
      <c r="I33" s="235">
        <f t="shared" si="2"/>
        <v>9</v>
      </c>
      <c r="J33" s="235">
        <f t="shared" si="3"/>
        <v>5</v>
      </c>
      <c r="K33" s="250" t="s">
        <v>866</v>
      </c>
      <c r="L33" s="251" t="s">
        <v>867</v>
      </c>
      <c r="M33" s="263" t="s">
        <v>868</v>
      </c>
      <c r="N33" s="265"/>
      <c r="O33" s="238"/>
      <c r="P33" s="239" t="str">
        <f t="shared" ref="P33:Q36" si="13">+IF(B33="","-",B33)</f>
        <v>Asistencia a talleres de capacitación.</v>
      </c>
      <c r="Q33" s="239" t="str">
        <f t="shared" si="13"/>
        <v>No. de talleres a los cuales se van a asistir.</v>
      </c>
      <c r="R33" s="240">
        <v>0</v>
      </c>
      <c r="S33" s="240">
        <v>4</v>
      </c>
      <c r="T33" s="240">
        <v>3</v>
      </c>
      <c r="U33" s="241">
        <f t="shared" ref="U33:U36" si="14">+SUM(R33:T33)</f>
        <v>7</v>
      </c>
      <c r="V33" s="240">
        <v>3</v>
      </c>
      <c r="W33" s="240">
        <v>3</v>
      </c>
      <c r="X33" s="240">
        <v>3</v>
      </c>
      <c r="Y33" s="241">
        <f t="shared" si="6"/>
        <v>9</v>
      </c>
      <c r="Z33" s="240">
        <v>3</v>
      </c>
      <c r="AA33" s="240">
        <v>3</v>
      </c>
      <c r="AB33" s="240">
        <v>3</v>
      </c>
      <c r="AC33" s="241">
        <f t="shared" si="7"/>
        <v>9</v>
      </c>
      <c r="AD33" s="240">
        <v>3</v>
      </c>
      <c r="AE33" s="240">
        <v>2</v>
      </c>
      <c r="AF33" s="240">
        <v>0</v>
      </c>
      <c r="AG33" s="241">
        <f t="shared" si="8"/>
        <v>5</v>
      </c>
      <c r="AH33" s="241">
        <f t="shared" si="9"/>
        <v>30</v>
      </c>
    </row>
    <row r="34" spans="1:35" s="8" customFormat="1" ht="129" customHeight="1" thickBot="1" x14ac:dyDescent="0.25">
      <c r="A34" s="328"/>
      <c r="B34" s="250" t="s">
        <v>854</v>
      </c>
      <c r="C34" s="250" t="s">
        <v>831</v>
      </c>
      <c r="D34" s="235">
        <f t="shared" si="0"/>
        <v>56</v>
      </c>
      <c r="E34" s="236" t="s">
        <v>174</v>
      </c>
      <c r="F34" s="237" t="s">
        <v>832</v>
      </c>
      <c r="G34" s="235">
        <f t="shared" si="10"/>
        <v>4</v>
      </c>
      <c r="H34" s="235">
        <f t="shared" si="1"/>
        <v>6</v>
      </c>
      <c r="I34" s="235">
        <f t="shared" si="2"/>
        <v>15</v>
      </c>
      <c r="J34" s="235">
        <f t="shared" si="3"/>
        <v>31</v>
      </c>
      <c r="K34" s="250" t="s">
        <v>866</v>
      </c>
      <c r="L34" s="251" t="s">
        <v>867</v>
      </c>
      <c r="M34" s="263" t="s">
        <v>869</v>
      </c>
      <c r="N34" s="265"/>
      <c r="O34" s="238"/>
      <c r="P34" s="239" t="str">
        <f t="shared" si="13"/>
        <v>Asistencia a las reuniones de las diferentes Direcciones o Departamentos.</v>
      </c>
      <c r="Q34" s="239" t="str">
        <f t="shared" si="13"/>
        <v>No. de comunicaciones para solicitar las reuniones en el salón de conferencias.</v>
      </c>
      <c r="R34" s="240">
        <v>0</v>
      </c>
      <c r="S34" s="240">
        <v>4</v>
      </c>
      <c r="T34" s="240">
        <v>0</v>
      </c>
      <c r="U34" s="241">
        <f t="shared" si="14"/>
        <v>4</v>
      </c>
      <c r="V34" s="240">
        <v>0</v>
      </c>
      <c r="W34" s="240">
        <v>0</v>
      </c>
      <c r="X34" s="240">
        <v>6</v>
      </c>
      <c r="Y34" s="241">
        <f t="shared" si="6"/>
        <v>6</v>
      </c>
      <c r="Z34" s="240">
        <v>5</v>
      </c>
      <c r="AA34" s="240">
        <v>5</v>
      </c>
      <c r="AB34" s="240">
        <v>5</v>
      </c>
      <c r="AC34" s="241">
        <f t="shared" si="7"/>
        <v>15</v>
      </c>
      <c r="AD34" s="240">
        <v>5</v>
      </c>
      <c r="AE34" s="240">
        <v>23</v>
      </c>
      <c r="AF34" s="240">
        <v>3</v>
      </c>
      <c r="AG34" s="241">
        <f t="shared" si="8"/>
        <v>31</v>
      </c>
      <c r="AH34" s="241">
        <f t="shared" si="9"/>
        <v>56</v>
      </c>
    </row>
    <row r="35" spans="1:35" s="10" customFormat="1" ht="154.5" customHeight="1" thickBot="1" x14ac:dyDescent="0.25">
      <c r="A35" s="250" t="s">
        <v>855</v>
      </c>
      <c r="B35" s="250" t="s">
        <v>856</v>
      </c>
      <c r="C35" s="250" t="s">
        <v>833</v>
      </c>
      <c r="D35" s="235">
        <f t="shared" si="0"/>
        <v>15</v>
      </c>
      <c r="E35" s="236" t="s">
        <v>83</v>
      </c>
      <c r="F35" s="237" t="s">
        <v>830</v>
      </c>
      <c r="G35" s="235">
        <f t="shared" si="10"/>
        <v>7</v>
      </c>
      <c r="H35" s="235">
        <f t="shared" si="1"/>
        <v>1</v>
      </c>
      <c r="I35" s="235">
        <f t="shared" si="2"/>
        <v>1</v>
      </c>
      <c r="J35" s="235">
        <f t="shared" si="3"/>
        <v>6</v>
      </c>
      <c r="K35" s="250" t="s">
        <v>866</v>
      </c>
      <c r="L35" s="251" t="s">
        <v>867</v>
      </c>
      <c r="M35" s="263" t="s">
        <v>870</v>
      </c>
      <c r="N35" s="265"/>
      <c r="O35" s="238"/>
      <c r="P35" s="239" t="str">
        <f t="shared" si="13"/>
        <v>Celebración de las efemérides, Misa de aniversario, Fiesta navideña.</v>
      </c>
      <c r="Q35" s="239" t="str">
        <f t="shared" si="13"/>
        <v>No. de Actividades programadas para organizar.</v>
      </c>
      <c r="R35" s="240">
        <v>2</v>
      </c>
      <c r="S35" s="240">
        <v>3</v>
      </c>
      <c r="T35" s="240">
        <v>2</v>
      </c>
      <c r="U35" s="241">
        <f t="shared" si="14"/>
        <v>7</v>
      </c>
      <c r="V35" s="240">
        <v>0</v>
      </c>
      <c r="W35" s="240">
        <v>1</v>
      </c>
      <c r="X35" s="240">
        <v>0</v>
      </c>
      <c r="Y35" s="241">
        <f t="shared" si="6"/>
        <v>1</v>
      </c>
      <c r="Z35" s="240">
        <v>0</v>
      </c>
      <c r="AA35" s="240">
        <v>0</v>
      </c>
      <c r="AB35" s="240">
        <v>1</v>
      </c>
      <c r="AC35" s="241">
        <f t="shared" si="7"/>
        <v>1</v>
      </c>
      <c r="AD35" s="240">
        <v>2</v>
      </c>
      <c r="AE35" s="240">
        <v>1</v>
      </c>
      <c r="AF35" s="240">
        <v>3</v>
      </c>
      <c r="AG35" s="241">
        <f t="shared" si="8"/>
        <v>6</v>
      </c>
      <c r="AH35" s="241">
        <f t="shared" si="9"/>
        <v>15</v>
      </c>
      <c r="AI35" s="8"/>
    </row>
    <row r="36" spans="1:35" s="8" customFormat="1" ht="116.25" customHeight="1" thickBot="1" x14ac:dyDescent="0.25">
      <c r="A36" s="250" t="s">
        <v>834</v>
      </c>
      <c r="B36" s="250" t="s">
        <v>835</v>
      </c>
      <c r="C36" s="250" t="s">
        <v>836</v>
      </c>
      <c r="D36" s="235">
        <f t="shared" si="0"/>
        <v>96</v>
      </c>
      <c r="E36" s="236" t="s">
        <v>83</v>
      </c>
      <c r="F36" s="237" t="s">
        <v>837</v>
      </c>
      <c r="G36" s="235">
        <f t="shared" si="10"/>
        <v>24</v>
      </c>
      <c r="H36" s="235">
        <f t="shared" si="1"/>
        <v>24</v>
      </c>
      <c r="I36" s="235">
        <f t="shared" si="2"/>
        <v>24</v>
      </c>
      <c r="J36" s="235">
        <f t="shared" si="3"/>
        <v>24</v>
      </c>
      <c r="K36" s="250" t="s">
        <v>866</v>
      </c>
      <c r="L36" s="250" t="s">
        <v>134</v>
      </c>
      <c r="M36" s="263" t="s">
        <v>871</v>
      </c>
      <c r="N36" s="266"/>
      <c r="O36" s="238"/>
      <c r="P36" s="239" t="str">
        <f t="shared" si="13"/>
        <v>Decoraciones florales.</v>
      </c>
      <c r="Q36" s="239" t="str">
        <f t="shared" si="13"/>
        <v>No. de decoraciones programadas.</v>
      </c>
      <c r="R36" s="240">
        <v>8</v>
      </c>
      <c r="S36" s="240">
        <v>8</v>
      </c>
      <c r="T36" s="240">
        <v>8</v>
      </c>
      <c r="U36" s="241">
        <f t="shared" si="14"/>
        <v>24</v>
      </c>
      <c r="V36" s="240">
        <v>8</v>
      </c>
      <c r="W36" s="240">
        <v>8</v>
      </c>
      <c r="X36" s="240">
        <v>8</v>
      </c>
      <c r="Y36" s="241">
        <f t="shared" si="6"/>
        <v>24</v>
      </c>
      <c r="Z36" s="240">
        <v>8</v>
      </c>
      <c r="AA36" s="240">
        <v>8</v>
      </c>
      <c r="AB36" s="240">
        <v>8</v>
      </c>
      <c r="AC36" s="241">
        <f t="shared" si="7"/>
        <v>24</v>
      </c>
      <c r="AD36" s="240">
        <v>8</v>
      </c>
      <c r="AE36" s="240">
        <v>8</v>
      </c>
      <c r="AF36" s="240">
        <v>8</v>
      </c>
      <c r="AG36" s="241">
        <f t="shared" si="8"/>
        <v>24</v>
      </c>
      <c r="AH36" s="241">
        <f t="shared" si="9"/>
        <v>96</v>
      </c>
    </row>
    <row r="37" spans="1:35" s="8" customFormat="1" ht="164.25" customHeight="1" x14ac:dyDescent="0.2">
      <c r="O37"/>
    </row>
    <row r="38" spans="1:35" s="8" customFormat="1" ht="270" customHeight="1" x14ac:dyDescent="0.2">
      <c r="O38"/>
    </row>
    <row r="39" spans="1:35" s="8" customFormat="1" ht="166.5" customHeight="1" x14ac:dyDescent="0.2">
      <c r="O39"/>
    </row>
    <row r="40" spans="1:35" s="8" customFormat="1" ht="182.25" customHeight="1" x14ac:dyDescent="0.2">
      <c r="O40"/>
    </row>
    <row r="41" spans="1:35" s="8" customFormat="1" ht="63" customHeight="1" x14ac:dyDescent="0.2">
      <c r="O41"/>
    </row>
    <row r="42" spans="1:35" s="8" customFormat="1" ht="99" customHeight="1" x14ac:dyDescent="0.2">
      <c r="O42"/>
    </row>
    <row r="43" spans="1:35" s="8" customFormat="1" ht="121.5" customHeight="1" x14ac:dyDescent="0.2">
      <c r="O43"/>
    </row>
    <row r="44" spans="1:35" s="8" customFormat="1" ht="117.75" customHeight="1" x14ac:dyDescent="0.2">
      <c r="O44"/>
    </row>
    <row r="45" spans="1:35" s="8" customFormat="1" ht="116.25" customHeight="1" x14ac:dyDescent="0.2">
      <c r="O45"/>
    </row>
    <row r="46" spans="1:35" s="8" customFormat="1" ht="91.5" customHeight="1" x14ac:dyDescent="0.2">
      <c r="O46"/>
    </row>
    <row r="47" spans="1:35" s="8" customFormat="1" ht="91.5" customHeight="1" x14ac:dyDescent="0.2">
      <c r="O47"/>
    </row>
  </sheetData>
  <mergeCells count="25">
    <mergeCell ref="A15:A19"/>
    <mergeCell ref="A21:A23"/>
    <mergeCell ref="A24:A26"/>
    <mergeCell ref="A33:A34"/>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Z13:AC13"/>
    <mergeCell ref="AD13:AG13"/>
    <mergeCell ref="A5:N5"/>
    <mergeCell ref="A6:N6"/>
    <mergeCell ref="A7:N7"/>
    <mergeCell ref="A8:N8"/>
    <mergeCell ref="A9:N10"/>
  </mergeCells>
  <dataValidations count="2">
    <dataValidation type="list" allowBlank="1" showInputMessage="1" showErrorMessage="1" sqref="E33:E36">
      <formula1>"A,B,C"</formula1>
      <formula2>0</formula2>
    </dataValidation>
    <dataValidation type="list" allowBlank="1" showInputMessage="1" showErrorMessage="1" sqref="E15:E32">
      <formula1>"A,B,C"</formula1>
    </dataValidation>
  </dataValidations>
  <pageMargins left="0.95000000000000007" right="0.32990000000000008" top="0.76380000000000003" bottom="0.77360000000000007" header="0.37010000000000004" footer="0.37990000000000007"/>
  <pageSetup fitToWidth="0" fitToHeight="0"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MH33"/>
  <sheetViews>
    <sheetView showGridLines="0" zoomScale="60" zoomScaleNormal="60" workbookViewId="0"/>
  </sheetViews>
  <sheetFormatPr baseColWidth="10" defaultRowHeight="15" x14ac:dyDescent="0.2"/>
  <cols>
    <col min="1" max="1" width="25.125" style="8" customWidth="1"/>
    <col min="2" max="2" width="26.5" style="8" customWidth="1"/>
    <col min="3" max="3" width="22.625" style="8" customWidth="1"/>
    <col min="4" max="4" width="13.25" style="8" customWidth="1"/>
    <col min="5" max="5" width="16.5" style="8" customWidth="1"/>
    <col min="6" max="6" width="25.875" style="8" customWidth="1"/>
    <col min="7" max="10" width="15.625" style="8" customWidth="1"/>
    <col min="11" max="11" width="21" style="8" customWidth="1"/>
    <col min="12" max="12" width="24.625" style="8" customWidth="1"/>
    <col min="13" max="13" width="27.625" style="8" customWidth="1"/>
    <col min="14" max="14" width="27.75" style="8" customWidth="1"/>
    <col min="15" max="15" width="10.625" customWidth="1"/>
    <col min="16" max="16" width="27.25" style="8" customWidth="1"/>
    <col min="17" max="17" width="23.875" style="8" customWidth="1"/>
    <col min="18" max="27" width="11.875" style="8" customWidth="1"/>
    <col min="28" max="28" width="12.375" style="8" bestFit="1" customWidth="1"/>
    <col min="29" max="29" width="14.625" style="8" customWidth="1"/>
    <col min="30" max="31" width="11.875" style="8" customWidth="1"/>
    <col min="32" max="32" width="14.625" style="8"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41</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43</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125.25" customHeight="1" thickBot="1" x14ac:dyDescent="0.25">
      <c r="A15" s="329" t="s">
        <v>82</v>
      </c>
      <c r="B15" s="249" t="s">
        <v>872</v>
      </c>
      <c r="C15" s="249" t="s">
        <v>873</v>
      </c>
      <c r="D15" s="15">
        <f t="shared" ref="D15:D31" si="0">+AH15</f>
        <v>12</v>
      </c>
      <c r="E15" s="16" t="s">
        <v>83</v>
      </c>
      <c r="F15" s="17" t="s">
        <v>884</v>
      </c>
      <c r="G15" s="15">
        <f t="shared" ref="G15:G31" si="1">+U15</f>
        <v>3</v>
      </c>
      <c r="H15" s="15">
        <f t="shared" ref="H15:H31" si="2">+Y15</f>
        <v>3</v>
      </c>
      <c r="I15" s="15">
        <f t="shared" ref="I15:I31" si="3">+AC15</f>
        <v>3</v>
      </c>
      <c r="J15" s="15">
        <f t="shared" ref="J15:J31" si="4">+AG15</f>
        <v>3</v>
      </c>
      <c r="K15" s="14" t="s">
        <v>84</v>
      </c>
      <c r="L15" s="22" t="s">
        <v>891</v>
      </c>
      <c r="M15" s="17" t="s">
        <v>892</v>
      </c>
      <c r="N15" s="14"/>
      <c r="O15" s="18"/>
      <c r="P15" s="14" t="str">
        <f t="shared" ref="P15:Q31" si="5">+IF(B15="","-",B15)</f>
        <v>Auditorías de cumplimiento de las normas.</v>
      </c>
      <c r="Q15" s="14" t="str">
        <f t="shared" si="5"/>
        <v>No. de Auditorías programadas.</v>
      </c>
      <c r="R15" s="19">
        <v>1</v>
      </c>
      <c r="S15" s="19">
        <v>1</v>
      </c>
      <c r="T15" s="19">
        <v>1</v>
      </c>
      <c r="U15" s="20">
        <f t="shared" ref="U15:U31" si="6">+SUM(R15:T15)</f>
        <v>3</v>
      </c>
      <c r="V15" s="19">
        <v>1</v>
      </c>
      <c r="W15" s="19">
        <v>1</v>
      </c>
      <c r="X15" s="19">
        <v>1</v>
      </c>
      <c r="Y15" s="20">
        <f t="shared" ref="Y15:Y31" si="7">+SUM(V15:X15)</f>
        <v>3</v>
      </c>
      <c r="Z15" s="19">
        <v>1</v>
      </c>
      <c r="AA15" s="19">
        <v>1</v>
      </c>
      <c r="AB15" s="19">
        <v>1</v>
      </c>
      <c r="AC15" s="20">
        <f t="shared" ref="AC15:AC31" si="8">+SUM(Z15:AB15)</f>
        <v>3</v>
      </c>
      <c r="AD15" s="19">
        <v>1</v>
      </c>
      <c r="AE15" s="19">
        <v>1</v>
      </c>
      <c r="AF15" s="19">
        <v>1</v>
      </c>
      <c r="AG15" s="20">
        <f t="shared" ref="AG15:AG31" si="9">+SUM(AD15:AF15)</f>
        <v>3</v>
      </c>
      <c r="AH15" s="20">
        <f t="shared" ref="AH15:AH31" si="10">+SUM(U15,Y15,AC15,AG15)</f>
        <v>12</v>
      </c>
      <c r="AMH15"/>
    </row>
    <row r="16" spans="1:1022" ht="121.5" customHeight="1" thickBot="1" x14ac:dyDescent="0.25">
      <c r="A16" s="329"/>
      <c r="B16" s="249" t="s">
        <v>874</v>
      </c>
      <c r="C16" s="249" t="s">
        <v>873</v>
      </c>
      <c r="D16" s="15">
        <f t="shared" si="0"/>
        <v>12</v>
      </c>
      <c r="E16" s="16" t="s">
        <v>83</v>
      </c>
      <c r="F16" s="17" t="s">
        <v>884</v>
      </c>
      <c r="G16" s="15">
        <f t="shared" si="1"/>
        <v>3</v>
      </c>
      <c r="H16" s="15">
        <f t="shared" si="2"/>
        <v>3</v>
      </c>
      <c r="I16" s="15">
        <f t="shared" si="3"/>
        <v>3</v>
      </c>
      <c r="J16" s="15">
        <f t="shared" si="4"/>
        <v>3</v>
      </c>
      <c r="K16" s="14" t="s">
        <v>84</v>
      </c>
      <c r="L16" s="22" t="s">
        <v>891</v>
      </c>
      <c r="M16" s="17" t="s">
        <v>892</v>
      </c>
      <c r="N16" s="14"/>
      <c r="P16" s="14" t="str">
        <f t="shared" si="5"/>
        <v>Auditoría de procedimientos de las áreas.</v>
      </c>
      <c r="Q16" s="14" t="str">
        <f t="shared" si="5"/>
        <v>No. de Auditorías programadas.</v>
      </c>
      <c r="R16" s="19">
        <v>1</v>
      </c>
      <c r="S16" s="19">
        <v>1</v>
      </c>
      <c r="T16" s="19">
        <v>1</v>
      </c>
      <c r="U16" s="20">
        <f t="shared" si="6"/>
        <v>3</v>
      </c>
      <c r="V16" s="19">
        <v>1</v>
      </c>
      <c r="W16" s="19">
        <v>1</v>
      </c>
      <c r="X16" s="19">
        <v>1</v>
      </c>
      <c r="Y16" s="20">
        <f t="shared" si="7"/>
        <v>3</v>
      </c>
      <c r="Z16" s="19">
        <v>1</v>
      </c>
      <c r="AA16" s="19">
        <v>1</v>
      </c>
      <c r="AB16" s="19">
        <v>1</v>
      </c>
      <c r="AC16" s="20">
        <f t="shared" si="8"/>
        <v>3</v>
      </c>
      <c r="AD16" s="19">
        <v>1</v>
      </c>
      <c r="AE16" s="19">
        <v>1</v>
      </c>
      <c r="AF16" s="19">
        <v>1</v>
      </c>
      <c r="AG16" s="20">
        <f t="shared" si="9"/>
        <v>3</v>
      </c>
      <c r="AH16" s="20">
        <f t="shared" si="10"/>
        <v>12</v>
      </c>
      <c r="AMH16"/>
    </row>
    <row r="17" spans="1:1022" ht="153" customHeight="1" thickBot="1" x14ac:dyDescent="0.25">
      <c r="A17" s="249" t="s">
        <v>85</v>
      </c>
      <c r="B17" s="249" t="s">
        <v>86</v>
      </c>
      <c r="C17" s="249" t="s">
        <v>875</v>
      </c>
      <c r="D17" s="15">
        <f t="shared" si="0"/>
        <v>4764</v>
      </c>
      <c r="E17" s="16" t="s">
        <v>83</v>
      </c>
      <c r="F17" s="17" t="s">
        <v>87</v>
      </c>
      <c r="G17" s="15">
        <f t="shared" si="1"/>
        <v>827</v>
      </c>
      <c r="H17" s="15">
        <f t="shared" si="2"/>
        <v>1934</v>
      </c>
      <c r="I17" s="15">
        <f t="shared" si="3"/>
        <v>888</v>
      </c>
      <c r="J17" s="15">
        <f t="shared" si="4"/>
        <v>1115</v>
      </c>
      <c r="K17" s="14" t="s">
        <v>88</v>
      </c>
      <c r="L17" s="22" t="s">
        <v>891</v>
      </c>
      <c r="M17" s="17" t="s">
        <v>89</v>
      </c>
      <c r="N17" s="14"/>
      <c r="P17" s="14" t="str">
        <f t="shared" si="5"/>
        <v>Validación, evaluación y control de documentos de ejecución, administración y de operaciones.</v>
      </c>
      <c r="Q17" s="14" t="str">
        <f t="shared" si="5"/>
        <v>No. de Informe de revisión y verificación de documentos, procesados por su cumplimiento con las normas y los procedimientos.</v>
      </c>
      <c r="R17" s="19">
        <v>320</v>
      </c>
      <c r="S17" s="19">
        <v>224</v>
      </c>
      <c r="T17" s="19">
        <v>283</v>
      </c>
      <c r="U17" s="20">
        <f t="shared" si="6"/>
        <v>827</v>
      </c>
      <c r="V17" s="19">
        <v>332</v>
      </c>
      <c r="W17" s="19">
        <v>1332</v>
      </c>
      <c r="X17" s="19">
        <v>270</v>
      </c>
      <c r="Y17" s="20">
        <f t="shared" si="7"/>
        <v>1934</v>
      </c>
      <c r="Z17" s="19">
        <v>284</v>
      </c>
      <c r="AA17" s="19">
        <v>317</v>
      </c>
      <c r="AB17" s="19">
        <v>287</v>
      </c>
      <c r="AC17" s="20">
        <f t="shared" si="8"/>
        <v>888</v>
      </c>
      <c r="AD17" s="19">
        <v>320</v>
      </c>
      <c r="AE17" s="19">
        <v>400</v>
      </c>
      <c r="AF17" s="19">
        <v>395</v>
      </c>
      <c r="AG17" s="20">
        <f t="shared" si="9"/>
        <v>1115</v>
      </c>
      <c r="AH17" s="20">
        <f t="shared" si="10"/>
        <v>4764</v>
      </c>
      <c r="AMH17"/>
    </row>
    <row r="18" spans="1:1022" ht="114" customHeight="1" thickBot="1" x14ac:dyDescent="0.25">
      <c r="A18" s="329" t="s">
        <v>90</v>
      </c>
      <c r="B18" s="249" t="s">
        <v>91</v>
      </c>
      <c r="C18" s="249" t="s">
        <v>92</v>
      </c>
      <c r="D18" s="15">
        <f t="shared" si="0"/>
        <v>24</v>
      </c>
      <c r="E18" s="16" t="s">
        <v>83</v>
      </c>
      <c r="F18" s="17" t="s">
        <v>885</v>
      </c>
      <c r="G18" s="15">
        <f t="shared" si="1"/>
        <v>6</v>
      </c>
      <c r="H18" s="15">
        <f t="shared" si="2"/>
        <v>6</v>
      </c>
      <c r="I18" s="15">
        <f t="shared" si="3"/>
        <v>6</v>
      </c>
      <c r="J18" s="15">
        <f t="shared" si="4"/>
        <v>6</v>
      </c>
      <c r="K18" s="14" t="s">
        <v>93</v>
      </c>
      <c r="L18" s="22" t="s">
        <v>860</v>
      </c>
      <c r="M18" s="17" t="s">
        <v>95</v>
      </c>
      <c r="N18" s="14"/>
      <c r="P18" s="14" t="str">
        <f t="shared" si="5"/>
        <v>Arqueo de Cajas Chicas y Fondos Operacionales.</v>
      </c>
      <c r="Q18" s="14" t="str">
        <f t="shared" si="5"/>
        <v>No. de Arqueo de Cajas Chicas y Fondos Operacionales.</v>
      </c>
      <c r="R18" s="19">
        <v>2</v>
      </c>
      <c r="S18" s="19">
        <v>2</v>
      </c>
      <c r="T18" s="19">
        <v>2</v>
      </c>
      <c r="U18" s="20">
        <f t="shared" si="6"/>
        <v>6</v>
      </c>
      <c r="V18" s="19">
        <v>2</v>
      </c>
      <c r="W18" s="19">
        <v>2</v>
      </c>
      <c r="X18" s="19">
        <v>2</v>
      </c>
      <c r="Y18" s="20">
        <f t="shared" si="7"/>
        <v>6</v>
      </c>
      <c r="Z18" s="19">
        <v>2</v>
      </c>
      <c r="AA18" s="19">
        <v>2</v>
      </c>
      <c r="AB18" s="19">
        <v>2</v>
      </c>
      <c r="AC18" s="20">
        <f t="shared" si="8"/>
        <v>6</v>
      </c>
      <c r="AD18" s="19">
        <v>2</v>
      </c>
      <c r="AE18" s="19">
        <v>2</v>
      </c>
      <c r="AF18" s="19">
        <v>2</v>
      </c>
      <c r="AG18" s="20">
        <f t="shared" si="9"/>
        <v>6</v>
      </c>
      <c r="AH18" s="20">
        <f t="shared" si="10"/>
        <v>24</v>
      </c>
      <c r="AMH18"/>
    </row>
    <row r="19" spans="1:1022" ht="91.5" customHeight="1" thickBot="1" x14ac:dyDescent="0.25">
      <c r="A19" s="329"/>
      <c r="B19" s="249" t="s">
        <v>876</v>
      </c>
      <c r="C19" s="249" t="s">
        <v>877</v>
      </c>
      <c r="D19" s="15">
        <f t="shared" si="0"/>
        <v>1</v>
      </c>
      <c r="E19" s="16" t="s">
        <v>83</v>
      </c>
      <c r="F19" s="17" t="s">
        <v>886</v>
      </c>
      <c r="G19" s="15">
        <f t="shared" si="1"/>
        <v>0</v>
      </c>
      <c r="H19" s="15">
        <f t="shared" si="2"/>
        <v>0</v>
      </c>
      <c r="I19" s="15">
        <f t="shared" si="3"/>
        <v>0</v>
      </c>
      <c r="J19" s="15">
        <f t="shared" si="4"/>
        <v>1</v>
      </c>
      <c r="K19" s="14" t="s">
        <v>93</v>
      </c>
      <c r="L19" s="22" t="s">
        <v>891</v>
      </c>
      <c r="M19" s="17" t="s">
        <v>96</v>
      </c>
      <c r="N19" s="14"/>
      <c r="P19" s="14" t="str">
        <f t="shared" si="5"/>
        <v>Auditoría a realizar.</v>
      </c>
      <c r="Q19" s="14" t="str">
        <f t="shared" si="5"/>
        <v>No. de Auditorías Realizadas.</v>
      </c>
      <c r="R19" s="19">
        <v>0</v>
      </c>
      <c r="S19" s="19">
        <v>0</v>
      </c>
      <c r="T19" s="19">
        <v>0</v>
      </c>
      <c r="U19" s="20">
        <f t="shared" si="6"/>
        <v>0</v>
      </c>
      <c r="V19" s="19">
        <v>0</v>
      </c>
      <c r="W19" s="19">
        <v>0</v>
      </c>
      <c r="X19" s="19">
        <v>0</v>
      </c>
      <c r="Y19" s="20">
        <f t="shared" si="7"/>
        <v>0</v>
      </c>
      <c r="Z19" s="19">
        <v>0</v>
      </c>
      <c r="AA19" s="19">
        <v>0</v>
      </c>
      <c r="AB19" s="19">
        <v>0</v>
      </c>
      <c r="AC19" s="20">
        <f t="shared" si="8"/>
        <v>0</v>
      </c>
      <c r="AD19" s="19">
        <v>0</v>
      </c>
      <c r="AE19" s="19">
        <v>0</v>
      </c>
      <c r="AF19" s="19">
        <v>1</v>
      </c>
      <c r="AG19" s="20">
        <f t="shared" si="9"/>
        <v>1</v>
      </c>
      <c r="AH19" s="20">
        <f t="shared" si="10"/>
        <v>1</v>
      </c>
      <c r="AMH19"/>
    </row>
    <row r="20" spans="1:1022" ht="140.25" customHeight="1" thickBot="1" x14ac:dyDescent="0.25">
      <c r="A20" s="329"/>
      <c r="B20" s="249" t="s">
        <v>97</v>
      </c>
      <c r="C20" s="249" t="s">
        <v>98</v>
      </c>
      <c r="D20" s="15">
        <f>+AH20</f>
        <v>600</v>
      </c>
      <c r="E20" s="16" t="s">
        <v>83</v>
      </c>
      <c r="F20" s="17" t="s">
        <v>99</v>
      </c>
      <c r="G20" s="15">
        <f>+U20</f>
        <v>0</v>
      </c>
      <c r="H20" s="15">
        <f>+Y20</f>
        <v>0</v>
      </c>
      <c r="I20" s="15">
        <f>+AC20</f>
        <v>150</v>
      </c>
      <c r="J20" s="15">
        <f>+AG20</f>
        <v>450</v>
      </c>
      <c r="K20" s="14" t="s">
        <v>93</v>
      </c>
      <c r="L20" s="22" t="s">
        <v>858</v>
      </c>
      <c r="M20" s="17" t="s">
        <v>101</v>
      </c>
      <c r="N20" s="14"/>
      <c r="P20" s="14" t="str">
        <f t="shared" si="5"/>
        <v>Análisis Diarios de Ventas en Agromercados.</v>
      </c>
      <c r="Q20" s="14" t="str">
        <f t="shared" si="5"/>
        <v>No. de Diarios de Ventas Analizados.</v>
      </c>
      <c r="R20" s="19">
        <v>0</v>
      </c>
      <c r="S20" s="19">
        <v>0</v>
      </c>
      <c r="T20" s="19">
        <v>0</v>
      </c>
      <c r="U20" s="20">
        <f t="shared" si="6"/>
        <v>0</v>
      </c>
      <c r="V20" s="19">
        <v>0</v>
      </c>
      <c r="W20" s="19">
        <v>0</v>
      </c>
      <c r="X20" s="19">
        <v>0</v>
      </c>
      <c r="Y20" s="20">
        <f t="shared" si="7"/>
        <v>0</v>
      </c>
      <c r="Z20" s="19">
        <v>0</v>
      </c>
      <c r="AA20" s="19">
        <v>75</v>
      </c>
      <c r="AB20" s="19">
        <v>75</v>
      </c>
      <c r="AC20" s="20">
        <f t="shared" si="8"/>
        <v>150</v>
      </c>
      <c r="AD20" s="19">
        <v>150</v>
      </c>
      <c r="AE20" s="19">
        <v>150</v>
      </c>
      <c r="AF20" s="19">
        <v>150</v>
      </c>
      <c r="AG20" s="20">
        <f t="shared" si="9"/>
        <v>450</v>
      </c>
      <c r="AH20" s="20">
        <f t="shared" si="10"/>
        <v>600</v>
      </c>
      <c r="AMH20"/>
    </row>
    <row r="21" spans="1:1022" ht="112.5" customHeight="1" thickBot="1" x14ac:dyDescent="0.25">
      <c r="A21" s="329"/>
      <c r="B21" s="249" t="s">
        <v>102</v>
      </c>
      <c r="C21" s="249" t="s">
        <v>103</v>
      </c>
      <c r="D21" s="15">
        <f t="shared" si="0"/>
        <v>1694</v>
      </c>
      <c r="E21" s="16" t="s">
        <v>83</v>
      </c>
      <c r="F21" s="17" t="s">
        <v>104</v>
      </c>
      <c r="G21" s="15">
        <f t="shared" si="1"/>
        <v>424</v>
      </c>
      <c r="H21" s="15">
        <f t="shared" si="2"/>
        <v>430</v>
      </c>
      <c r="I21" s="15">
        <f t="shared" si="3"/>
        <v>428</v>
      </c>
      <c r="J21" s="15">
        <f t="shared" si="4"/>
        <v>412</v>
      </c>
      <c r="K21" s="14" t="s">
        <v>93</v>
      </c>
      <c r="L21" s="22" t="s">
        <v>860</v>
      </c>
      <c r="M21" s="17" t="s">
        <v>105</v>
      </c>
      <c r="N21" s="14"/>
      <c r="P21" s="14" t="str">
        <f t="shared" si="5"/>
        <v>Cheques Revisados.</v>
      </c>
      <c r="Q21" s="14" t="str">
        <f t="shared" si="5"/>
        <v>No. de Cheques.</v>
      </c>
      <c r="R21" s="19">
        <v>141</v>
      </c>
      <c r="S21" s="19">
        <v>141</v>
      </c>
      <c r="T21" s="19">
        <v>142</v>
      </c>
      <c r="U21" s="20">
        <f t="shared" si="6"/>
        <v>424</v>
      </c>
      <c r="V21" s="19">
        <v>140</v>
      </c>
      <c r="W21" s="19">
        <v>155</v>
      </c>
      <c r="X21" s="19">
        <v>135</v>
      </c>
      <c r="Y21" s="20">
        <f t="shared" si="7"/>
        <v>430</v>
      </c>
      <c r="Z21" s="19">
        <v>141</v>
      </c>
      <c r="AA21" s="19">
        <v>142</v>
      </c>
      <c r="AB21" s="19">
        <v>145</v>
      </c>
      <c r="AC21" s="20">
        <f t="shared" si="8"/>
        <v>428</v>
      </c>
      <c r="AD21" s="19">
        <v>146</v>
      </c>
      <c r="AE21" s="19">
        <v>131</v>
      </c>
      <c r="AF21" s="19">
        <v>135</v>
      </c>
      <c r="AG21" s="20">
        <f t="shared" si="9"/>
        <v>412</v>
      </c>
      <c r="AH21" s="20">
        <f t="shared" si="10"/>
        <v>1694</v>
      </c>
      <c r="AMH21"/>
    </row>
    <row r="22" spans="1:1022" ht="186.75" customHeight="1" thickBot="1" x14ac:dyDescent="0.25">
      <c r="A22" s="329"/>
      <c r="B22" s="249" t="s">
        <v>878</v>
      </c>
      <c r="C22" s="249" t="s">
        <v>879</v>
      </c>
      <c r="D22" s="15">
        <f t="shared" si="0"/>
        <v>8730</v>
      </c>
      <c r="E22" s="16" t="s">
        <v>83</v>
      </c>
      <c r="F22" s="17" t="s">
        <v>887</v>
      </c>
      <c r="G22" s="15">
        <f t="shared" si="1"/>
        <v>2200</v>
      </c>
      <c r="H22" s="15">
        <f t="shared" si="2"/>
        <v>2000</v>
      </c>
      <c r="I22" s="15">
        <f t="shared" si="3"/>
        <v>2260</v>
      </c>
      <c r="J22" s="15">
        <f t="shared" si="4"/>
        <v>2270</v>
      </c>
      <c r="K22" s="14" t="s">
        <v>93</v>
      </c>
      <c r="L22" s="22" t="s">
        <v>858</v>
      </c>
      <c r="M22" s="17" t="s">
        <v>893</v>
      </c>
      <c r="N22" s="14"/>
      <c r="P22" s="14" t="str">
        <f t="shared" si="5"/>
        <v>Fiscalización y Val. Operaciones Op/Financiera en Mercados de Productores y Bodegas Móviles.</v>
      </c>
      <c r="Q22" s="14" t="str">
        <f t="shared" si="5"/>
        <v>No. de Operaciones Fiscalizadas.</v>
      </c>
      <c r="R22" s="19">
        <v>680</v>
      </c>
      <c r="S22" s="19">
        <v>720</v>
      </c>
      <c r="T22" s="19">
        <v>800</v>
      </c>
      <c r="U22" s="20">
        <f t="shared" si="6"/>
        <v>2200</v>
      </c>
      <c r="V22" s="19">
        <v>800</v>
      </c>
      <c r="W22" s="19">
        <v>600</v>
      </c>
      <c r="X22" s="19">
        <v>600</v>
      </c>
      <c r="Y22" s="20">
        <f t="shared" si="7"/>
        <v>2000</v>
      </c>
      <c r="Z22" s="19">
        <v>690</v>
      </c>
      <c r="AA22" s="19">
        <v>810</v>
      </c>
      <c r="AB22" s="19">
        <v>760</v>
      </c>
      <c r="AC22" s="20">
        <f t="shared" si="8"/>
        <v>2260</v>
      </c>
      <c r="AD22" s="19">
        <v>800</v>
      </c>
      <c r="AE22" s="19">
        <v>800</v>
      </c>
      <c r="AF22" s="19">
        <v>670</v>
      </c>
      <c r="AG22" s="20">
        <f t="shared" si="9"/>
        <v>2270</v>
      </c>
      <c r="AH22" s="20">
        <f t="shared" si="10"/>
        <v>8730</v>
      </c>
      <c r="AMH22"/>
    </row>
    <row r="23" spans="1:1022" ht="171" customHeight="1" thickBot="1" x14ac:dyDescent="0.25">
      <c r="A23" s="329"/>
      <c r="B23" s="249" t="s">
        <v>106</v>
      </c>
      <c r="C23" s="249" t="s">
        <v>107</v>
      </c>
      <c r="D23" s="15">
        <f t="shared" si="0"/>
        <v>4</v>
      </c>
      <c r="E23" s="16" t="s">
        <v>83</v>
      </c>
      <c r="F23" s="17" t="s">
        <v>108</v>
      </c>
      <c r="G23" s="15">
        <f t="shared" si="1"/>
        <v>1</v>
      </c>
      <c r="H23" s="15">
        <f t="shared" si="2"/>
        <v>1</v>
      </c>
      <c r="I23" s="15">
        <f t="shared" si="3"/>
        <v>1</v>
      </c>
      <c r="J23" s="15">
        <f t="shared" si="4"/>
        <v>1</v>
      </c>
      <c r="K23" s="14" t="s">
        <v>93</v>
      </c>
      <c r="L23" s="22" t="s">
        <v>894</v>
      </c>
      <c r="M23" s="17" t="s">
        <v>110</v>
      </c>
      <c r="N23" s="14"/>
      <c r="P23" s="14" t="str">
        <f t="shared" si="5"/>
        <v>Fiscalización y Validación de Inventario de Materiales y Suministros.</v>
      </c>
      <c r="Q23" s="14" t="str">
        <f t="shared" si="5"/>
        <v>No. de Inventarios a Suministros.</v>
      </c>
      <c r="R23" s="19">
        <v>0</v>
      </c>
      <c r="S23" s="19">
        <v>0</v>
      </c>
      <c r="T23" s="19">
        <v>1</v>
      </c>
      <c r="U23" s="20">
        <f>+SUM(R23:T23)</f>
        <v>1</v>
      </c>
      <c r="V23" s="19">
        <v>0</v>
      </c>
      <c r="W23" s="19">
        <v>0</v>
      </c>
      <c r="X23" s="19">
        <v>1</v>
      </c>
      <c r="Y23" s="20">
        <f t="shared" si="7"/>
        <v>1</v>
      </c>
      <c r="Z23" s="19">
        <v>0</v>
      </c>
      <c r="AA23" s="19">
        <v>0</v>
      </c>
      <c r="AB23" s="19">
        <v>1</v>
      </c>
      <c r="AC23" s="20">
        <f t="shared" si="8"/>
        <v>1</v>
      </c>
      <c r="AD23" s="19">
        <v>0</v>
      </c>
      <c r="AE23" s="19">
        <v>0</v>
      </c>
      <c r="AF23" s="19">
        <v>1</v>
      </c>
      <c r="AG23" s="20">
        <f t="shared" si="9"/>
        <v>1</v>
      </c>
      <c r="AH23" s="20">
        <f t="shared" si="10"/>
        <v>4</v>
      </c>
      <c r="AMH23"/>
    </row>
    <row r="24" spans="1:1022" ht="162" customHeight="1" thickBot="1" x14ac:dyDescent="0.25">
      <c r="A24" s="329"/>
      <c r="B24" s="249" t="s">
        <v>111</v>
      </c>
      <c r="C24" s="249" t="s">
        <v>112</v>
      </c>
      <c r="D24" s="15">
        <f t="shared" si="0"/>
        <v>37</v>
      </c>
      <c r="E24" s="16" t="s">
        <v>83</v>
      </c>
      <c r="F24" s="17" t="s">
        <v>888</v>
      </c>
      <c r="G24" s="15">
        <f t="shared" si="1"/>
        <v>9</v>
      </c>
      <c r="H24" s="15">
        <f t="shared" si="2"/>
        <v>9</v>
      </c>
      <c r="I24" s="15">
        <f t="shared" si="3"/>
        <v>9</v>
      </c>
      <c r="J24" s="15">
        <f t="shared" si="4"/>
        <v>10</v>
      </c>
      <c r="K24" s="14" t="s">
        <v>93</v>
      </c>
      <c r="L24" s="22" t="s">
        <v>895</v>
      </c>
      <c r="M24" s="17" t="s">
        <v>896</v>
      </c>
      <c r="N24" s="14"/>
      <c r="P24" s="14" t="str">
        <f t="shared" si="5"/>
        <v>Fiscalización y Validación de Inventario de Productos.</v>
      </c>
      <c r="Q24" s="14" t="str">
        <f t="shared" si="5"/>
        <v>No. de Inventarios a Productos.</v>
      </c>
      <c r="R24" s="19">
        <v>3</v>
      </c>
      <c r="S24" s="19">
        <v>3</v>
      </c>
      <c r="T24" s="19">
        <v>3</v>
      </c>
      <c r="U24" s="20">
        <f t="shared" si="6"/>
        <v>9</v>
      </c>
      <c r="V24" s="19">
        <v>3</v>
      </c>
      <c r="W24" s="19">
        <v>3</v>
      </c>
      <c r="X24" s="19">
        <v>3</v>
      </c>
      <c r="Y24" s="20">
        <f t="shared" si="7"/>
        <v>9</v>
      </c>
      <c r="Z24" s="19">
        <v>3</v>
      </c>
      <c r="AA24" s="19">
        <v>3</v>
      </c>
      <c r="AB24" s="19">
        <v>3</v>
      </c>
      <c r="AC24" s="20">
        <f t="shared" si="8"/>
        <v>9</v>
      </c>
      <c r="AD24" s="19">
        <v>3</v>
      </c>
      <c r="AE24" s="19">
        <v>3</v>
      </c>
      <c r="AF24" s="19">
        <v>4</v>
      </c>
      <c r="AG24" s="20">
        <f t="shared" si="9"/>
        <v>10</v>
      </c>
      <c r="AH24" s="20">
        <f t="shared" si="10"/>
        <v>37</v>
      </c>
      <c r="AMH24"/>
    </row>
    <row r="25" spans="1:1022" ht="91.5" customHeight="1" thickBot="1" x14ac:dyDescent="0.25">
      <c r="A25" s="329"/>
      <c r="B25" s="249" t="s">
        <v>114</v>
      </c>
      <c r="C25" s="249" t="s">
        <v>115</v>
      </c>
      <c r="D25" s="15">
        <f t="shared" si="0"/>
        <v>12</v>
      </c>
      <c r="E25" s="16" t="s">
        <v>83</v>
      </c>
      <c r="F25" s="17" t="s">
        <v>116</v>
      </c>
      <c r="G25" s="15">
        <f t="shared" si="1"/>
        <v>3</v>
      </c>
      <c r="H25" s="15">
        <f t="shared" si="2"/>
        <v>3</v>
      </c>
      <c r="I25" s="15">
        <f t="shared" si="3"/>
        <v>3</v>
      </c>
      <c r="J25" s="15">
        <f t="shared" si="4"/>
        <v>3</v>
      </c>
      <c r="K25" s="14" t="s">
        <v>93</v>
      </c>
      <c r="L25" s="22" t="s">
        <v>860</v>
      </c>
      <c r="M25" s="17" t="s">
        <v>117</v>
      </c>
      <c r="N25" s="14"/>
      <c r="P25" s="14" t="str">
        <f t="shared" si="5"/>
        <v>Informe de Ingresos Mensuales de la Institución.</v>
      </c>
      <c r="Q25" s="14" t="str">
        <f t="shared" si="5"/>
        <v>No. de Informes de Ingresos.</v>
      </c>
      <c r="R25" s="19">
        <v>1</v>
      </c>
      <c r="S25" s="19">
        <v>1</v>
      </c>
      <c r="T25" s="19">
        <v>1</v>
      </c>
      <c r="U25" s="20">
        <f t="shared" si="6"/>
        <v>3</v>
      </c>
      <c r="V25" s="19">
        <v>1</v>
      </c>
      <c r="W25" s="19">
        <v>1</v>
      </c>
      <c r="X25" s="19">
        <v>1</v>
      </c>
      <c r="Y25" s="20">
        <f t="shared" si="7"/>
        <v>3</v>
      </c>
      <c r="Z25" s="19">
        <v>1</v>
      </c>
      <c r="AA25" s="19">
        <v>1</v>
      </c>
      <c r="AB25" s="19">
        <v>1</v>
      </c>
      <c r="AC25" s="20">
        <f t="shared" si="8"/>
        <v>3</v>
      </c>
      <c r="AD25" s="19">
        <v>1</v>
      </c>
      <c r="AE25" s="19">
        <v>1</v>
      </c>
      <c r="AF25" s="19">
        <v>1</v>
      </c>
      <c r="AG25" s="20">
        <f t="shared" si="9"/>
        <v>3</v>
      </c>
      <c r="AH25" s="20">
        <f t="shared" si="10"/>
        <v>12</v>
      </c>
      <c r="AMH25"/>
    </row>
    <row r="26" spans="1:1022" ht="91.5" customHeight="1" thickBot="1" x14ac:dyDescent="0.25">
      <c r="A26" s="329"/>
      <c r="B26" s="249" t="s">
        <v>118</v>
      </c>
      <c r="C26" s="249" t="s">
        <v>119</v>
      </c>
      <c r="D26" s="15">
        <f t="shared" si="0"/>
        <v>13</v>
      </c>
      <c r="E26" s="16" t="s">
        <v>83</v>
      </c>
      <c r="F26" s="17" t="s">
        <v>120</v>
      </c>
      <c r="G26" s="15">
        <f t="shared" si="1"/>
        <v>3</v>
      </c>
      <c r="H26" s="15">
        <f t="shared" si="2"/>
        <v>3</v>
      </c>
      <c r="I26" s="15">
        <f t="shared" si="3"/>
        <v>3</v>
      </c>
      <c r="J26" s="15">
        <f t="shared" si="4"/>
        <v>4</v>
      </c>
      <c r="K26" s="14" t="s">
        <v>93</v>
      </c>
      <c r="L26" s="22" t="s">
        <v>860</v>
      </c>
      <c r="M26" s="17" t="s">
        <v>121</v>
      </c>
      <c r="N26" s="14"/>
      <c r="P26" s="14" t="str">
        <f t="shared" si="5"/>
        <v>Informe de Pagos Electrónicos a Empleados.</v>
      </c>
      <c r="Q26" s="14" t="str">
        <f t="shared" si="5"/>
        <v>No. de Informes de Pagos Electrónicos.</v>
      </c>
      <c r="R26" s="19">
        <v>1</v>
      </c>
      <c r="S26" s="19">
        <v>1</v>
      </c>
      <c r="T26" s="19">
        <v>1</v>
      </c>
      <c r="U26" s="20">
        <f t="shared" si="6"/>
        <v>3</v>
      </c>
      <c r="V26" s="19">
        <v>1</v>
      </c>
      <c r="W26" s="19">
        <v>1</v>
      </c>
      <c r="X26" s="19">
        <v>1</v>
      </c>
      <c r="Y26" s="20">
        <f t="shared" si="7"/>
        <v>3</v>
      </c>
      <c r="Z26" s="19">
        <v>1</v>
      </c>
      <c r="AA26" s="19">
        <v>1</v>
      </c>
      <c r="AB26" s="19">
        <v>1</v>
      </c>
      <c r="AC26" s="20">
        <f t="shared" si="8"/>
        <v>3</v>
      </c>
      <c r="AD26" s="19">
        <v>1</v>
      </c>
      <c r="AE26" s="19">
        <v>1</v>
      </c>
      <c r="AF26" s="19">
        <v>2</v>
      </c>
      <c r="AG26" s="20">
        <f t="shared" si="9"/>
        <v>4</v>
      </c>
      <c r="AH26" s="20">
        <f t="shared" si="10"/>
        <v>13</v>
      </c>
      <c r="AMH26"/>
    </row>
    <row r="27" spans="1:1022" ht="74.25" customHeight="1" thickBot="1" x14ac:dyDescent="0.25">
      <c r="A27" s="329"/>
      <c r="B27" s="249" t="s">
        <v>122</v>
      </c>
      <c r="C27" s="249" t="s">
        <v>123</v>
      </c>
      <c r="D27" s="15">
        <f t="shared" si="0"/>
        <v>700</v>
      </c>
      <c r="E27" s="16" t="s">
        <v>83</v>
      </c>
      <c r="F27" s="17" t="s">
        <v>124</v>
      </c>
      <c r="G27" s="15">
        <f t="shared" si="1"/>
        <v>175</v>
      </c>
      <c r="H27" s="15">
        <f t="shared" si="2"/>
        <v>175</v>
      </c>
      <c r="I27" s="15">
        <f t="shared" si="3"/>
        <v>175</v>
      </c>
      <c r="J27" s="15">
        <f t="shared" si="4"/>
        <v>175</v>
      </c>
      <c r="K27" s="14" t="s">
        <v>93</v>
      </c>
      <c r="L27" s="22" t="s">
        <v>860</v>
      </c>
      <c r="M27" s="17" t="s">
        <v>125</v>
      </c>
      <c r="N27" s="14"/>
      <c r="P27" s="14" t="str">
        <f t="shared" si="5"/>
        <v>Fiscalización de Transferencias  Electrónicas (varias).</v>
      </c>
      <c r="Q27" s="14" t="str">
        <f t="shared" si="5"/>
        <v>No. de Pagos por Transferencia.</v>
      </c>
      <c r="R27" s="19">
        <v>59</v>
      </c>
      <c r="S27" s="19">
        <v>58</v>
      </c>
      <c r="T27" s="19">
        <v>58</v>
      </c>
      <c r="U27" s="20">
        <f t="shared" si="6"/>
        <v>175</v>
      </c>
      <c r="V27" s="19">
        <v>58</v>
      </c>
      <c r="W27" s="19">
        <v>58</v>
      </c>
      <c r="X27" s="19">
        <v>59</v>
      </c>
      <c r="Y27" s="20">
        <f t="shared" si="7"/>
        <v>175</v>
      </c>
      <c r="Z27" s="19">
        <v>58</v>
      </c>
      <c r="AA27" s="19">
        <v>58</v>
      </c>
      <c r="AB27" s="19">
        <v>59</v>
      </c>
      <c r="AC27" s="20">
        <f t="shared" si="8"/>
        <v>175</v>
      </c>
      <c r="AD27" s="19">
        <v>58</v>
      </c>
      <c r="AE27" s="19">
        <v>58</v>
      </c>
      <c r="AF27" s="19">
        <v>59</v>
      </c>
      <c r="AG27" s="20">
        <f t="shared" si="9"/>
        <v>175</v>
      </c>
      <c r="AH27" s="20">
        <f t="shared" si="10"/>
        <v>700</v>
      </c>
      <c r="AMH27"/>
    </row>
    <row r="28" spans="1:1022" ht="145.5" customHeight="1" thickBot="1" x14ac:dyDescent="0.25">
      <c r="A28" s="329"/>
      <c r="B28" s="249" t="s">
        <v>126</v>
      </c>
      <c r="C28" s="249" t="s">
        <v>127</v>
      </c>
      <c r="D28" s="15">
        <f t="shared" si="0"/>
        <v>4000</v>
      </c>
      <c r="E28" s="16" t="s">
        <v>83</v>
      </c>
      <c r="F28" s="17" t="s">
        <v>889</v>
      </c>
      <c r="G28" s="15">
        <f t="shared" si="1"/>
        <v>1000</v>
      </c>
      <c r="H28" s="15">
        <f t="shared" si="2"/>
        <v>1000</v>
      </c>
      <c r="I28" s="15">
        <f t="shared" si="3"/>
        <v>1000</v>
      </c>
      <c r="J28" s="15">
        <f t="shared" si="4"/>
        <v>1000</v>
      </c>
      <c r="K28" s="14" t="s">
        <v>93</v>
      </c>
      <c r="L28" s="22" t="s">
        <v>860</v>
      </c>
      <c r="M28" s="17" t="s">
        <v>105</v>
      </c>
      <c r="N28" s="14"/>
      <c r="P28" s="14" t="str">
        <f t="shared" si="5"/>
        <v>Revisión de Expedientes para Fines de Pagos.</v>
      </c>
      <c r="Q28" s="14" t="str">
        <f t="shared" si="5"/>
        <v>No. de expedientes revisados.</v>
      </c>
      <c r="R28" s="19">
        <v>332</v>
      </c>
      <c r="S28" s="19">
        <v>334</v>
      </c>
      <c r="T28" s="19">
        <v>334</v>
      </c>
      <c r="U28" s="20">
        <f t="shared" si="6"/>
        <v>1000</v>
      </c>
      <c r="V28" s="19">
        <v>332</v>
      </c>
      <c r="W28" s="19">
        <v>333</v>
      </c>
      <c r="X28" s="19">
        <v>335</v>
      </c>
      <c r="Y28" s="20">
        <f t="shared" si="7"/>
        <v>1000</v>
      </c>
      <c r="Z28" s="19">
        <v>332</v>
      </c>
      <c r="AA28" s="19">
        <v>333</v>
      </c>
      <c r="AB28" s="19">
        <v>335</v>
      </c>
      <c r="AC28" s="20">
        <f t="shared" si="8"/>
        <v>1000</v>
      </c>
      <c r="AD28" s="19">
        <v>335</v>
      </c>
      <c r="AE28" s="19">
        <v>333</v>
      </c>
      <c r="AF28" s="19">
        <v>332</v>
      </c>
      <c r="AG28" s="20">
        <f t="shared" si="9"/>
        <v>1000</v>
      </c>
      <c r="AH28" s="20">
        <f t="shared" si="10"/>
        <v>4000</v>
      </c>
      <c r="AMH28"/>
    </row>
    <row r="29" spans="1:1022" ht="124.5" customHeight="1" thickBot="1" x14ac:dyDescent="0.25">
      <c r="A29" s="329"/>
      <c r="B29" s="249" t="s">
        <v>880</v>
      </c>
      <c r="C29" s="249" t="s">
        <v>881</v>
      </c>
      <c r="D29" s="15">
        <f t="shared" si="0"/>
        <v>13</v>
      </c>
      <c r="E29" s="16" t="s">
        <v>83</v>
      </c>
      <c r="F29" s="17" t="s">
        <v>890</v>
      </c>
      <c r="G29" s="15">
        <f t="shared" si="1"/>
        <v>3</v>
      </c>
      <c r="H29" s="15">
        <f t="shared" si="2"/>
        <v>3</v>
      </c>
      <c r="I29" s="15">
        <f t="shared" si="3"/>
        <v>3</v>
      </c>
      <c r="J29" s="15">
        <f t="shared" si="4"/>
        <v>4</v>
      </c>
      <c r="K29" s="14" t="s">
        <v>93</v>
      </c>
      <c r="L29" s="22" t="s">
        <v>897</v>
      </c>
      <c r="M29" s="17" t="s">
        <v>105</v>
      </c>
      <c r="N29" s="14"/>
      <c r="P29" s="14" t="str">
        <f t="shared" si="5"/>
        <v>Revisión de Nómina a Empleados Fijos.</v>
      </c>
      <c r="Q29" s="14" t="str">
        <f t="shared" si="5"/>
        <v>No. de Expedientes de Nómina Revisados.</v>
      </c>
      <c r="R29" s="19">
        <v>1</v>
      </c>
      <c r="S29" s="19">
        <v>1</v>
      </c>
      <c r="T29" s="19">
        <v>1</v>
      </c>
      <c r="U29" s="20">
        <f t="shared" si="6"/>
        <v>3</v>
      </c>
      <c r="V29" s="19">
        <v>1</v>
      </c>
      <c r="W29" s="19">
        <v>1</v>
      </c>
      <c r="X29" s="19">
        <v>1</v>
      </c>
      <c r="Y29" s="20">
        <f t="shared" si="7"/>
        <v>3</v>
      </c>
      <c r="Z29" s="19">
        <v>1</v>
      </c>
      <c r="AA29" s="19">
        <v>1</v>
      </c>
      <c r="AB29" s="19">
        <v>1</v>
      </c>
      <c r="AC29" s="20">
        <f t="shared" si="8"/>
        <v>3</v>
      </c>
      <c r="AD29" s="19">
        <v>1</v>
      </c>
      <c r="AE29" s="19">
        <v>1</v>
      </c>
      <c r="AF29" s="19">
        <v>2</v>
      </c>
      <c r="AG29" s="20">
        <f t="shared" si="9"/>
        <v>4</v>
      </c>
      <c r="AH29" s="20">
        <f t="shared" si="10"/>
        <v>13</v>
      </c>
      <c r="AMH29"/>
    </row>
    <row r="30" spans="1:1022" ht="93.75" customHeight="1" thickBot="1" x14ac:dyDescent="0.25">
      <c r="A30" s="329"/>
      <c r="B30" s="249" t="s">
        <v>128</v>
      </c>
      <c r="C30" s="249" t="s">
        <v>129</v>
      </c>
      <c r="D30" s="15">
        <f t="shared" si="0"/>
        <v>45</v>
      </c>
      <c r="E30" s="16" t="s">
        <v>83</v>
      </c>
      <c r="F30" s="17" t="s">
        <v>130</v>
      </c>
      <c r="G30" s="15">
        <f t="shared" si="1"/>
        <v>11</v>
      </c>
      <c r="H30" s="15">
        <f t="shared" si="2"/>
        <v>11</v>
      </c>
      <c r="I30" s="15">
        <f t="shared" si="3"/>
        <v>11</v>
      </c>
      <c r="J30" s="15">
        <f t="shared" si="4"/>
        <v>12</v>
      </c>
      <c r="K30" s="14" t="s">
        <v>93</v>
      </c>
      <c r="L30" s="22" t="s">
        <v>898</v>
      </c>
      <c r="M30" s="17" t="s">
        <v>131</v>
      </c>
      <c r="N30" s="14"/>
      <c r="P30" s="14" t="str">
        <f t="shared" si="5"/>
        <v>Verificación de Activos Fijos (varios movimientos).</v>
      </c>
      <c r="Q30" s="14" t="str">
        <f t="shared" si="5"/>
        <v>No. de Movimientos de Activos Fijos Fiscalizados.</v>
      </c>
      <c r="R30" s="19">
        <v>3</v>
      </c>
      <c r="S30" s="19">
        <v>4</v>
      </c>
      <c r="T30" s="19">
        <v>4</v>
      </c>
      <c r="U30" s="20">
        <f t="shared" si="6"/>
        <v>11</v>
      </c>
      <c r="V30" s="19">
        <v>3</v>
      </c>
      <c r="W30" s="19">
        <v>4</v>
      </c>
      <c r="X30" s="19">
        <v>4</v>
      </c>
      <c r="Y30" s="20">
        <f t="shared" si="7"/>
        <v>11</v>
      </c>
      <c r="Z30" s="19">
        <v>3</v>
      </c>
      <c r="AA30" s="19">
        <v>4</v>
      </c>
      <c r="AB30" s="19">
        <v>4</v>
      </c>
      <c r="AC30" s="20">
        <f t="shared" si="8"/>
        <v>11</v>
      </c>
      <c r="AD30" s="19">
        <v>3</v>
      </c>
      <c r="AE30" s="19">
        <v>4</v>
      </c>
      <c r="AF30" s="19">
        <v>5</v>
      </c>
      <c r="AG30" s="20">
        <f t="shared" si="9"/>
        <v>12</v>
      </c>
      <c r="AH30" s="20">
        <f t="shared" si="10"/>
        <v>45</v>
      </c>
      <c r="AMH30"/>
    </row>
    <row r="31" spans="1:1022" ht="155.25" customHeight="1" thickBot="1" x14ac:dyDescent="0.25">
      <c r="A31" s="329"/>
      <c r="B31" s="249" t="s">
        <v>882</v>
      </c>
      <c r="C31" s="249" t="s">
        <v>883</v>
      </c>
      <c r="D31" s="15">
        <f t="shared" si="0"/>
        <v>8</v>
      </c>
      <c r="E31" s="16" t="s">
        <v>83</v>
      </c>
      <c r="F31" s="17" t="s">
        <v>132</v>
      </c>
      <c r="G31" s="15">
        <f t="shared" si="1"/>
        <v>2</v>
      </c>
      <c r="H31" s="15">
        <f t="shared" si="2"/>
        <v>2</v>
      </c>
      <c r="I31" s="15">
        <f t="shared" si="3"/>
        <v>2</v>
      </c>
      <c r="J31" s="15">
        <f t="shared" si="4"/>
        <v>2</v>
      </c>
      <c r="K31" s="14" t="s">
        <v>93</v>
      </c>
      <c r="L31" s="22" t="s">
        <v>898</v>
      </c>
      <c r="M31" s="17" t="s">
        <v>133</v>
      </c>
      <c r="N31" s="14"/>
      <c r="P31" s="14" t="str">
        <f t="shared" si="5"/>
        <v>Verificación y Validación de Inventario de Activos Fijos.</v>
      </c>
      <c r="Q31" s="14" t="str">
        <f t="shared" si="5"/>
        <v>No. de Verificaciones de Inventario de Activos Fijos.</v>
      </c>
      <c r="R31" s="19">
        <v>1</v>
      </c>
      <c r="S31" s="19">
        <v>0</v>
      </c>
      <c r="T31" s="19">
        <v>1</v>
      </c>
      <c r="U31" s="20">
        <f t="shared" si="6"/>
        <v>2</v>
      </c>
      <c r="V31" s="19">
        <v>1</v>
      </c>
      <c r="W31" s="19">
        <v>0</v>
      </c>
      <c r="X31" s="19">
        <v>1</v>
      </c>
      <c r="Y31" s="20">
        <f t="shared" si="7"/>
        <v>2</v>
      </c>
      <c r="Z31" s="19">
        <v>1</v>
      </c>
      <c r="AA31" s="19">
        <v>0</v>
      </c>
      <c r="AB31" s="19">
        <v>1</v>
      </c>
      <c r="AC31" s="20">
        <f t="shared" si="8"/>
        <v>2</v>
      </c>
      <c r="AD31" s="19">
        <v>1</v>
      </c>
      <c r="AE31" s="19">
        <v>0</v>
      </c>
      <c r="AF31" s="19">
        <v>1</v>
      </c>
      <c r="AG31" s="20">
        <f t="shared" si="9"/>
        <v>2</v>
      </c>
      <c r="AH31" s="20">
        <f t="shared" si="10"/>
        <v>8</v>
      </c>
      <c r="AMH31"/>
    </row>
    <row r="32" spans="1:1022" ht="30" customHeight="1" x14ac:dyDescent="0.2"/>
    <row r="33" spans="1:1" ht="30" customHeight="1" x14ac:dyDescent="0.2">
      <c r="A33" s="7"/>
    </row>
  </sheetData>
  <mergeCells count="23">
    <mergeCell ref="A11:N12"/>
    <mergeCell ref="A5:N5"/>
    <mergeCell ref="A6:N6"/>
    <mergeCell ref="A7:N7"/>
    <mergeCell ref="A8:N8"/>
    <mergeCell ref="A9:N10"/>
    <mergeCell ref="V13:Y13"/>
    <mergeCell ref="Z13:AC13"/>
    <mergeCell ref="AD13:AG13"/>
    <mergeCell ref="AH13:AH14"/>
    <mergeCell ref="P11:AH12"/>
    <mergeCell ref="A15:A16"/>
    <mergeCell ref="A18:A31"/>
    <mergeCell ref="P13:Q13"/>
    <mergeCell ref="R13:U13"/>
    <mergeCell ref="A13:A14"/>
    <mergeCell ref="B13:E13"/>
    <mergeCell ref="F13:F14"/>
    <mergeCell ref="G13:J13"/>
    <mergeCell ref="K13:K14"/>
    <mergeCell ref="L13:L14"/>
    <mergeCell ref="M13:M14"/>
    <mergeCell ref="N13:N14"/>
  </mergeCells>
  <dataValidations count="1">
    <dataValidation type="list" allowBlank="1" showErrorMessage="1" sqref="E15:E31">
      <formula1>"A,B,C"</formula1>
    </dataValidation>
  </dataValidations>
  <pageMargins left="0.34" right="0.34" top="0.57999999999999996" bottom="0.9" header="0.3" footer="0.39370078740157483"/>
  <pageSetup paperSize="5" scale="50" fitToWidth="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MH32"/>
  <sheetViews>
    <sheetView showGridLines="0" zoomScale="60" zoomScaleNormal="60" workbookViewId="0"/>
  </sheetViews>
  <sheetFormatPr baseColWidth="10" defaultRowHeight="15" x14ac:dyDescent="0.2"/>
  <cols>
    <col min="1" max="1" width="27.375" style="8" customWidth="1"/>
    <col min="2" max="2" width="34.25" style="8" customWidth="1"/>
    <col min="3" max="3" width="23.875" style="8" customWidth="1"/>
    <col min="4" max="4" width="20.625" style="8" customWidth="1"/>
    <col min="5" max="5" width="19.25" style="8" customWidth="1"/>
    <col min="6" max="6" width="30.375" style="8" customWidth="1"/>
    <col min="7" max="10" width="15.625" style="8" customWidth="1"/>
    <col min="11" max="11" width="21" style="8" customWidth="1"/>
    <col min="12" max="12" width="25.125" style="8" customWidth="1"/>
    <col min="13" max="13" width="32.5" style="8" customWidth="1"/>
    <col min="14" max="14" width="27.5" style="8" customWidth="1"/>
    <col min="15" max="15" width="10.625" customWidth="1"/>
    <col min="16" max="17" width="23.875" style="8" customWidth="1"/>
    <col min="18" max="27" width="11.875" style="8" customWidth="1"/>
    <col min="28" max="28" width="12.375" style="8" bestFit="1" customWidth="1"/>
    <col min="29" max="29" width="14.625" style="8" customWidth="1"/>
    <col min="30" max="31" width="11.875" style="8" customWidth="1"/>
    <col min="32" max="32" width="14.625" style="8"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135</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43</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409.6" customHeight="1" thickBot="1" x14ac:dyDescent="0.25">
      <c r="A15" s="330" t="s">
        <v>136</v>
      </c>
      <c r="B15" s="249" t="s">
        <v>137</v>
      </c>
      <c r="C15" s="249" t="s">
        <v>138</v>
      </c>
      <c r="D15" s="21">
        <f t="shared" ref="D15:D24" si="0">+AH15</f>
        <v>1</v>
      </c>
      <c r="E15" s="16" t="s">
        <v>83</v>
      </c>
      <c r="F15" s="17" t="s">
        <v>902</v>
      </c>
      <c r="G15" s="21">
        <f t="shared" ref="G15:G32" si="1">+U15</f>
        <v>0</v>
      </c>
      <c r="H15" s="21">
        <f>+Y15</f>
        <v>1</v>
      </c>
      <c r="I15" s="21">
        <f>+AC15</f>
        <v>0</v>
      </c>
      <c r="J15" s="21">
        <f t="shared" ref="J15:J32" si="2">+AG15</f>
        <v>0</v>
      </c>
      <c r="K15" s="22" t="s">
        <v>139</v>
      </c>
      <c r="L15" s="249" t="s">
        <v>140</v>
      </c>
      <c r="M15" s="17" t="s">
        <v>905</v>
      </c>
      <c r="N15" s="14"/>
      <c r="P15" s="14" t="str">
        <f t="shared" ref="P15:Q32" si="3">+IF(B15="","-",B15)</f>
        <v>Plan Estratégico Institucional (PEI) 2021-2024.</v>
      </c>
      <c r="Q15" s="14" t="str">
        <f t="shared" si="3"/>
        <v>Documento del PEI publicado.</v>
      </c>
      <c r="R15" s="23">
        <v>0</v>
      </c>
      <c r="S15" s="23">
        <v>0</v>
      </c>
      <c r="T15" s="23">
        <v>0</v>
      </c>
      <c r="U15" s="24">
        <f>+SUM(R15:T15)</f>
        <v>0</v>
      </c>
      <c r="V15" s="23">
        <v>0</v>
      </c>
      <c r="W15" s="23">
        <v>1</v>
      </c>
      <c r="X15" s="23">
        <v>0</v>
      </c>
      <c r="Y15" s="24">
        <f t="shared" ref="Y15:Y24" si="4">+SUM(V15:X15)</f>
        <v>1</v>
      </c>
      <c r="Z15" s="23">
        <v>0</v>
      </c>
      <c r="AA15" s="23">
        <v>0</v>
      </c>
      <c r="AB15" s="23">
        <v>0</v>
      </c>
      <c r="AC15" s="24">
        <f t="shared" ref="AC15:AC32" si="5">+SUM(Z15:AB15)</f>
        <v>0</v>
      </c>
      <c r="AD15" s="23">
        <v>0</v>
      </c>
      <c r="AE15" s="23">
        <v>0</v>
      </c>
      <c r="AF15" s="23">
        <v>0</v>
      </c>
      <c r="AG15" s="24">
        <f t="shared" ref="AG15:AG29" si="6">+SUM(AD15:AF15)</f>
        <v>0</v>
      </c>
      <c r="AH15" s="24">
        <f t="shared" ref="AH15:AH32" si="7">+SUM(U15,Y15,AC15,AG15)</f>
        <v>1</v>
      </c>
      <c r="AMH15"/>
    </row>
    <row r="16" spans="1:1022" ht="288" customHeight="1" thickBot="1" x14ac:dyDescent="0.25">
      <c r="A16" s="331"/>
      <c r="B16" s="249" t="s">
        <v>141</v>
      </c>
      <c r="C16" s="249" t="s">
        <v>142</v>
      </c>
      <c r="D16" s="21">
        <f t="shared" si="0"/>
        <v>2</v>
      </c>
      <c r="E16" s="16" t="s">
        <v>83</v>
      </c>
      <c r="F16" s="17" t="s">
        <v>143</v>
      </c>
      <c r="G16" s="21">
        <f t="shared" si="1"/>
        <v>0</v>
      </c>
      <c r="H16" s="21">
        <f t="shared" ref="H16:H32" si="8">+Y16</f>
        <v>0</v>
      </c>
      <c r="I16" s="21">
        <f t="shared" ref="I16:I32" si="9">+AC16</f>
        <v>1</v>
      </c>
      <c r="J16" s="21">
        <f t="shared" si="2"/>
        <v>1</v>
      </c>
      <c r="K16" s="249" t="s">
        <v>144</v>
      </c>
      <c r="L16" s="249" t="s">
        <v>140</v>
      </c>
      <c r="M16" s="17" t="s">
        <v>145</v>
      </c>
      <c r="N16" s="14"/>
      <c r="P16" s="14" t="str">
        <f>+IF(B16="","-",B16)</f>
        <v>Plan de Compras y Proyecto de Presupuesto del año 2022.</v>
      </c>
      <c r="Q16" s="14" t="str">
        <f>+IF(C16="","-",C16)</f>
        <v>No. de documentos publicados.</v>
      </c>
      <c r="R16" s="23">
        <v>0</v>
      </c>
      <c r="S16" s="23">
        <v>0</v>
      </c>
      <c r="T16" s="23">
        <v>0</v>
      </c>
      <c r="U16" s="24">
        <f t="shared" ref="U16:U24" si="10">+SUM(R16:T16)</f>
        <v>0</v>
      </c>
      <c r="V16" s="23">
        <v>0</v>
      </c>
      <c r="W16" s="23">
        <v>0</v>
      </c>
      <c r="X16" s="23">
        <v>0</v>
      </c>
      <c r="Y16" s="24">
        <f t="shared" si="4"/>
        <v>0</v>
      </c>
      <c r="Z16" s="23">
        <v>0</v>
      </c>
      <c r="AA16" s="23">
        <v>0</v>
      </c>
      <c r="AB16" s="23">
        <v>1</v>
      </c>
      <c r="AC16" s="24">
        <f t="shared" si="5"/>
        <v>1</v>
      </c>
      <c r="AD16" s="23">
        <v>0</v>
      </c>
      <c r="AE16" s="23">
        <v>1</v>
      </c>
      <c r="AF16" s="23">
        <v>0</v>
      </c>
      <c r="AG16" s="24">
        <f t="shared" si="6"/>
        <v>1</v>
      </c>
      <c r="AH16" s="24">
        <f t="shared" si="7"/>
        <v>2</v>
      </c>
      <c r="AMH16"/>
    </row>
    <row r="17" spans="1:1022" ht="162.75" customHeight="1" thickBot="1" x14ac:dyDescent="0.25">
      <c r="A17" s="329" t="s">
        <v>146</v>
      </c>
      <c r="B17" s="249" t="s">
        <v>147</v>
      </c>
      <c r="C17" s="249" t="s">
        <v>148</v>
      </c>
      <c r="D17" s="21">
        <f t="shared" si="0"/>
        <v>1</v>
      </c>
      <c r="E17" s="16" t="s">
        <v>83</v>
      </c>
      <c r="F17" s="17" t="s">
        <v>149</v>
      </c>
      <c r="G17" s="21">
        <f t="shared" si="1"/>
        <v>0</v>
      </c>
      <c r="H17" s="21">
        <f t="shared" si="8"/>
        <v>1</v>
      </c>
      <c r="I17" s="21">
        <f t="shared" si="9"/>
        <v>0</v>
      </c>
      <c r="J17" s="21">
        <f t="shared" si="2"/>
        <v>0</v>
      </c>
      <c r="K17" s="249" t="s">
        <v>144</v>
      </c>
      <c r="L17" s="249" t="s">
        <v>140</v>
      </c>
      <c r="M17" s="17" t="s">
        <v>150</v>
      </c>
      <c r="N17" s="14"/>
      <c r="P17" s="14" t="str">
        <f t="shared" si="3"/>
        <v>Dashboard de estadísticas.</v>
      </c>
      <c r="Q17" s="14" t="str">
        <f t="shared" si="3"/>
        <v>No. de Dashboards realizados.</v>
      </c>
      <c r="R17" s="23">
        <v>0</v>
      </c>
      <c r="S17" s="23">
        <v>0</v>
      </c>
      <c r="T17" s="23">
        <v>0</v>
      </c>
      <c r="U17" s="24">
        <f t="shared" si="10"/>
        <v>0</v>
      </c>
      <c r="V17" s="23">
        <v>1</v>
      </c>
      <c r="W17" s="23">
        <v>0</v>
      </c>
      <c r="X17" s="23">
        <v>0</v>
      </c>
      <c r="Y17" s="24">
        <f t="shared" si="4"/>
        <v>1</v>
      </c>
      <c r="Z17" s="23">
        <v>0</v>
      </c>
      <c r="AA17" s="23">
        <v>0</v>
      </c>
      <c r="AB17" s="23">
        <v>0</v>
      </c>
      <c r="AC17" s="24">
        <f t="shared" si="5"/>
        <v>0</v>
      </c>
      <c r="AD17" s="23">
        <v>0</v>
      </c>
      <c r="AE17" s="23">
        <v>0</v>
      </c>
      <c r="AF17" s="23">
        <v>0</v>
      </c>
      <c r="AG17" s="24">
        <f t="shared" si="6"/>
        <v>0</v>
      </c>
      <c r="AH17" s="24">
        <f t="shared" si="7"/>
        <v>1</v>
      </c>
      <c r="AMH17"/>
    </row>
    <row r="18" spans="1:1022" ht="215.25" customHeight="1" thickBot="1" x14ac:dyDescent="0.25">
      <c r="A18" s="329"/>
      <c r="B18" s="249" t="s">
        <v>899</v>
      </c>
      <c r="C18" s="249" t="s">
        <v>151</v>
      </c>
      <c r="D18" s="21">
        <f t="shared" si="0"/>
        <v>5</v>
      </c>
      <c r="E18" s="16" t="s">
        <v>83</v>
      </c>
      <c r="F18" s="17" t="s">
        <v>152</v>
      </c>
      <c r="G18" s="21">
        <f t="shared" si="1"/>
        <v>1</v>
      </c>
      <c r="H18" s="21">
        <f t="shared" si="8"/>
        <v>1</v>
      </c>
      <c r="I18" s="21">
        <f t="shared" si="9"/>
        <v>1</v>
      </c>
      <c r="J18" s="21">
        <f t="shared" si="2"/>
        <v>2</v>
      </c>
      <c r="K18" s="249" t="s">
        <v>144</v>
      </c>
      <c r="L18" s="249" t="s">
        <v>140</v>
      </c>
      <c r="M18" s="17" t="s">
        <v>153</v>
      </c>
      <c r="N18" s="14"/>
      <c r="P18" s="14" t="str">
        <f t="shared" si="3"/>
        <v>Informes de seguimiento: Ejecuciones trimestrales del POA y Memoria Institucional 2021.</v>
      </c>
      <c r="Q18" s="14" t="str">
        <f t="shared" si="3"/>
        <v>No. de informes publicados.</v>
      </c>
      <c r="R18" s="23">
        <v>1</v>
      </c>
      <c r="S18" s="23">
        <v>0</v>
      </c>
      <c r="T18" s="23">
        <v>0</v>
      </c>
      <c r="U18" s="24">
        <f t="shared" si="10"/>
        <v>1</v>
      </c>
      <c r="V18" s="23">
        <v>1</v>
      </c>
      <c r="W18" s="23">
        <v>0</v>
      </c>
      <c r="X18" s="23">
        <v>0</v>
      </c>
      <c r="Y18" s="24">
        <f t="shared" si="4"/>
        <v>1</v>
      </c>
      <c r="Z18" s="23">
        <v>1</v>
      </c>
      <c r="AA18" s="23">
        <v>0</v>
      </c>
      <c r="AB18" s="23">
        <v>0</v>
      </c>
      <c r="AC18" s="24">
        <f t="shared" si="5"/>
        <v>1</v>
      </c>
      <c r="AD18" s="23">
        <v>1</v>
      </c>
      <c r="AE18" s="23">
        <v>0</v>
      </c>
      <c r="AF18" s="23">
        <v>1</v>
      </c>
      <c r="AG18" s="24">
        <f t="shared" si="6"/>
        <v>2</v>
      </c>
      <c r="AH18" s="24">
        <f t="shared" si="7"/>
        <v>5</v>
      </c>
      <c r="AMH18"/>
    </row>
    <row r="19" spans="1:1022" ht="168" customHeight="1" thickBot="1" x14ac:dyDescent="0.25">
      <c r="A19" s="249" t="s">
        <v>154</v>
      </c>
      <c r="B19" s="249" t="s">
        <v>155</v>
      </c>
      <c r="C19" s="249" t="s">
        <v>156</v>
      </c>
      <c r="D19" s="21">
        <f t="shared" si="0"/>
        <v>1</v>
      </c>
      <c r="E19" s="16" t="s">
        <v>83</v>
      </c>
      <c r="F19" s="17" t="s">
        <v>157</v>
      </c>
      <c r="G19" s="21">
        <f t="shared" si="1"/>
        <v>0</v>
      </c>
      <c r="H19" s="21">
        <f t="shared" si="8"/>
        <v>0</v>
      </c>
      <c r="I19" s="21">
        <f t="shared" si="9"/>
        <v>1</v>
      </c>
      <c r="J19" s="21">
        <f t="shared" si="2"/>
        <v>0</v>
      </c>
      <c r="K19" s="249" t="s">
        <v>144</v>
      </c>
      <c r="L19" s="22" t="s">
        <v>158</v>
      </c>
      <c r="M19" s="17" t="s">
        <v>906</v>
      </c>
      <c r="N19" s="14"/>
      <c r="P19" s="14" t="str">
        <f t="shared" si="3"/>
        <v>Plan de Medioambiente.</v>
      </c>
      <c r="Q19" s="14" t="str">
        <f t="shared" si="3"/>
        <v>Documento del Plan elaborado.</v>
      </c>
      <c r="R19" s="23">
        <v>0</v>
      </c>
      <c r="S19" s="23">
        <v>0</v>
      </c>
      <c r="T19" s="23">
        <v>0</v>
      </c>
      <c r="U19" s="24">
        <f t="shared" si="10"/>
        <v>0</v>
      </c>
      <c r="V19" s="23">
        <v>0</v>
      </c>
      <c r="W19" s="23">
        <v>0</v>
      </c>
      <c r="X19" s="23">
        <v>0</v>
      </c>
      <c r="Y19" s="24">
        <f t="shared" si="4"/>
        <v>0</v>
      </c>
      <c r="Z19" s="23">
        <v>0</v>
      </c>
      <c r="AA19" s="23">
        <v>0</v>
      </c>
      <c r="AB19" s="23">
        <v>1</v>
      </c>
      <c r="AC19" s="24">
        <f t="shared" si="5"/>
        <v>1</v>
      </c>
      <c r="AD19" s="23">
        <v>0</v>
      </c>
      <c r="AE19" s="23">
        <v>0</v>
      </c>
      <c r="AF19" s="23">
        <v>0</v>
      </c>
      <c r="AG19" s="24">
        <f t="shared" si="6"/>
        <v>0</v>
      </c>
      <c r="AH19" s="24">
        <f t="shared" si="7"/>
        <v>1</v>
      </c>
      <c r="AMH19"/>
    </row>
    <row r="20" spans="1:1022" ht="201.75" customHeight="1" thickBot="1" x14ac:dyDescent="0.25">
      <c r="A20" s="249" t="s">
        <v>900</v>
      </c>
      <c r="B20" s="249" t="s">
        <v>159</v>
      </c>
      <c r="C20" s="249" t="s">
        <v>156</v>
      </c>
      <c r="D20" s="21">
        <f t="shared" si="0"/>
        <v>1</v>
      </c>
      <c r="E20" s="16" t="s">
        <v>83</v>
      </c>
      <c r="F20" s="17" t="s">
        <v>160</v>
      </c>
      <c r="G20" s="21">
        <f t="shared" si="1"/>
        <v>0</v>
      </c>
      <c r="H20" s="21">
        <f t="shared" si="8"/>
        <v>0</v>
      </c>
      <c r="I20" s="21">
        <f t="shared" si="9"/>
        <v>0</v>
      </c>
      <c r="J20" s="21">
        <f t="shared" si="2"/>
        <v>1</v>
      </c>
      <c r="K20" s="249" t="s">
        <v>144</v>
      </c>
      <c r="L20" s="22" t="s">
        <v>161</v>
      </c>
      <c r="M20" s="17" t="s">
        <v>907</v>
      </c>
      <c r="N20" s="14"/>
      <c r="P20" s="14" t="str">
        <f t="shared" si="3"/>
        <v>Plan de Seguridad Física y Tecnológica.</v>
      </c>
      <c r="Q20" s="14" t="str">
        <f t="shared" si="3"/>
        <v>Documento del Plan elaborado.</v>
      </c>
      <c r="R20" s="23">
        <v>0</v>
      </c>
      <c r="S20" s="23">
        <v>0</v>
      </c>
      <c r="T20" s="23">
        <v>0</v>
      </c>
      <c r="U20" s="24">
        <f t="shared" si="10"/>
        <v>0</v>
      </c>
      <c r="V20" s="23">
        <v>0</v>
      </c>
      <c r="W20" s="23">
        <v>0</v>
      </c>
      <c r="X20" s="23">
        <v>0</v>
      </c>
      <c r="Y20" s="24">
        <f t="shared" si="4"/>
        <v>0</v>
      </c>
      <c r="Z20" s="23">
        <v>0</v>
      </c>
      <c r="AA20" s="23">
        <v>0</v>
      </c>
      <c r="AB20" s="23">
        <v>0</v>
      </c>
      <c r="AC20" s="24">
        <f t="shared" si="5"/>
        <v>0</v>
      </c>
      <c r="AD20" s="23">
        <v>0</v>
      </c>
      <c r="AE20" s="23">
        <v>1</v>
      </c>
      <c r="AF20" s="23">
        <v>0</v>
      </c>
      <c r="AG20" s="24">
        <f t="shared" si="6"/>
        <v>1</v>
      </c>
      <c r="AH20" s="24">
        <f t="shared" si="7"/>
        <v>1</v>
      </c>
      <c r="AMH20"/>
    </row>
    <row r="21" spans="1:1022" ht="171" customHeight="1" thickBot="1" x14ac:dyDescent="0.25">
      <c r="A21" s="249" t="s">
        <v>162</v>
      </c>
      <c r="B21" s="249" t="s">
        <v>163</v>
      </c>
      <c r="C21" s="249" t="s">
        <v>156</v>
      </c>
      <c r="D21" s="21">
        <f t="shared" si="0"/>
        <v>1</v>
      </c>
      <c r="E21" s="16" t="s">
        <v>83</v>
      </c>
      <c r="F21" s="17" t="s">
        <v>164</v>
      </c>
      <c r="G21" s="21">
        <f t="shared" si="1"/>
        <v>0</v>
      </c>
      <c r="H21" s="21">
        <f t="shared" si="8"/>
        <v>0</v>
      </c>
      <c r="I21" s="21">
        <f t="shared" si="9"/>
        <v>1</v>
      </c>
      <c r="J21" s="21">
        <f t="shared" si="2"/>
        <v>0</v>
      </c>
      <c r="K21" s="249" t="s">
        <v>144</v>
      </c>
      <c r="L21" s="22" t="s">
        <v>165</v>
      </c>
      <c r="M21" s="17" t="s">
        <v>908</v>
      </c>
      <c r="N21" s="14"/>
      <c r="P21" s="14" t="str">
        <f t="shared" si="3"/>
        <v>Plan de Comunicación Interna y Externa.</v>
      </c>
      <c r="Q21" s="14" t="str">
        <f t="shared" si="3"/>
        <v>Documento del Plan elaborado.</v>
      </c>
      <c r="R21" s="23">
        <v>0</v>
      </c>
      <c r="S21" s="23">
        <v>0</v>
      </c>
      <c r="T21" s="23">
        <v>0</v>
      </c>
      <c r="U21" s="24">
        <f t="shared" si="10"/>
        <v>0</v>
      </c>
      <c r="V21" s="23">
        <v>0</v>
      </c>
      <c r="W21" s="23">
        <v>0</v>
      </c>
      <c r="X21" s="23">
        <v>0</v>
      </c>
      <c r="Y21" s="24">
        <f t="shared" si="4"/>
        <v>0</v>
      </c>
      <c r="Z21" s="23">
        <v>1</v>
      </c>
      <c r="AA21" s="23">
        <v>0</v>
      </c>
      <c r="AB21" s="23">
        <v>0</v>
      </c>
      <c r="AC21" s="24">
        <f t="shared" si="5"/>
        <v>1</v>
      </c>
      <c r="AD21" s="23">
        <v>0</v>
      </c>
      <c r="AE21" s="23">
        <v>0</v>
      </c>
      <c r="AF21" s="23">
        <v>0</v>
      </c>
      <c r="AG21" s="24">
        <f t="shared" si="6"/>
        <v>0</v>
      </c>
      <c r="AH21" s="24">
        <f t="shared" si="7"/>
        <v>1</v>
      </c>
      <c r="AMH21"/>
    </row>
    <row r="22" spans="1:1022" ht="140.25" customHeight="1" thickBot="1" x14ac:dyDescent="0.25">
      <c r="A22" s="329" t="s">
        <v>166</v>
      </c>
      <c r="B22" s="249" t="s">
        <v>167</v>
      </c>
      <c r="C22" s="249" t="s">
        <v>168</v>
      </c>
      <c r="D22" s="21">
        <f t="shared" si="0"/>
        <v>3</v>
      </c>
      <c r="E22" s="16" t="s">
        <v>83</v>
      </c>
      <c r="F22" s="17" t="s">
        <v>903</v>
      </c>
      <c r="G22" s="21">
        <f t="shared" si="1"/>
        <v>1</v>
      </c>
      <c r="H22" s="21">
        <f t="shared" si="8"/>
        <v>0</v>
      </c>
      <c r="I22" s="21">
        <f t="shared" si="9"/>
        <v>1</v>
      </c>
      <c r="J22" s="21">
        <f t="shared" si="2"/>
        <v>1</v>
      </c>
      <c r="K22" s="249" t="s">
        <v>169</v>
      </c>
      <c r="L22" s="22" t="s">
        <v>909</v>
      </c>
      <c r="M22" s="17" t="s">
        <v>910</v>
      </c>
      <c r="N22" s="14"/>
      <c r="P22" s="14" t="str">
        <f t="shared" si="3"/>
        <v>Coordinación de capacitación y sensibilización a los Servidores Públicos del INESPRE en los temas de igualdad de género.</v>
      </c>
      <c r="Q22" s="14" t="str">
        <f t="shared" si="3"/>
        <v>Número de capacitaciones coordinadas.</v>
      </c>
      <c r="R22" s="23">
        <v>0</v>
      </c>
      <c r="S22" s="23">
        <v>0</v>
      </c>
      <c r="T22" s="23">
        <v>1</v>
      </c>
      <c r="U22" s="24">
        <f t="shared" si="10"/>
        <v>1</v>
      </c>
      <c r="V22" s="23">
        <v>0</v>
      </c>
      <c r="W22" s="23">
        <v>0</v>
      </c>
      <c r="X22" s="23">
        <v>0</v>
      </c>
      <c r="Y22" s="24">
        <f t="shared" si="4"/>
        <v>0</v>
      </c>
      <c r="Z22" s="23">
        <v>1</v>
      </c>
      <c r="AA22" s="23">
        <v>0</v>
      </c>
      <c r="AB22" s="23">
        <v>0</v>
      </c>
      <c r="AC22" s="24">
        <f t="shared" si="5"/>
        <v>1</v>
      </c>
      <c r="AD22" s="23">
        <v>1</v>
      </c>
      <c r="AE22" s="23">
        <v>0</v>
      </c>
      <c r="AF22" s="23">
        <v>0</v>
      </c>
      <c r="AG22" s="24">
        <f t="shared" si="6"/>
        <v>1</v>
      </c>
      <c r="AH22" s="24">
        <f t="shared" si="7"/>
        <v>3</v>
      </c>
      <c r="AMH22"/>
    </row>
    <row r="23" spans="1:1022" ht="206.25" customHeight="1" thickBot="1" x14ac:dyDescent="0.25">
      <c r="A23" s="329"/>
      <c r="B23" s="249" t="s">
        <v>901</v>
      </c>
      <c r="C23" s="249" t="s">
        <v>170</v>
      </c>
      <c r="D23" s="21">
        <f t="shared" si="0"/>
        <v>1</v>
      </c>
      <c r="E23" s="16" t="s">
        <v>83</v>
      </c>
      <c r="F23" s="17" t="s">
        <v>904</v>
      </c>
      <c r="G23" s="21">
        <f t="shared" si="1"/>
        <v>0</v>
      </c>
      <c r="H23" s="21">
        <f t="shared" si="8"/>
        <v>0</v>
      </c>
      <c r="I23" s="21">
        <f t="shared" si="9"/>
        <v>1</v>
      </c>
      <c r="J23" s="21">
        <f t="shared" si="2"/>
        <v>0</v>
      </c>
      <c r="K23" s="249" t="s">
        <v>169</v>
      </c>
      <c r="L23" s="22" t="s">
        <v>171</v>
      </c>
      <c r="M23" s="17" t="s">
        <v>911</v>
      </c>
      <c r="N23" s="249"/>
      <c r="P23" s="14" t="str">
        <f t="shared" si="3"/>
        <v>Proyecto de Sala de Lactancia Materna.</v>
      </c>
      <c r="Q23" s="14" t="str">
        <f t="shared" si="3"/>
        <v>Sala de lactancia materna instalada, inaugurada y en funcionamiento.</v>
      </c>
      <c r="R23" s="23">
        <v>0</v>
      </c>
      <c r="S23" s="23">
        <v>0</v>
      </c>
      <c r="T23" s="23">
        <v>0</v>
      </c>
      <c r="U23" s="24">
        <f t="shared" si="10"/>
        <v>0</v>
      </c>
      <c r="V23" s="23">
        <v>0</v>
      </c>
      <c r="W23" s="23">
        <v>0</v>
      </c>
      <c r="X23" s="23">
        <v>0</v>
      </c>
      <c r="Y23" s="24">
        <f t="shared" si="4"/>
        <v>0</v>
      </c>
      <c r="Z23" s="23">
        <v>0</v>
      </c>
      <c r="AA23" s="23">
        <v>1</v>
      </c>
      <c r="AB23" s="23">
        <v>0</v>
      </c>
      <c r="AC23" s="24">
        <f t="shared" si="5"/>
        <v>1</v>
      </c>
      <c r="AD23" s="23">
        <v>0</v>
      </c>
      <c r="AE23" s="23">
        <v>0</v>
      </c>
      <c r="AF23" s="23">
        <v>0</v>
      </c>
      <c r="AG23" s="24">
        <f t="shared" si="6"/>
        <v>0</v>
      </c>
      <c r="AH23" s="24">
        <f t="shared" si="7"/>
        <v>1</v>
      </c>
      <c r="AMH23"/>
    </row>
    <row r="24" spans="1:1022" ht="154.5" customHeight="1" thickBot="1" x14ac:dyDescent="0.25">
      <c r="A24" s="329"/>
      <c r="B24" s="249" t="s">
        <v>172</v>
      </c>
      <c r="C24" s="249" t="s">
        <v>173</v>
      </c>
      <c r="D24" s="21">
        <f t="shared" si="0"/>
        <v>7</v>
      </c>
      <c r="E24" s="16" t="s">
        <v>174</v>
      </c>
      <c r="F24" s="17" t="s">
        <v>175</v>
      </c>
      <c r="G24" s="21">
        <f t="shared" si="1"/>
        <v>1</v>
      </c>
      <c r="H24" s="21">
        <f t="shared" si="8"/>
        <v>1</v>
      </c>
      <c r="I24" s="21">
        <f t="shared" si="9"/>
        <v>2</v>
      </c>
      <c r="J24" s="21">
        <f t="shared" si="2"/>
        <v>3</v>
      </c>
      <c r="K24" s="249" t="s">
        <v>169</v>
      </c>
      <c r="L24" s="22" t="s">
        <v>912</v>
      </c>
      <c r="M24" s="17" t="s">
        <v>913</v>
      </c>
      <c r="N24" s="14"/>
      <c r="P24" s="14" t="str">
        <f t="shared" si="3"/>
        <v>Conmemoración fechas relevantes.</v>
      </c>
      <c r="Q24" s="14" t="str">
        <f t="shared" si="3"/>
        <v>Número de conmemoraciones.</v>
      </c>
      <c r="R24" s="23">
        <v>0</v>
      </c>
      <c r="S24" s="23">
        <v>0</v>
      </c>
      <c r="T24" s="23">
        <v>1</v>
      </c>
      <c r="U24" s="24">
        <f t="shared" si="10"/>
        <v>1</v>
      </c>
      <c r="V24" s="23">
        <v>0</v>
      </c>
      <c r="W24" s="23">
        <v>1</v>
      </c>
      <c r="X24" s="23">
        <v>0</v>
      </c>
      <c r="Y24" s="24">
        <f t="shared" si="4"/>
        <v>1</v>
      </c>
      <c r="Z24" s="23">
        <v>1</v>
      </c>
      <c r="AA24" s="23">
        <v>1</v>
      </c>
      <c r="AB24" s="23">
        <v>0</v>
      </c>
      <c r="AC24" s="24">
        <f t="shared" si="5"/>
        <v>2</v>
      </c>
      <c r="AD24" s="23">
        <v>1</v>
      </c>
      <c r="AE24" s="23">
        <v>1</v>
      </c>
      <c r="AF24" s="23">
        <v>1</v>
      </c>
      <c r="AG24" s="24">
        <f t="shared" si="6"/>
        <v>3</v>
      </c>
      <c r="AH24" s="24">
        <f t="shared" si="7"/>
        <v>7</v>
      </c>
      <c r="AMH24"/>
    </row>
    <row r="25" spans="1:1022" ht="177.75" customHeight="1" thickBot="1" x14ac:dyDescent="0.25">
      <c r="A25" s="329" t="s">
        <v>176</v>
      </c>
      <c r="B25" s="249" t="s">
        <v>177</v>
      </c>
      <c r="C25" s="249" t="s">
        <v>178</v>
      </c>
      <c r="D25" s="21">
        <f t="shared" ref="D25:D32" si="11">AH25</f>
        <v>3</v>
      </c>
      <c r="E25" s="16" t="s">
        <v>83</v>
      </c>
      <c r="F25" s="17" t="s">
        <v>179</v>
      </c>
      <c r="G25" s="21">
        <f t="shared" si="1"/>
        <v>0</v>
      </c>
      <c r="H25" s="21">
        <f t="shared" si="8"/>
        <v>1</v>
      </c>
      <c r="I25" s="21">
        <f t="shared" si="9"/>
        <v>1</v>
      </c>
      <c r="J25" s="21">
        <f t="shared" si="2"/>
        <v>1</v>
      </c>
      <c r="K25" s="249" t="s">
        <v>180</v>
      </c>
      <c r="L25" s="249" t="s">
        <v>140</v>
      </c>
      <c r="M25" s="17" t="s">
        <v>181</v>
      </c>
      <c r="N25" s="25"/>
      <c r="P25" s="14" t="str">
        <f t="shared" si="3"/>
        <v>Implementación de las Normas Básicas de Control Interno (NOBACI).</v>
      </c>
      <c r="Q25" s="14" t="str">
        <f t="shared" si="3"/>
        <v xml:space="preserve"> No. de informes de implementación de las NOBACI.</v>
      </c>
      <c r="R25" s="26">
        <v>0</v>
      </c>
      <c r="S25" s="26">
        <v>0</v>
      </c>
      <c r="T25" s="26">
        <v>0</v>
      </c>
      <c r="U25" s="27">
        <f t="shared" ref="U25:U32" si="12">+SUM(R25:T25)</f>
        <v>0</v>
      </c>
      <c r="V25" s="26">
        <v>1</v>
      </c>
      <c r="W25" s="26">
        <v>0</v>
      </c>
      <c r="X25" s="26">
        <v>0</v>
      </c>
      <c r="Y25" s="27">
        <f t="shared" ref="Y25:Y32" si="13">+SUM(V25:X25)</f>
        <v>1</v>
      </c>
      <c r="Z25" s="26">
        <v>0</v>
      </c>
      <c r="AA25" s="26">
        <v>1</v>
      </c>
      <c r="AB25" s="26">
        <v>0</v>
      </c>
      <c r="AC25" s="27">
        <f t="shared" si="5"/>
        <v>1</v>
      </c>
      <c r="AD25" s="26">
        <v>0</v>
      </c>
      <c r="AE25" s="26">
        <v>0</v>
      </c>
      <c r="AF25" s="26">
        <v>1</v>
      </c>
      <c r="AG25" s="27">
        <f t="shared" si="6"/>
        <v>1</v>
      </c>
      <c r="AH25" s="24">
        <f t="shared" si="7"/>
        <v>3</v>
      </c>
      <c r="AMH25"/>
    </row>
    <row r="26" spans="1:1022" ht="175.5" customHeight="1" thickBot="1" x14ac:dyDescent="0.25">
      <c r="A26" s="329"/>
      <c r="B26" s="249" t="s">
        <v>182</v>
      </c>
      <c r="C26" s="249" t="s">
        <v>183</v>
      </c>
      <c r="D26" s="21">
        <f t="shared" si="11"/>
        <v>1</v>
      </c>
      <c r="E26" s="16" t="s">
        <v>83</v>
      </c>
      <c r="F26" s="17" t="s">
        <v>184</v>
      </c>
      <c r="G26" s="21">
        <f t="shared" si="1"/>
        <v>0</v>
      </c>
      <c r="H26" s="21">
        <f t="shared" si="8"/>
        <v>0</v>
      </c>
      <c r="I26" s="21">
        <f t="shared" si="9"/>
        <v>0</v>
      </c>
      <c r="J26" s="21">
        <f t="shared" si="2"/>
        <v>1</v>
      </c>
      <c r="K26" s="249" t="s">
        <v>180</v>
      </c>
      <c r="L26" s="249" t="s">
        <v>185</v>
      </c>
      <c r="M26" s="17" t="s">
        <v>186</v>
      </c>
      <c r="N26" s="14"/>
      <c r="P26" s="14" t="str">
        <f t="shared" si="3"/>
        <v>Estructura organizativa de la Institución actualizada.</v>
      </c>
      <c r="Q26" s="14" t="str">
        <f t="shared" si="3"/>
        <v>Documento publicado.</v>
      </c>
      <c r="R26" s="23">
        <v>0</v>
      </c>
      <c r="S26" s="23">
        <v>0</v>
      </c>
      <c r="T26" s="23">
        <v>0</v>
      </c>
      <c r="U26" s="24">
        <f t="shared" si="12"/>
        <v>0</v>
      </c>
      <c r="V26" s="23">
        <v>0</v>
      </c>
      <c r="W26" s="23">
        <v>0</v>
      </c>
      <c r="X26" s="23">
        <v>0</v>
      </c>
      <c r="Y26" s="24">
        <f t="shared" si="13"/>
        <v>0</v>
      </c>
      <c r="Z26" s="23">
        <v>0</v>
      </c>
      <c r="AA26" s="23">
        <v>0</v>
      </c>
      <c r="AB26" s="23">
        <v>0</v>
      </c>
      <c r="AC26" s="24">
        <f t="shared" si="5"/>
        <v>0</v>
      </c>
      <c r="AD26" s="23">
        <v>0</v>
      </c>
      <c r="AE26" s="23">
        <v>0</v>
      </c>
      <c r="AF26" s="23">
        <v>1</v>
      </c>
      <c r="AG26" s="24">
        <f t="shared" si="6"/>
        <v>1</v>
      </c>
      <c r="AH26" s="24">
        <f t="shared" si="7"/>
        <v>1</v>
      </c>
      <c r="AMH26"/>
    </row>
    <row r="27" spans="1:1022" ht="248.25" customHeight="1" thickBot="1" x14ac:dyDescent="0.25">
      <c r="A27" s="329" t="s">
        <v>187</v>
      </c>
      <c r="B27" s="249" t="s">
        <v>188</v>
      </c>
      <c r="C27" s="249" t="s">
        <v>189</v>
      </c>
      <c r="D27" s="21">
        <f t="shared" si="11"/>
        <v>1</v>
      </c>
      <c r="E27" s="16" t="s">
        <v>83</v>
      </c>
      <c r="F27" s="28" t="s">
        <v>190</v>
      </c>
      <c r="G27" s="21">
        <f t="shared" si="1"/>
        <v>0</v>
      </c>
      <c r="H27" s="21">
        <f t="shared" si="8"/>
        <v>1</v>
      </c>
      <c r="I27" s="21">
        <f t="shared" si="9"/>
        <v>0</v>
      </c>
      <c r="J27" s="21">
        <f t="shared" si="2"/>
        <v>0</v>
      </c>
      <c r="K27" s="249" t="s">
        <v>180</v>
      </c>
      <c r="L27" s="29" t="s">
        <v>191</v>
      </c>
      <c r="M27" s="30" t="s">
        <v>192</v>
      </c>
      <c r="N27" s="14"/>
      <c r="P27" s="14" t="str">
        <f t="shared" si="3"/>
        <v>Informe de Encuesta Institucional de satisfacción ciudadana.</v>
      </c>
      <c r="Q27" s="14" t="str">
        <f t="shared" si="3"/>
        <v>Informe de encuesta institucional de satisfacción ciudadana publicado.</v>
      </c>
      <c r="R27" s="23">
        <v>0</v>
      </c>
      <c r="S27" s="23">
        <v>0</v>
      </c>
      <c r="T27" s="23">
        <v>0</v>
      </c>
      <c r="U27" s="24">
        <f t="shared" si="12"/>
        <v>0</v>
      </c>
      <c r="V27" s="23">
        <v>0</v>
      </c>
      <c r="W27" s="23">
        <v>0</v>
      </c>
      <c r="X27" s="23">
        <v>1</v>
      </c>
      <c r="Y27" s="24">
        <f t="shared" si="13"/>
        <v>1</v>
      </c>
      <c r="Z27" s="23">
        <v>0</v>
      </c>
      <c r="AA27" s="23">
        <v>0</v>
      </c>
      <c r="AB27" s="23">
        <v>0</v>
      </c>
      <c r="AC27" s="24">
        <f t="shared" si="5"/>
        <v>0</v>
      </c>
      <c r="AD27" s="23">
        <v>0</v>
      </c>
      <c r="AE27" s="23">
        <v>0</v>
      </c>
      <c r="AF27" s="23">
        <v>0</v>
      </c>
      <c r="AG27" s="24">
        <f t="shared" si="6"/>
        <v>0</v>
      </c>
      <c r="AH27" s="24">
        <f t="shared" si="7"/>
        <v>1</v>
      </c>
      <c r="AMH27"/>
    </row>
    <row r="28" spans="1:1022" ht="239.25" customHeight="1" thickBot="1" x14ac:dyDescent="0.25">
      <c r="A28" s="329"/>
      <c r="B28" s="249" t="s">
        <v>193</v>
      </c>
      <c r="C28" s="249" t="s">
        <v>194</v>
      </c>
      <c r="D28" s="21">
        <f t="shared" si="11"/>
        <v>1</v>
      </c>
      <c r="E28" s="16" t="s">
        <v>83</v>
      </c>
      <c r="F28" s="28" t="s">
        <v>195</v>
      </c>
      <c r="G28" s="21">
        <f t="shared" si="1"/>
        <v>0</v>
      </c>
      <c r="H28" s="21">
        <f t="shared" si="8"/>
        <v>0</v>
      </c>
      <c r="I28" s="21">
        <f t="shared" si="9"/>
        <v>0</v>
      </c>
      <c r="J28" s="21">
        <f t="shared" si="2"/>
        <v>1</v>
      </c>
      <c r="K28" s="249" t="s">
        <v>180</v>
      </c>
      <c r="L28" s="29" t="s">
        <v>196</v>
      </c>
      <c r="M28" s="30" t="s">
        <v>197</v>
      </c>
      <c r="N28" s="14"/>
      <c r="P28" s="14" t="str">
        <f t="shared" si="3"/>
        <v>Informe de evaluación de la Carta Compromiso al Ciudadano.</v>
      </c>
      <c r="Q28" s="14" t="str">
        <f t="shared" si="3"/>
        <v>Informe de evaluación enviado al MAP.</v>
      </c>
      <c r="R28" s="23">
        <v>0</v>
      </c>
      <c r="S28" s="23">
        <v>0</v>
      </c>
      <c r="T28" s="23">
        <v>0</v>
      </c>
      <c r="U28" s="24">
        <f t="shared" si="12"/>
        <v>0</v>
      </c>
      <c r="V28" s="23">
        <v>0</v>
      </c>
      <c r="W28" s="23">
        <v>0</v>
      </c>
      <c r="X28" s="23">
        <v>0</v>
      </c>
      <c r="Y28" s="24">
        <f t="shared" si="13"/>
        <v>0</v>
      </c>
      <c r="Z28" s="23">
        <v>0</v>
      </c>
      <c r="AA28" s="23">
        <v>0</v>
      </c>
      <c r="AB28" s="23">
        <v>0</v>
      </c>
      <c r="AC28" s="24">
        <f t="shared" si="5"/>
        <v>0</v>
      </c>
      <c r="AD28" s="23">
        <v>0</v>
      </c>
      <c r="AE28" s="23">
        <v>1</v>
      </c>
      <c r="AF28" s="23">
        <v>0</v>
      </c>
      <c r="AG28" s="24">
        <f t="shared" si="6"/>
        <v>1</v>
      </c>
      <c r="AH28" s="24">
        <f t="shared" si="7"/>
        <v>1</v>
      </c>
      <c r="AMH28"/>
    </row>
    <row r="29" spans="1:1022" ht="165.75" customHeight="1" thickBot="1" x14ac:dyDescent="0.25">
      <c r="A29" s="330"/>
      <c r="B29" s="249" t="s">
        <v>198</v>
      </c>
      <c r="C29" s="249" t="s">
        <v>199</v>
      </c>
      <c r="D29" s="21">
        <f t="shared" si="11"/>
        <v>3</v>
      </c>
      <c r="E29" s="16" t="s">
        <v>83</v>
      </c>
      <c r="F29" s="17" t="s">
        <v>200</v>
      </c>
      <c r="G29" s="21">
        <f t="shared" si="1"/>
        <v>0</v>
      </c>
      <c r="H29" s="21">
        <f t="shared" si="8"/>
        <v>1</v>
      </c>
      <c r="I29" s="21">
        <f t="shared" si="9"/>
        <v>1</v>
      </c>
      <c r="J29" s="21">
        <f t="shared" si="2"/>
        <v>1</v>
      </c>
      <c r="K29" s="249" t="s">
        <v>180</v>
      </c>
      <c r="L29" s="249" t="s">
        <v>140</v>
      </c>
      <c r="M29" s="252" t="s">
        <v>914</v>
      </c>
      <c r="N29" s="14"/>
      <c r="P29" s="14" t="str">
        <f t="shared" si="3"/>
        <v>Seguimiento al Plan de Mejora CAF y actualización autodiagnóstico CAF.</v>
      </c>
      <c r="Q29" s="14" t="str">
        <f t="shared" si="3"/>
        <v>No. de documentos elaborados.</v>
      </c>
      <c r="R29" s="23">
        <v>0</v>
      </c>
      <c r="S29" s="23">
        <v>0</v>
      </c>
      <c r="T29" s="23">
        <v>0</v>
      </c>
      <c r="U29" s="24">
        <f t="shared" si="12"/>
        <v>0</v>
      </c>
      <c r="V29" s="23">
        <v>0</v>
      </c>
      <c r="W29" s="23">
        <v>0</v>
      </c>
      <c r="X29" s="23">
        <v>1</v>
      </c>
      <c r="Y29" s="24">
        <f t="shared" si="13"/>
        <v>1</v>
      </c>
      <c r="Z29" s="23">
        <v>0</v>
      </c>
      <c r="AA29" s="23">
        <v>0</v>
      </c>
      <c r="AB29" s="23">
        <v>1</v>
      </c>
      <c r="AC29" s="24">
        <f t="shared" si="5"/>
        <v>1</v>
      </c>
      <c r="AD29" s="23">
        <v>0</v>
      </c>
      <c r="AE29" s="23">
        <v>0</v>
      </c>
      <c r="AF29" s="23">
        <v>1</v>
      </c>
      <c r="AG29" s="24">
        <f t="shared" si="6"/>
        <v>1</v>
      </c>
      <c r="AH29" s="24">
        <f t="shared" si="7"/>
        <v>3</v>
      </c>
      <c r="AMH29"/>
    </row>
    <row r="30" spans="1:1022" ht="162" customHeight="1" thickBot="1" x14ac:dyDescent="0.25">
      <c r="A30" s="250" t="s">
        <v>201</v>
      </c>
      <c r="B30" s="31" t="s">
        <v>202</v>
      </c>
      <c r="C30" s="248" t="s">
        <v>203</v>
      </c>
      <c r="D30" s="21">
        <f t="shared" si="11"/>
        <v>13</v>
      </c>
      <c r="E30" s="16" t="s">
        <v>174</v>
      </c>
      <c r="F30" s="17" t="s">
        <v>204</v>
      </c>
      <c r="G30" s="21">
        <f t="shared" si="1"/>
        <v>3</v>
      </c>
      <c r="H30" s="21">
        <f t="shared" si="8"/>
        <v>3</v>
      </c>
      <c r="I30" s="21">
        <f t="shared" si="9"/>
        <v>3</v>
      </c>
      <c r="J30" s="21">
        <f t="shared" si="2"/>
        <v>4</v>
      </c>
      <c r="K30" s="249" t="s">
        <v>180</v>
      </c>
      <c r="L30" s="32" t="s">
        <v>205</v>
      </c>
      <c r="M30" s="33" t="s">
        <v>206</v>
      </c>
      <c r="N30" s="34"/>
      <c r="O30" s="35"/>
      <c r="P30" s="36" t="str">
        <f t="shared" si="3"/>
        <v>Implementación de la Valoración, Administración y Mitigación de Riesgos.</v>
      </c>
      <c r="Q30" s="14" t="str">
        <f t="shared" si="3"/>
        <v>No. de requerimientos realizados.</v>
      </c>
      <c r="R30" s="37">
        <v>1</v>
      </c>
      <c r="S30" s="37">
        <v>1</v>
      </c>
      <c r="T30" s="37">
        <v>1</v>
      </c>
      <c r="U30" s="38">
        <f t="shared" si="12"/>
        <v>3</v>
      </c>
      <c r="V30" s="37">
        <v>1</v>
      </c>
      <c r="W30" s="37">
        <v>1</v>
      </c>
      <c r="X30" s="37">
        <v>1</v>
      </c>
      <c r="Y30" s="38">
        <f t="shared" si="13"/>
        <v>3</v>
      </c>
      <c r="Z30" s="37">
        <v>1</v>
      </c>
      <c r="AA30" s="37">
        <v>1</v>
      </c>
      <c r="AB30" s="37">
        <v>1</v>
      </c>
      <c r="AC30" s="38">
        <f t="shared" si="5"/>
        <v>3</v>
      </c>
      <c r="AD30" s="37">
        <v>1</v>
      </c>
      <c r="AE30" s="37">
        <v>1</v>
      </c>
      <c r="AF30" s="37">
        <v>2</v>
      </c>
      <c r="AG30" s="38">
        <f>+SUM(AD30:AF30)</f>
        <v>4</v>
      </c>
      <c r="AH30" s="38">
        <f t="shared" si="7"/>
        <v>13</v>
      </c>
      <c r="AI30" s="39"/>
      <c r="AMH30"/>
    </row>
    <row r="31" spans="1:1022" ht="171" customHeight="1" thickBot="1" x14ac:dyDescent="0.25">
      <c r="A31" s="329" t="s">
        <v>207</v>
      </c>
      <c r="B31" s="249" t="s">
        <v>208</v>
      </c>
      <c r="C31" s="249" t="s">
        <v>209</v>
      </c>
      <c r="D31" s="21">
        <f t="shared" si="11"/>
        <v>6</v>
      </c>
      <c r="E31" s="16" t="s">
        <v>83</v>
      </c>
      <c r="F31" s="17" t="s">
        <v>210</v>
      </c>
      <c r="G31" s="21">
        <f t="shared" si="1"/>
        <v>0</v>
      </c>
      <c r="H31" s="21">
        <f t="shared" si="8"/>
        <v>1</v>
      </c>
      <c r="I31" s="21">
        <f t="shared" si="9"/>
        <v>3</v>
      </c>
      <c r="J31" s="21">
        <f t="shared" si="2"/>
        <v>2</v>
      </c>
      <c r="K31" s="249" t="s">
        <v>211</v>
      </c>
      <c r="L31" s="22" t="s">
        <v>915</v>
      </c>
      <c r="M31" s="17" t="s">
        <v>212</v>
      </c>
      <c r="N31" s="14"/>
      <c r="P31" s="14" t="str">
        <f t="shared" si="3"/>
        <v>Impartición de talleres y mesas técnicas de trabajo.</v>
      </c>
      <c r="Q31" s="14" t="str">
        <f t="shared" si="3"/>
        <v>No. de talleres y mesas técnicas programadas.</v>
      </c>
      <c r="R31" s="23">
        <v>0</v>
      </c>
      <c r="S31" s="23">
        <v>0</v>
      </c>
      <c r="T31" s="23">
        <v>0</v>
      </c>
      <c r="U31" s="24">
        <f t="shared" si="12"/>
        <v>0</v>
      </c>
      <c r="V31" s="23">
        <v>0</v>
      </c>
      <c r="W31" s="23">
        <v>0</v>
      </c>
      <c r="X31" s="23">
        <v>1</v>
      </c>
      <c r="Y31" s="24">
        <f t="shared" si="13"/>
        <v>1</v>
      </c>
      <c r="Z31" s="23">
        <v>1</v>
      </c>
      <c r="AA31" s="23">
        <v>1</v>
      </c>
      <c r="AB31" s="23">
        <v>1</v>
      </c>
      <c r="AC31" s="24">
        <f t="shared" si="5"/>
        <v>3</v>
      </c>
      <c r="AD31" s="23">
        <v>1</v>
      </c>
      <c r="AE31" s="23">
        <v>1</v>
      </c>
      <c r="AF31" s="23">
        <v>0</v>
      </c>
      <c r="AG31" s="24">
        <f t="shared" ref="AG31:AG32" si="14">+SUM(AD31:AF31)</f>
        <v>2</v>
      </c>
      <c r="AH31" s="24">
        <f t="shared" si="7"/>
        <v>6</v>
      </c>
      <c r="AMH31"/>
    </row>
    <row r="32" spans="1:1022" ht="151.5" customHeight="1" thickBot="1" x14ac:dyDescent="0.25">
      <c r="A32" s="329"/>
      <c r="B32" s="249" t="s">
        <v>213</v>
      </c>
      <c r="C32" s="249" t="s">
        <v>214</v>
      </c>
      <c r="D32" s="21">
        <f t="shared" si="11"/>
        <v>1</v>
      </c>
      <c r="E32" s="16" t="s">
        <v>174</v>
      </c>
      <c r="F32" s="17" t="s">
        <v>215</v>
      </c>
      <c r="G32" s="21">
        <f t="shared" si="1"/>
        <v>1</v>
      </c>
      <c r="H32" s="21">
        <f t="shared" si="8"/>
        <v>0</v>
      </c>
      <c r="I32" s="21">
        <f t="shared" si="9"/>
        <v>0</v>
      </c>
      <c r="J32" s="21">
        <f t="shared" si="2"/>
        <v>0</v>
      </c>
      <c r="K32" s="249" t="s">
        <v>211</v>
      </c>
      <c r="L32" s="249" t="s">
        <v>134</v>
      </c>
      <c r="M32" s="17" t="s">
        <v>216</v>
      </c>
      <c r="N32" s="14"/>
      <c r="P32" s="14" t="str">
        <f t="shared" si="3"/>
        <v>Informe de zonas con mejor desempeño productivo para la focalización de la inversión pública y privada.</v>
      </c>
      <c r="Q32" s="14" t="str">
        <f t="shared" si="3"/>
        <v>Informe realizado.</v>
      </c>
      <c r="R32" s="23">
        <v>0</v>
      </c>
      <c r="S32" s="23">
        <v>0</v>
      </c>
      <c r="T32" s="23">
        <v>1</v>
      </c>
      <c r="U32" s="24">
        <f t="shared" si="12"/>
        <v>1</v>
      </c>
      <c r="V32" s="23">
        <v>0</v>
      </c>
      <c r="W32" s="23">
        <v>0</v>
      </c>
      <c r="X32" s="23">
        <v>0</v>
      </c>
      <c r="Y32" s="24">
        <f t="shared" si="13"/>
        <v>0</v>
      </c>
      <c r="Z32" s="23">
        <v>0</v>
      </c>
      <c r="AA32" s="23">
        <v>0</v>
      </c>
      <c r="AB32" s="23">
        <v>0</v>
      </c>
      <c r="AC32" s="24">
        <f t="shared" si="5"/>
        <v>0</v>
      </c>
      <c r="AD32" s="23">
        <v>0</v>
      </c>
      <c r="AE32" s="23">
        <v>0</v>
      </c>
      <c r="AF32" s="23">
        <v>0</v>
      </c>
      <c r="AG32" s="24">
        <f t="shared" si="14"/>
        <v>0</v>
      </c>
      <c r="AH32" s="24">
        <f t="shared" si="7"/>
        <v>1</v>
      </c>
      <c r="AMH32"/>
    </row>
  </sheetData>
  <mergeCells count="27">
    <mergeCell ref="A5:N5"/>
    <mergeCell ref="A6:N6"/>
    <mergeCell ref="A7:N7"/>
    <mergeCell ref="A8:N8"/>
    <mergeCell ref="A9:N10"/>
    <mergeCell ref="A27:A29"/>
    <mergeCell ref="A31:A32"/>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AD13:AG13"/>
    <mergeCell ref="A15:A16"/>
    <mergeCell ref="A17:A18"/>
    <mergeCell ref="A22:A24"/>
    <mergeCell ref="A25:A26"/>
    <mergeCell ref="Z13:AC13"/>
  </mergeCells>
  <dataValidations count="1">
    <dataValidation type="list" allowBlank="1" showErrorMessage="1" sqref="E26:E32 E15:E24">
      <formula1>"A,B,C"</formula1>
    </dataValidation>
  </dataValidations>
  <pageMargins left="0.95000000000000007" right="0.32990000000000008" top="0.76380000000000003" bottom="0.77360000000000007" header="0.37010000000000004" footer="0.37990000000000007"/>
  <pageSetup paperSize="0" fitToWidth="0" fitToHeight="0" orientation="landscape" horizontalDpi="0" verticalDpi="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MH24"/>
  <sheetViews>
    <sheetView showGridLines="0" zoomScale="60" zoomScaleNormal="60" zoomScaleSheetLayoutView="30" workbookViewId="0"/>
  </sheetViews>
  <sheetFormatPr baseColWidth="10" defaultRowHeight="15" x14ac:dyDescent="0.2"/>
  <cols>
    <col min="1" max="1" width="24.625" style="8" customWidth="1"/>
    <col min="2" max="2" width="34.25" style="8" customWidth="1"/>
    <col min="3" max="3" width="23.875" style="8" customWidth="1"/>
    <col min="4" max="5" width="19.25" style="8" customWidth="1"/>
    <col min="6" max="6" width="30.875" style="8" customWidth="1"/>
    <col min="7" max="10" width="15.625" style="8" customWidth="1"/>
    <col min="11" max="11" width="21.125" style="8" customWidth="1"/>
    <col min="12" max="12" width="20.625" style="8" customWidth="1"/>
    <col min="13" max="13" width="33" style="8" customWidth="1"/>
    <col min="14" max="14" width="26.375" style="8" customWidth="1"/>
    <col min="15" max="15" width="10.625" customWidth="1"/>
    <col min="16" max="17" width="23.875" style="8" customWidth="1"/>
    <col min="18" max="27" width="11.875" style="8" customWidth="1"/>
    <col min="28" max="28" width="12.375" style="8" bestFit="1" customWidth="1"/>
    <col min="29" max="29" width="11.125" style="8" bestFit="1" customWidth="1"/>
    <col min="30" max="31" width="11.875" style="8" customWidth="1"/>
    <col min="32" max="32" width="14.625" style="8" customWidth="1"/>
    <col min="33" max="35" width="11.875" style="8" customWidth="1"/>
    <col min="36" max="1022" width="10.625" style="8" customWidth="1"/>
    <col min="1023" max="1023" width="11" customWidth="1"/>
  </cols>
  <sheetData>
    <row r="1" spans="1:1022" ht="44.1" customHeight="1" x14ac:dyDescent="0.2">
      <c r="A1" s="7"/>
      <c r="B1" s="7"/>
      <c r="C1" s="7"/>
      <c r="D1" s="7"/>
      <c r="E1" s="7"/>
      <c r="F1" s="7"/>
      <c r="G1" s="7"/>
      <c r="H1" s="7"/>
      <c r="I1" s="7"/>
      <c r="J1" s="7"/>
      <c r="K1" s="7"/>
      <c r="L1" s="7"/>
      <c r="M1" s="7"/>
      <c r="N1" s="7"/>
    </row>
    <row r="2" spans="1:1022" ht="44.1" customHeight="1" x14ac:dyDescent="0.2">
      <c r="A2" s="7"/>
      <c r="B2" s="7"/>
      <c r="C2" s="7"/>
      <c r="D2" s="7"/>
      <c r="E2" s="7"/>
      <c r="F2" s="7"/>
      <c r="G2" s="7"/>
      <c r="H2" s="7"/>
      <c r="I2" s="7"/>
      <c r="J2" s="7"/>
      <c r="K2" s="7"/>
      <c r="L2" s="7"/>
      <c r="M2" s="7"/>
      <c r="N2" s="7"/>
    </row>
    <row r="3" spans="1:1022" ht="44.1" customHeight="1" x14ac:dyDescent="0.2">
      <c r="A3" s="7"/>
      <c r="B3" s="7"/>
      <c r="C3" s="7"/>
      <c r="D3" s="7"/>
      <c r="E3" s="7"/>
      <c r="F3" s="7"/>
      <c r="G3" s="7"/>
      <c r="H3" s="7"/>
      <c r="I3" s="7"/>
      <c r="J3" s="7"/>
      <c r="K3" s="7"/>
      <c r="L3" s="7"/>
      <c r="M3" s="7"/>
      <c r="N3" s="7"/>
    </row>
    <row r="4" spans="1:1022" ht="44.1" customHeight="1" thickBot="1" x14ac:dyDescent="0.25">
      <c r="A4" s="7"/>
      <c r="B4" s="7"/>
      <c r="C4" s="7"/>
      <c r="D4" s="7"/>
      <c r="E4" s="7"/>
      <c r="F4" s="7"/>
      <c r="G4" s="7"/>
      <c r="H4" s="7"/>
      <c r="I4" s="7"/>
      <c r="J4" s="7"/>
      <c r="K4" s="7"/>
      <c r="L4" s="7"/>
      <c r="M4" s="7"/>
      <c r="N4" s="7"/>
    </row>
    <row r="5" spans="1:1022" s="9" customFormat="1" ht="44.1" customHeight="1" thickBot="1" x14ac:dyDescent="0.25">
      <c r="A5" s="313" t="s">
        <v>38</v>
      </c>
      <c r="B5" s="313"/>
      <c r="C5" s="313"/>
      <c r="D5" s="313"/>
      <c r="E5" s="313"/>
      <c r="F5" s="313"/>
      <c r="G5" s="313"/>
      <c r="H5" s="313"/>
      <c r="I5" s="313"/>
      <c r="J5" s="313"/>
      <c r="K5" s="313"/>
      <c r="L5" s="313"/>
      <c r="M5" s="313"/>
      <c r="N5" s="313"/>
      <c r="O5"/>
    </row>
    <row r="6" spans="1:1022" s="9" customFormat="1" ht="99.95" customHeight="1" thickBot="1" x14ac:dyDescent="0.25">
      <c r="A6" s="314" t="s">
        <v>39</v>
      </c>
      <c r="B6" s="314"/>
      <c r="C6" s="314"/>
      <c r="D6" s="314"/>
      <c r="E6" s="314"/>
      <c r="F6" s="314"/>
      <c r="G6" s="314"/>
      <c r="H6" s="314"/>
      <c r="I6" s="314"/>
      <c r="J6" s="314"/>
      <c r="K6" s="314"/>
      <c r="L6" s="314"/>
      <c r="M6" s="314"/>
      <c r="N6" s="314"/>
      <c r="O6"/>
    </row>
    <row r="7" spans="1:1022" ht="27" thickBot="1" x14ac:dyDescent="0.25">
      <c r="A7" s="315" t="s">
        <v>40</v>
      </c>
      <c r="B7" s="315"/>
      <c r="C7" s="315"/>
      <c r="D7" s="315"/>
      <c r="E7" s="315"/>
      <c r="F7" s="315"/>
      <c r="G7" s="315"/>
      <c r="H7" s="315"/>
      <c r="I7" s="315"/>
      <c r="J7" s="315"/>
      <c r="K7" s="315"/>
      <c r="L7" s="315"/>
      <c r="M7" s="315"/>
      <c r="N7" s="315"/>
    </row>
    <row r="8" spans="1:1022" s="10" customFormat="1" ht="23.25" customHeight="1" thickBot="1" x14ac:dyDescent="0.25">
      <c r="A8" s="316" t="s">
        <v>217</v>
      </c>
      <c r="B8" s="316"/>
      <c r="C8" s="316"/>
      <c r="D8" s="316"/>
      <c r="E8" s="316"/>
      <c r="F8" s="316"/>
      <c r="G8" s="316"/>
      <c r="H8" s="316"/>
      <c r="I8" s="316"/>
      <c r="J8" s="316"/>
      <c r="K8" s="316"/>
      <c r="L8" s="316"/>
      <c r="M8" s="316"/>
      <c r="N8" s="316"/>
      <c r="O8"/>
    </row>
    <row r="9" spans="1:1022" s="10" customFormat="1" ht="20.100000000000001" customHeight="1" thickBot="1" x14ac:dyDescent="0.25">
      <c r="A9" s="317" t="s">
        <v>42</v>
      </c>
      <c r="B9" s="317"/>
      <c r="C9" s="317"/>
      <c r="D9" s="317"/>
      <c r="E9" s="317"/>
      <c r="F9" s="317"/>
      <c r="G9" s="317"/>
      <c r="H9" s="317"/>
      <c r="I9" s="317"/>
      <c r="J9" s="317"/>
      <c r="K9" s="317"/>
      <c r="L9" s="317"/>
      <c r="M9" s="317"/>
      <c r="N9" s="317"/>
      <c r="O9"/>
    </row>
    <row r="10" spans="1:1022" s="10" customFormat="1" ht="20.100000000000001" customHeight="1" thickBot="1" x14ac:dyDescent="0.25">
      <c r="A10" s="317"/>
      <c r="B10" s="317"/>
      <c r="C10" s="317"/>
      <c r="D10" s="317"/>
      <c r="E10" s="317"/>
      <c r="F10" s="317"/>
      <c r="G10" s="317"/>
      <c r="H10" s="317"/>
      <c r="I10" s="317"/>
      <c r="J10" s="317"/>
      <c r="K10" s="317"/>
      <c r="L10" s="317"/>
      <c r="M10" s="317"/>
      <c r="N10" s="317"/>
      <c r="O10"/>
    </row>
    <row r="11" spans="1:1022" s="10" customFormat="1" ht="14.45" customHeight="1" thickBot="1" x14ac:dyDescent="0.25">
      <c r="A11" s="317" t="s">
        <v>218</v>
      </c>
      <c r="B11" s="317"/>
      <c r="C11" s="317"/>
      <c r="D11" s="317"/>
      <c r="E11" s="317"/>
      <c r="F11" s="317"/>
      <c r="G11" s="317"/>
      <c r="H11" s="317"/>
      <c r="I11" s="317"/>
      <c r="J11" s="317"/>
      <c r="K11" s="317"/>
      <c r="L11" s="317"/>
      <c r="M11" s="317"/>
      <c r="N11" s="317"/>
      <c r="O11"/>
      <c r="P11" s="319" t="s">
        <v>44</v>
      </c>
      <c r="Q11" s="320"/>
      <c r="R11" s="320"/>
      <c r="S11" s="320"/>
      <c r="T11" s="320"/>
      <c r="U11" s="320"/>
      <c r="V11" s="320"/>
      <c r="W11" s="320"/>
      <c r="X11" s="320"/>
      <c r="Y11" s="320"/>
      <c r="Z11" s="320"/>
      <c r="AA11" s="320"/>
      <c r="AB11" s="320"/>
      <c r="AC11" s="320"/>
      <c r="AD11" s="320"/>
      <c r="AE11" s="320"/>
      <c r="AF11" s="320"/>
      <c r="AG11" s="320"/>
      <c r="AH11" s="321"/>
      <c r="AI11" s="11"/>
    </row>
    <row r="12" spans="1:1022" s="10" customFormat="1" ht="15" customHeight="1" thickBot="1" x14ac:dyDescent="0.25">
      <c r="A12" s="317"/>
      <c r="B12" s="317"/>
      <c r="C12" s="317"/>
      <c r="D12" s="317"/>
      <c r="E12" s="317"/>
      <c r="F12" s="317"/>
      <c r="G12" s="317"/>
      <c r="H12" s="317"/>
      <c r="I12" s="317"/>
      <c r="J12" s="317"/>
      <c r="K12" s="317"/>
      <c r="L12" s="317"/>
      <c r="M12" s="317"/>
      <c r="N12" s="317"/>
      <c r="O12"/>
      <c r="P12" s="322"/>
      <c r="Q12" s="323"/>
      <c r="R12" s="323"/>
      <c r="S12" s="323"/>
      <c r="T12" s="323"/>
      <c r="U12" s="323"/>
      <c r="V12" s="323"/>
      <c r="W12" s="323"/>
      <c r="X12" s="323"/>
      <c r="Y12" s="323"/>
      <c r="Z12" s="323"/>
      <c r="AA12" s="323"/>
      <c r="AB12" s="323"/>
      <c r="AC12" s="323"/>
      <c r="AD12" s="323"/>
      <c r="AE12" s="323"/>
      <c r="AF12" s="323"/>
      <c r="AG12" s="323"/>
      <c r="AH12" s="324"/>
      <c r="AI12" s="11"/>
    </row>
    <row r="13" spans="1:1022" ht="47.25" customHeight="1" thickBot="1" x14ac:dyDescent="0.25">
      <c r="A13" s="325" t="s">
        <v>45</v>
      </c>
      <c r="B13" s="325" t="s">
        <v>46</v>
      </c>
      <c r="C13" s="325"/>
      <c r="D13" s="325"/>
      <c r="E13" s="325"/>
      <c r="F13" s="325" t="s">
        <v>47</v>
      </c>
      <c r="G13" s="325" t="s">
        <v>48</v>
      </c>
      <c r="H13" s="325"/>
      <c r="I13" s="325"/>
      <c r="J13" s="325"/>
      <c r="K13" s="325" t="s">
        <v>49</v>
      </c>
      <c r="L13" s="325" t="s">
        <v>50</v>
      </c>
      <c r="M13" s="325" t="s">
        <v>51</v>
      </c>
      <c r="N13" s="325" t="s">
        <v>52</v>
      </c>
      <c r="P13" s="318" t="s">
        <v>46</v>
      </c>
      <c r="Q13" s="318"/>
      <c r="R13" s="326" t="s">
        <v>53</v>
      </c>
      <c r="S13" s="326"/>
      <c r="T13" s="326"/>
      <c r="U13" s="326"/>
      <c r="V13" s="326" t="s">
        <v>54</v>
      </c>
      <c r="W13" s="326"/>
      <c r="X13" s="326"/>
      <c r="Y13" s="326"/>
      <c r="Z13" s="326" t="s">
        <v>55</v>
      </c>
      <c r="AA13" s="326"/>
      <c r="AB13" s="326"/>
      <c r="AC13" s="326"/>
      <c r="AD13" s="326" t="s">
        <v>56</v>
      </c>
      <c r="AE13" s="326"/>
      <c r="AF13" s="326"/>
      <c r="AG13" s="326"/>
      <c r="AH13" s="318" t="s">
        <v>57</v>
      </c>
      <c r="AMH13"/>
    </row>
    <row r="14" spans="1:1022" s="10" customFormat="1" ht="63" customHeight="1" thickBot="1" x14ac:dyDescent="0.25">
      <c r="A14" s="325"/>
      <c r="B14" s="12" t="s">
        <v>58</v>
      </c>
      <c r="C14" s="12" t="s">
        <v>59</v>
      </c>
      <c r="D14" s="12" t="s">
        <v>60</v>
      </c>
      <c r="E14" s="12" t="s">
        <v>61</v>
      </c>
      <c r="F14" s="325"/>
      <c r="G14" s="12" t="s">
        <v>62</v>
      </c>
      <c r="H14" s="12" t="s">
        <v>63</v>
      </c>
      <c r="I14" s="12" t="s">
        <v>64</v>
      </c>
      <c r="J14" s="12" t="s">
        <v>65</v>
      </c>
      <c r="K14" s="325"/>
      <c r="L14" s="325"/>
      <c r="M14" s="325"/>
      <c r="N14" s="325"/>
      <c r="O14"/>
      <c r="P14" s="12" t="s">
        <v>58</v>
      </c>
      <c r="Q14" s="12" t="s">
        <v>59</v>
      </c>
      <c r="R14" s="13" t="s">
        <v>66</v>
      </c>
      <c r="S14" s="13" t="s">
        <v>67</v>
      </c>
      <c r="T14" s="13" t="s">
        <v>68</v>
      </c>
      <c r="U14" s="12" t="s">
        <v>69</v>
      </c>
      <c r="V14" s="13" t="s">
        <v>70</v>
      </c>
      <c r="W14" s="13" t="s">
        <v>71</v>
      </c>
      <c r="X14" s="13" t="s">
        <v>72</v>
      </c>
      <c r="Y14" s="12" t="s">
        <v>73</v>
      </c>
      <c r="Z14" s="13" t="s">
        <v>74</v>
      </c>
      <c r="AA14" s="13" t="s">
        <v>75</v>
      </c>
      <c r="AB14" s="13" t="s">
        <v>76</v>
      </c>
      <c r="AC14" s="12" t="s">
        <v>77</v>
      </c>
      <c r="AD14" s="13" t="s">
        <v>78</v>
      </c>
      <c r="AE14" s="13" t="s">
        <v>79</v>
      </c>
      <c r="AF14" s="13" t="s">
        <v>80</v>
      </c>
      <c r="AG14" s="12" t="s">
        <v>81</v>
      </c>
      <c r="AH14" s="318"/>
    </row>
    <row r="15" spans="1:1022" ht="140.1" customHeight="1" thickBot="1" x14ac:dyDescent="0.25">
      <c r="A15" s="327" t="s">
        <v>219</v>
      </c>
      <c r="B15" s="40" t="s">
        <v>220</v>
      </c>
      <c r="C15" s="40" t="s">
        <v>221</v>
      </c>
      <c r="D15" s="41">
        <f>+AH15</f>
        <v>15000</v>
      </c>
      <c r="E15" s="42" t="s">
        <v>83</v>
      </c>
      <c r="F15" s="43" t="s">
        <v>916</v>
      </c>
      <c r="G15" s="41">
        <f>+U15</f>
        <v>4100</v>
      </c>
      <c r="H15" s="41">
        <f>+Y15</f>
        <v>3955</v>
      </c>
      <c r="I15" s="41">
        <f>+AC15</f>
        <v>3472</v>
      </c>
      <c r="J15" s="41">
        <f>+AG15</f>
        <v>3473</v>
      </c>
      <c r="K15" s="327" t="s">
        <v>222</v>
      </c>
      <c r="L15" s="40" t="s">
        <v>134</v>
      </c>
      <c r="M15" s="43" t="s">
        <v>842</v>
      </c>
      <c r="N15" s="40"/>
      <c r="P15" s="14" t="str">
        <f t="shared" ref="P15:Q18" si="0">+IF(B15="","-",B15)</f>
        <v>Seguridad Militar a las Plantas Físicas.</v>
      </c>
      <c r="Q15" s="14" t="str">
        <f t="shared" si="0"/>
        <v>No. de Servicios Realizados.</v>
      </c>
      <c r="R15" s="26">
        <v>1628</v>
      </c>
      <c r="S15" s="26">
        <v>1227</v>
      </c>
      <c r="T15" s="26">
        <v>1245</v>
      </c>
      <c r="U15" s="27">
        <f>+SUM(R15:T15)</f>
        <v>4100</v>
      </c>
      <c r="V15" s="26">
        <v>1436</v>
      </c>
      <c r="W15" s="26">
        <v>1239</v>
      </c>
      <c r="X15" s="26">
        <v>1280</v>
      </c>
      <c r="Y15" s="27">
        <f>+SUM(V15:X15)</f>
        <v>3955</v>
      </c>
      <c r="Z15" s="26">
        <v>1213</v>
      </c>
      <c r="AA15" s="26">
        <v>1115</v>
      </c>
      <c r="AB15" s="26">
        <v>1144</v>
      </c>
      <c r="AC15" s="27">
        <f>+SUM(Z15:AB15)</f>
        <v>3472</v>
      </c>
      <c r="AD15" s="26">
        <v>1214</v>
      </c>
      <c r="AE15" s="26">
        <v>1115</v>
      </c>
      <c r="AF15" s="26">
        <v>1144</v>
      </c>
      <c r="AG15" s="27">
        <f>+SUM(AD15:AF15)</f>
        <v>3473</v>
      </c>
      <c r="AH15" s="27">
        <f>+SUM(U15,Y15,AC15,AG15)</f>
        <v>15000</v>
      </c>
      <c r="AMH15"/>
    </row>
    <row r="16" spans="1:1022" ht="140.1" customHeight="1" thickBot="1" x14ac:dyDescent="0.25">
      <c r="A16" s="327"/>
      <c r="B16" s="40" t="s">
        <v>223</v>
      </c>
      <c r="C16" s="248" t="s">
        <v>221</v>
      </c>
      <c r="D16" s="41">
        <f>+AH16</f>
        <v>2760</v>
      </c>
      <c r="E16" s="42" t="s">
        <v>83</v>
      </c>
      <c r="F16" s="43" t="s">
        <v>917</v>
      </c>
      <c r="G16" s="41">
        <f>+U16</f>
        <v>774</v>
      </c>
      <c r="H16" s="41">
        <f>+Y16</f>
        <v>882</v>
      </c>
      <c r="I16" s="41">
        <f>+AC16</f>
        <v>552</v>
      </c>
      <c r="J16" s="41">
        <f>+AG16</f>
        <v>552</v>
      </c>
      <c r="K16" s="327"/>
      <c r="L16" s="327" t="s">
        <v>100</v>
      </c>
      <c r="M16" s="43" t="s">
        <v>843</v>
      </c>
      <c r="N16" s="40"/>
      <c r="P16" s="14" t="str">
        <f t="shared" si="0"/>
        <v>Seguridad Militar a las Bodegas Móviles.</v>
      </c>
      <c r="Q16" s="14" t="str">
        <f t="shared" si="0"/>
        <v>No. de Servicios Realizados.</v>
      </c>
      <c r="R16" s="23">
        <v>196</v>
      </c>
      <c r="S16" s="23">
        <v>274</v>
      </c>
      <c r="T16" s="23">
        <v>304</v>
      </c>
      <c r="U16" s="27">
        <f t="shared" ref="U16:U19" si="1">+SUM(R16:T16)</f>
        <v>774</v>
      </c>
      <c r="V16" s="23">
        <f>184+90</f>
        <v>274</v>
      </c>
      <c r="W16" s="23">
        <f>184+120</f>
        <v>304</v>
      </c>
      <c r="X16" s="23">
        <f>184+120</f>
        <v>304</v>
      </c>
      <c r="Y16" s="27">
        <f t="shared" ref="Y16:Y19" si="2">+SUM(V16:X16)</f>
        <v>882</v>
      </c>
      <c r="Z16" s="23">
        <v>184</v>
      </c>
      <c r="AA16" s="23">
        <v>184</v>
      </c>
      <c r="AB16" s="23">
        <v>184</v>
      </c>
      <c r="AC16" s="27">
        <f t="shared" ref="AC16:AC19" si="3">+SUM(Z16:AB16)</f>
        <v>552</v>
      </c>
      <c r="AD16" s="23">
        <v>184</v>
      </c>
      <c r="AE16" s="23">
        <v>184</v>
      </c>
      <c r="AF16" s="23">
        <v>184</v>
      </c>
      <c r="AG16" s="27">
        <f t="shared" ref="AG16:AG19" si="4">+SUM(AD16:AF16)</f>
        <v>552</v>
      </c>
      <c r="AH16" s="27">
        <f t="shared" ref="AH16:AH19" si="5">+SUM(U16,Y16,AC16,AG16)</f>
        <v>2760</v>
      </c>
      <c r="AMH16"/>
    </row>
    <row r="17" spans="1:1022" ht="140.1" customHeight="1" thickBot="1" x14ac:dyDescent="0.25">
      <c r="A17" s="327"/>
      <c r="B17" s="40" t="s">
        <v>224</v>
      </c>
      <c r="C17" s="248" t="s">
        <v>221</v>
      </c>
      <c r="D17" s="41">
        <f>+AH17</f>
        <v>31</v>
      </c>
      <c r="E17" s="42" t="s">
        <v>83</v>
      </c>
      <c r="F17" s="43" t="s">
        <v>918</v>
      </c>
      <c r="G17" s="41">
        <f>+U17</f>
        <v>0</v>
      </c>
      <c r="H17" s="41">
        <f>+Y17</f>
        <v>9</v>
      </c>
      <c r="I17" s="41">
        <f>+AC17</f>
        <v>11</v>
      </c>
      <c r="J17" s="41">
        <f>+AG17</f>
        <v>11</v>
      </c>
      <c r="K17" s="327"/>
      <c r="L17" s="327"/>
      <c r="M17" s="43" t="s">
        <v>921</v>
      </c>
      <c r="N17" s="40"/>
      <c r="P17" s="14" t="str">
        <f t="shared" si="0"/>
        <v>Seguridad Militar a los Agromercados.</v>
      </c>
      <c r="Q17" s="14" t="str">
        <f t="shared" si="0"/>
        <v>No. de Servicios Realizados.</v>
      </c>
      <c r="R17" s="44">
        <v>0</v>
      </c>
      <c r="S17" s="44">
        <v>0</v>
      </c>
      <c r="T17" s="44">
        <v>0</v>
      </c>
      <c r="U17" s="27">
        <f t="shared" si="1"/>
        <v>0</v>
      </c>
      <c r="V17" s="44">
        <v>3</v>
      </c>
      <c r="W17" s="44">
        <v>3</v>
      </c>
      <c r="X17" s="44">
        <v>3</v>
      </c>
      <c r="Y17" s="27">
        <f t="shared" si="2"/>
        <v>9</v>
      </c>
      <c r="Z17" s="44">
        <v>3</v>
      </c>
      <c r="AA17" s="44">
        <v>4</v>
      </c>
      <c r="AB17" s="44">
        <v>4</v>
      </c>
      <c r="AC17" s="27">
        <f t="shared" si="3"/>
        <v>11</v>
      </c>
      <c r="AD17" s="44">
        <v>4</v>
      </c>
      <c r="AE17" s="44">
        <v>4</v>
      </c>
      <c r="AF17" s="44">
        <v>3</v>
      </c>
      <c r="AG17" s="27">
        <f t="shared" si="4"/>
        <v>11</v>
      </c>
      <c r="AH17" s="27">
        <f t="shared" si="5"/>
        <v>31</v>
      </c>
      <c r="AMH17"/>
    </row>
    <row r="18" spans="1:1022" ht="140.1" customHeight="1" thickBot="1" x14ac:dyDescent="0.25">
      <c r="A18" s="327"/>
      <c r="B18" s="40" t="s">
        <v>226</v>
      </c>
      <c r="C18" s="40" t="s">
        <v>225</v>
      </c>
      <c r="D18" s="41">
        <f>+AH18</f>
        <v>17</v>
      </c>
      <c r="E18" s="42" t="s">
        <v>83</v>
      </c>
      <c r="F18" s="43" t="s">
        <v>919</v>
      </c>
      <c r="G18" s="41">
        <f>+U18</f>
        <v>8</v>
      </c>
      <c r="H18" s="41">
        <f>+Y18</f>
        <v>3</v>
      </c>
      <c r="I18" s="41">
        <f>+AC18</f>
        <v>3</v>
      </c>
      <c r="J18" s="41">
        <f>+AG18</f>
        <v>3</v>
      </c>
      <c r="K18" s="327"/>
      <c r="L18" s="40" t="s">
        <v>227</v>
      </c>
      <c r="M18" s="43" t="s">
        <v>844</v>
      </c>
      <c r="N18" s="40"/>
      <c r="P18" s="14" t="str">
        <f t="shared" si="0"/>
        <v>Seguridad Militar a los Funcionarios.</v>
      </c>
      <c r="Q18" s="14" t="str">
        <f t="shared" si="0"/>
        <v>No. de Militares Asignados.</v>
      </c>
      <c r="R18" s="26">
        <v>5</v>
      </c>
      <c r="S18" s="26">
        <v>1</v>
      </c>
      <c r="T18" s="26">
        <v>2</v>
      </c>
      <c r="U18" s="27">
        <f t="shared" si="1"/>
        <v>8</v>
      </c>
      <c r="V18" s="26">
        <v>1</v>
      </c>
      <c r="W18" s="26">
        <v>1</v>
      </c>
      <c r="X18" s="26">
        <v>1</v>
      </c>
      <c r="Y18" s="27">
        <f t="shared" si="2"/>
        <v>3</v>
      </c>
      <c r="Z18" s="26">
        <v>1</v>
      </c>
      <c r="AA18" s="26">
        <v>1</v>
      </c>
      <c r="AB18" s="26">
        <v>1</v>
      </c>
      <c r="AC18" s="27">
        <f t="shared" si="3"/>
        <v>3</v>
      </c>
      <c r="AD18" s="26">
        <v>1</v>
      </c>
      <c r="AE18" s="26">
        <v>1</v>
      </c>
      <c r="AF18" s="26">
        <v>1</v>
      </c>
      <c r="AG18" s="27">
        <f t="shared" si="4"/>
        <v>3</v>
      </c>
      <c r="AH18" s="27">
        <f t="shared" si="5"/>
        <v>17</v>
      </c>
      <c r="AMH18"/>
    </row>
    <row r="19" spans="1:1022" ht="140.1" customHeight="1" thickBot="1" x14ac:dyDescent="0.25">
      <c r="A19" s="327"/>
      <c r="B19" s="14" t="s">
        <v>228</v>
      </c>
      <c r="C19" s="14" t="s">
        <v>221</v>
      </c>
      <c r="D19" s="45">
        <f>+AH19</f>
        <v>508</v>
      </c>
      <c r="E19" s="45" t="s">
        <v>83</v>
      </c>
      <c r="F19" s="43" t="s">
        <v>920</v>
      </c>
      <c r="G19" s="45">
        <f>+U19</f>
        <v>91</v>
      </c>
      <c r="H19" s="45">
        <f>+Y19</f>
        <v>125</v>
      </c>
      <c r="I19" s="45">
        <f>+AC19</f>
        <v>136</v>
      </c>
      <c r="J19" s="45">
        <f>+AG19</f>
        <v>156</v>
      </c>
      <c r="K19" s="327"/>
      <c r="L19" s="46" t="s">
        <v>134</v>
      </c>
      <c r="M19" s="43" t="s">
        <v>845</v>
      </c>
      <c r="N19" s="34"/>
      <c r="P19" s="14" t="str">
        <f>+IF(B19="","-",B19)</f>
        <v>Seguridad Militar a Camiones de Abastecimiento.</v>
      </c>
      <c r="Q19" s="14" t="str">
        <f>+IF(C19="","-",C19)</f>
        <v>No. de Servicios Realizados.</v>
      </c>
      <c r="R19" s="47">
        <v>31</v>
      </c>
      <c r="S19" s="47">
        <v>29</v>
      </c>
      <c r="T19" s="47">
        <v>31</v>
      </c>
      <c r="U19" s="27">
        <f t="shared" si="1"/>
        <v>91</v>
      </c>
      <c r="V19" s="47">
        <v>44</v>
      </c>
      <c r="W19" s="47">
        <v>49</v>
      </c>
      <c r="X19" s="47">
        <v>32</v>
      </c>
      <c r="Y19" s="27">
        <f t="shared" si="2"/>
        <v>125</v>
      </c>
      <c r="Z19" s="47">
        <v>42</v>
      </c>
      <c r="AA19" s="47">
        <v>46</v>
      </c>
      <c r="AB19" s="47">
        <v>48</v>
      </c>
      <c r="AC19" s="27">
        <f t="shared" si="3"/>
        <v>136</v>
      </c>
      <c r="AD19" s="47">
        <v>49</v>
      </c>
      <c r="AE19" s="47">
        <v>51</v>
      </c>
      <c r="AF19" s="47">
        <v>56</v>
      </c>
      <c r="AG19" s="27">
        <f t="shared" si="4"/>
        <v>156</v>
      </c>
      <c r="AH19" s="27">
        <f t="shared" si="5"/>
        <v>508</v>
      </c>
    </row>
    <row r="20" spans="1:1022" ht="30" customHeight="1" x14ac:dyDescent="0.2">
      <c r="A20" s="7"/>
    </row>
    <row r="22" spans="1:1022" ht="15.75" x14ac:dyDescent="0.2">
      <c r="A22" s="7"/>
    </row>
    <row r="24" spans="1:1022" ht="15" customHeight="1" x14ac:dyDescent="0.2">
      <c r="A24" s="48"/>
    </row>
  </sheetData>
  <mergeCells count="24">
    <mergeCell ref="Z13:AC13"/>
    <mergeCell ref="AD13:AG13"/>
    <mergeCell ref="AH13:AH14"/>
    <mergeCell ref="A5:N5"/>
    <mergeCell ref="A6:N6"/>
    <mergeCell ref="A7:N7"/>
    <mergeCell ref="A8:N8"/>
    <mergeCell ref="A9:N10"/>
    <mergeCell ref="A15:A19"/>
    <mergeCell ref="K15:K19"/>
    <mergeCell ref="L16:L17"/>
    <mergeCell ref="P13:Q13"/>
    <mergeCell ref="P11:AH12"/>
    <mergeCell ref="A13:A14"/>
    <mergeCell ref="B13:E13"/>
    <mergeCell ref="F13:F14"/>
    <mergeCell ref="G13:J13"/>
    <mergeCell ref="K13:K14"/>
    <mergeCell ref="L13:L14"/>
    <mergeCell ref="M13:M14"/>
    <mergeCell ref="N13:N14"/>
    <mergeCell ref="A11:N12"/>
    <mergeCell ref="R13:U13"/>
    <mergeCell ref="V13:Y13"/>
  </mergeCells>
  <dataValidations count="1">
    <dataValidation type="list" allowBlank="1" showInputMessage="1" showErrorMessage="1" sqref="E15:E18">
      <formula1>"A,B,C"</formula1>
    </dataValidation>
  </dataValidations>
  <printOptions horizontalCentered="1" verticalCentered="1"/>
  <pageMargins left="0.05" right="0.05" top="0.75" bottom="0.75" header="0.3" footer="0.3"/>
  <pageSetup scale="41" fitToWidth="0" fitToHeight="0" orientation="landscape"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MG37"/>
  <sheetViews>
    <sheetView showGridLines="0" zoomScale="60" zoomScaleNormal="60" workbookViewId="0"/>
  </sheetViews>
  <sheetFormatPr baseColWidth="10" defaultColWidth="10.625" defaultRowHeight="15" x14ac:dyDescent="0.2"/>
  <cols>
    <col min="1" max="1" width="35.375" style="50" customWidth="1"/>
    <col min="2" max="2" width="25.625" style="50" customWidth="1"/>
    <col min="3" max="5" width="19.25" style="50" customWidth="1"/>
    <col min="6" max="6" width="61.25" style="50" customWidth="1"/>
    <col min="7" max="7" width="16.5" style="50" customWidth="1"/>
    <col min="8" max="10" width="17.375" style="50" customWidth="1"/>
    <col min="11" max="11" width="20.625" style="50" customWidth="1"/>
    <col min="12" max="12" width="29.375" style="50" customWidth="1"/>
    <col min="13" max="13" width="37.75" style="50" customWidth="1"/>
    <col min="14" max="14" width="26.75" style="50" customWidth="1"/>
    <col min="15" max="15" width="10.625" style="50"/>
    <col min="16" max="16" width="25" style="50" customWidth="1"/>
    <col min="17" max="17" width="20.625" style="50" customWidth="1"/>
    <col min="18" max="27" width="11.875" style="50" customWidth="1"/>
    <col min="28" max="28" width="14.875" style="50" bestFit="1" customWidth="1"/>
    <col min="29" max="30" width="11.875" style="50" customWidth="1"/>
    <col min="31" max="31" width="13.75" style="50" customWidth="1"/>
    <col min="32" max="32" width="13.25" style="50" bestFit="1" customWidth="1"/>
    <col min="33" max="34" width="11.875" style="50" customWidth="1"/>
    <col min="35" max="1021" width="10.625" style="50"/>
    <col min="1022" max="1023" width="11" style="74" customWidth="1"/>
    <col min="1024" max="16384" width="10.625" style="74"/>
  </cols>
  <sheetData>
    <row r="1" spans="1:34" ht="44.1" customHeight="1" x14ac:dyDescent="0.2">
      <c r="A1" s="49"/>
      <c r="B1" s="49"/>
      <c r="C1" s="49"/>
      <c r="D1" s="49"/>
      <c r="E1" s="49"/>
      <c r="F1" s="49"/>
      <c r="G1" s="49"/>
      <c r="H1" s="49"/>
      <c r="I1" s="49"/>
      <c r="J1" s="49"/>
      <c r="K1" s="49"/>
      <c r="L1" s="49"/>
      <c r="M1" s="49"/>
      <c r="N1" s="49"/>
    </row>
    <row r="2" spans="1:34" ht="44.1" customHeight="1" x14ac:dyDescent="0.2">
      <c r="A2" s="49"/>
      <c r="B2" s="49"/>
      <c r="C2" s="49"/>
      <c r="D2" s="49"/>
      <c r="E2" s="49"/>
      <c r="F2" s="49"/>
      <c r="G2" s="49"/>
      <c r="H2" s="49"/>
      <c r="I2" s="49"/>
      <c r="J2" s="49"/>
      <c r="K2" s="49"/>
      <c r="L2" s="49"/>
      <c r="M2" s="49"/>
      <c r="N2" s="49"/>
    </row>
    <row r="3" spans="1:34" ht="44.1" customHeight="1" x14ac:dyDescent="0.2">
      <c r="A3" s="49"/>
      <c r="B3" s="49"/>
      <c r="C3" s="49"/>
      <c r="D3" s="49"/>
      <c r="E3" s="49"/>
      <c r="F3" s="49"/>
      <c r="G3" s="49"/>
      <c r="H3" s="49"/>
      <c r="I3" s="49"/>
      <c r="J3" s="49"/>
      <c r="K3" s="49"/>
      <c r="L3" s="49"/>
      <c r="M3" s="49"/>
      <c r="N3" s="49"/>
    </row>
    <row r="4" spans="1:34" ht="44.1" customHeight="1" thickBot="1" x14ac:dyDescent="0.25">
      <c r="A4" s="49"/>
      <c r="B4" s="49"/>
      <c r="C4" s="49"/>
      <c r="D4" s="49"/>
      <c r="E4" s="49"/>
      <c r="F4" s="49"/>
      <c r="G4" s="49"/>
      <c r="H4" s="49"/>
      <c r="I4" s="49"/>
      <c r="J4" s="49"/>
      <c r="K4" s="49"/>
      <c r="L4" s="49"/>
      <c r="M4" s="49"/>
      <c r="N4" s="49"/>
    </row>
    <row r="5" spans="1:34" s="51" customFormat="1" ht="44.1" customHeight="1" thickBot="1" x14ac:dyDescent="0.25">
      <c r="A5" s="348" t="s">
        <v>38</v>
      </c>
      <c r="B5" s="348"/>
      <c r="C5" s="348"/>
      <c r="D5" s="348"/>
      <c r="E5" s="348"/>
      <c r="F5" s="348"/>
      <c r="G5" s="348"/>
      <c r="H5" s="348"/>
      <c r="I5" s="348"/>
      <c r="J5" s="348"/>
      <c r="K5" s="348"/>
      <c r="L5" s="348"/>
      <c r="M5" s="348"/>
      <c r="N5" s="348"/>
    </row>
    <row r="6" spans="1:34" s="51" customFormat="1" ht="99.95" customHeight="1" thickBot="1" x14ac:dyDescent="0.25">
      <c r="A6" s="349" t="s">
        <v>39</v>
      </c>
      <c r="B6" s="349"/>
      <c r="C6" s="349"/>
      <c r="D6" s="349"/>
      <c r="E6" s="349"/>
      <c r="F6" s="349"/>
      <c r="G6" s="349"/>
      <c r="H6" s="349"/>
      <c r="I6" s="349"/>
      <c r="J6" s="349"/>
      <c r="K6" s="349"/>
      <c r="L6" s="349"/>
      <c r="M6" s="349"/>
      <c r="N6" s="349"/>
    </row>
    <row r="7" spans="1:34" ht="27" thickBot="1" x14ac:dyDescent="0.25">
      <c r="A7" s="350" t="s">
        <v>40</v>
      </c>
      <c r="B7" s="350"/>
      <c r="C7" s="350"/>
      <c r="D7" s="350"/>
      <c r="E7" s="350"/>
      <c r="F7" s="350"/>
      <c r="G7" s="350"/>
      <c r="H7" s="350"/>
      <c r="I7" s="350"/>
      <c r="J7" s="350"/>
      <c r="K7" s="350"/>
      <c r="L7" s="350"/>
      <c r="M7" s="350"/>
      <c r="N7" s="350"/>
    </row>
    <row r="8" spans="1:34" s="52" customFormat="1" ht="23.25" customHeight="1" x14ac:dyDescent="0.2">
      <c r="A8" s="351" t="s">
        <v>229</v>
      </c>
      <c r="B8" s="351"/>
      <c r="C8" s="351"/>
      <c r="D8" s="351"/>
      <c r="E8" s="351"/>
      <c r="F8" s="351"/>
      <c r="G8" s="351"/>
      <c r="H8" s="351"/>
      <c r="I8" s="351"/>
      <c r="J8" s="351"/>
      <c r="K8" s="351"/>
      <c r="L8" s="351"/>
      <c r="M8" s="351"/>
      <c r="N8" s="351"/>
    </row>
    <row r="9" spans="1:34" s="52" customFormat="1" ht="20.100000000000001" customHeight="1" x14ac:dyDescent="0.2">
      <c r="A9" s="352" t="s">
        <v>42</v>
      </c>
      <c r="B9" s="352"/>
      <c r="C9" s="352"/>
      <c r="D9" s="352"/>
      <c r="E9" s="352"/>
      <c r="F9" s="352"/>
      <c r="G9" s="352"/>
      <c r="H9" s="352"/>
      <c r="I9" s="352"/>
      <c r="J9" s="352"/>
      <c r="K9" s="352"/>
      <c r="L9" s="352"/>
      <c r="M9" s="352"/>
      <c r="N9" s="352"/>
    </row>
    <row r="10" spans="1:34" s="52" customFormat="1" ht="20.100000000000001" customHeight="1" thickBot="1" x14ac:dyDescent="0.25">
      <c r="A10" s="352"/>
      <c r="B10" s="352"/>
      <c r="C10" s="352"/>
      <c r="D10" s="352"/>
      <c r="E10" s="352"/>
      <c r="F10" s="352"/>
      <c r="G10" s="352"/>
      <c r="H10" s="352"/>
      <c r="I10" s="352"/>
      <c r="J10" s="352"/>
      <c r="K10" s="352"/>
      <c r="L10" s="352"/>
      <c r="M10" s="352"/>
      <c r="N10" s="352"/>
    </row>
    <row r="11" spans="1:34" s="52" customFormat="1" ht="14.45" customHeight="1" thickBot="1" x14ac:dyDescent="0.25">
      <c r="A11" s="347" t="s">
        <v>230</v>
      </c>
      <c r="B11" s="347"/>
      <c r="C11" s="347"/>
      <c r="D11" s="347"/>
      <c r="E11" s="347"/>
      <c r="F11" s="347"/>
      <c r="G11" s="347"/>
      <c r="H11" s="347"/>
      <c r="I11" s="347"/>
      <c r="J11" s="347"/>
      <c r="K11" s="347"/>
      <c r="L11" s="347"/>
      <c r="M11" s="347"/>
      <c r="N11" s="347"/>
      <c r="P11" s="345" t="s">
        <v>44</v>
      </c>
      <c r="Q11" s="345"/>
      <c r="R11" s="345"/>
      <c r="S11" s="345"/>
      <c r="T11" s="345"/>
      <c r="U11" s="345"/>
      <c r="V11" s="345"/>
      <c r="W11" s="345"/>
      <c r="X11" s="345"/>
      <c r="Y11" s="345"/>
      <c r="Z11" s="345"/>
      <c r="AA11" s="345"/>
      <c r="AB11" s="345"/>
      <c r="AC11" s="345"/>
      <c r="AD11" s="345"/>
      <c r="AE11" s="345"/>
      <c r="AF11" s="345"/>
      <c r="AG11" s="345"/>
      <c r="AH11" s="345"/>
    </row>
    <row r="12" spans="1:34" s="52" customFormat="1" ht="15" customHeight="1" thickBot="1" x14ac:dyDescent="0.25">
      <c r="A12" s="347"/>
      <c r="B12" s="347"/>
      <c r="C12" s="347"/>
      <c r="D12" s="347"/>
      <c r="E12" s="347"/>
      <c r="F12" s="347"/>
      <c r="G12" s="347"/>
      <c r="H12" s="347"/>
      <c r="I12" s="347"/>
      <c r="J12" s="347"/>
      <c r="K12" s="347"/>
      <c r="L12" s="347"/>
      <c r="M12" s="347"/>
      <c r="N12" s="347"/>
      <c r="P12" s="345"/>
      <c r="Q12" s="345"/>
      <c r="R12" s="345"/>
      <c r="S12" s="345"/>
      <c r="T12" s="345"/>
      <c r="U12" s="345"/>
      <c r="V12" s="345"/>
      <c r="W12" s="345"/>
      <c r="X12" s="345"/>
      <c r="Y12" s="345"/>
      <c r="Z12" s="345"/>
      <c r="AA12" s="345"/>
      <c r="AB12" s="345"/>
      <c r="AC12" s="345"/>
      <c r="AD12" s="345"/>
      <c r="AE12" s="345"/>
      <c r="AF12" s="345"/>
      <c r="AG12" s="345"/>
      <c r="AH12" s="345"/>
    </row>
    <row r="13" spans="1:34" ht="47.25" customHeight="1" thickBot="1" x14ac:dyDescent="0.25">
      <c r="A13" s="346" t="s">
        <v>45</v>
      </c>
      <c r="B13" s="346" t="s">
        <v>46</v>
      </c>
      <c r="C13" s="346"/>
      <c r="D13" s="346"/>
      <c r="E13" s="346"/>
      <c r="F13" s="346" t="s">
        <v>47</v>
      </c>
      <c r="G13" s="346" t="s">
        <v>48</v>
      </c>
      <c r="H13" s="346"/>
      <c r="I13" s="346"/>
      <c r="J13" s="346"/>
      <c r="K13" s="346" t="s">
        <v>231</v>
      </c>
      <c r="L13" s="346" t="s">
        <v>232</v>
      </c>
      <c r="M13" s="346" t="s">
        <v>51</v>
      </c>
      <c r="N13" s="346" t="s">
        <v>52</v>
      </c>
      <c r="P13" s="343" t="s">
        <v>46</v>
      </c>
      <c r="Q13" s="343"/>
      <c r="R13" s="344" t="s">
        <v>53</v>
      </c>
      <c r="S13" s="344"/>
      <c r="T13" s="344"/>
      <c r="U13" s="344"/>
      <c r="V13" s="344" t="s">
        <v>54</v>
      </c>
      <c r="W13" s="344"/>
      <c r="X13" s="344"/>
      <c r="Y13" s="344"/>
      <c r="Z13" s="344" t="s">
        <v>55</v>
      </c>
      <c r="AA13" s="344"/>
      <c r="AB13" s="344"/>
      <c r="AC13" s="344"/>
      <c r="AD13" s="344" t="s">
        <v>56</v>
      </c>
      <c r="AE13" s="344"/>
      <c r="AF13" s="344"/>
      <c r="AG13" s="344"/>
      <c r="AH13" s="343" t="s">
        <v>57</v>
      </c>
    </row>
    <row r="14" spans="1:34" s="52" customFormat="1" ht="63" customHeight="1" thickBot="1" x14ac:dyDescent="0.25">
      <c r="A14" s="346"/>
      <c r="B14" s="53" t="s">
        <v>58</v>
      </c>
      <c r="C14" s="53" t="s">
        <v>233</v>
      </c>
      <c r="D14" s="53" t="s">
        <v>60</v>
      </c>
      <c r="E14" s="53" t="s">
        <v>61</v>
      </c>
      <c r="F14" s="346"/>
      <c r="G14" s="53" t="s">
        <v>62</v>
      </c>
      <c r="H14" s="53" t="s">
        <v>63</v>
      </c>
      <c r="I14" s="53" t="s">
        <v>64</v>
      </c>
      <c r="J14" s="53" t="s">
        <v>65</v>
      </c>
      <c r="K14" s="346"/>
      <c r="L14" s="346"/>
      <c r="M14" s="346"/>
      <c r="N14" s="346"/>
      <c r="P14" s="53" t="s">
        <v>58</v>
      </c>
      <c r="Q14" s="53" t="s">
        <v>59</v>
      </c>
      <c r="R14" s="53" t="s">
        <v>66</v>
      </c>
      <c r="S14" s="53" t="s">
        <v>67</v>
      </c>
      <c r="T14" s="53" t="s">
        <v>68</v>
      </c>
      <c r="U14" s="53" t="s">
        <v>69</v>
      </c>
      <c r="V14" s="53" t="s">
        <v>70</v>
      </c>
      <c r="W14" s="53" t="s">
        <v>71</v>
      </c>
      <c r="X14" s="53" t="s">
        <v>72</v>
      </c>
      <c r="Y14" s="53" t="s">
        <v>73</v>
      </c>
      <c r="Z14" s="53" t="s">
        <v>74</v>
      </c>
      <c r="AA14" s="53" t="s">
        <v>75</v>
      </c>
      <c r="AB14" s="53" t="s">
        <v>76</v>
      </c>
      <c r="AC14" s="53" t="s">
        <v>77</v>
      </c>
      <c r="AD14" s="53" t="s">
        <v>78</v>
      </c>
      <c r="AE14" s="53" t="s">
        <v>79</v>
      </c>
      <c r="AF14" s="53" t="s">
        <v>80</v>
      </c>
      <c r="AG14" s="53" t="s">
        <v>81</v>
      </c>
      <c r="AH14" s="343"/>
    </row>
    <row r="15" spans="1:34" ht="91.5" customHeight="1" thickBot="1" x14ac:dyDescent="0.25">
      <c r="A15" s="338" t="s">
        <v>234</v>
      </c>
      <c r="B15" s="332" t="s">
        <v>235</v>
      </c>
      <c r="C15" s="246" t="s">
        <v>236</v>
      </c>
      <c r="D15" s="54">
        <f>+AH15</f>
        <v>1</v>
      </c>
      <c r="E15" s="55" t="s">
        <v>174</v>
      </c>
      <c r="F15" s="339" t="s">
        <v>237</v>
      </c>
      <c r="G15" s="54">
        <f>+U15</f>
        <v>1</v>
      </c>
      <c r="H15" s="54">
        <f>+Y15</f>
        <v>0</v>
      </c>
      <c r="I15" s="54">
        <f>+AC15</f>
        <v>0</v>
      </c>
      <c r="J15" s="54">
        <f>+AG15</f>
        <v>0</v>
      </c>
      <c r="K15" s="338" t="s">
        <v>238</v>
      </c>
      <c r="L15" s="338" t="s">
        <v>239</v>
      </c>
      <c r="M15" s="340" t="s">
        <v>240</v>
      </c>
      <c r="N15" s="56"/>
      <c r="O15" s="57"/>
      <c r="P15" s="336" t="str">
        <f>+IF(B15="","-",B15)</f>
        <v>INTRANET(Portal del empleado).</v>
      </c>
      <c r="Q15" s="58" t="str">
        <f>+IF(C15="","-",C15)</f>
        <v>No. de Módulos.</v>
      </c>
      <c r="R15" s="59">
        <v>0</v>
      </c>
      <c r="S15" s="59">
        <v>0</v>
      </c>
      <c r="T15" s="59">
        <v>1</v>
      </c>
      <c r="U15" s="60">
        <f t="shared" ref="U15:U36" si="0">+SUM(R15:T15)</f>
        <v>1</v>
      </c>
      <c r="V15" s="59">
        <v>0</v>
      </c>
      <c r="W15" s="59">
        <v>0</v>
      </c>
      <c r="X15" s="59">
        <v>0</v>
      </c>
      <c r="Y15" s="60">
        <f t="shared" ref="Y15:Y36" si="1">+SUM(V15:X15)</f>
        <v>0</v>
      </c>
      <c r="Z15" s="59">
        <v>0</v>
      </c>
      <c r="AA15" s="59">
        <v>0</v>
      </c>
      <c r="AB15" s="59">
        <v>0</v>
      </c>
      <c r="AC15" s="60">
        <f t="shared" ref="AC15:AC36" si="2">+SUM(Z15:AB15)</f>
        <v>0</v>
      </c>
      <c r="AD15" s="59">
        <v>0</v>
      </c>
      <c r="AE15" s="59">
        <v>0</v>
      </c>
      <c r="AF15" s="59">
        <v>0</v>
      </c>
      <c r="AG15" s="60">
        <f t="shared" ref="AG15:AG24" si="3">+SUM(AD15:AF15)</f>
        <v>0</v>
      </c>
      <c r="AH15" s="60">
        <f t="shared" ref="AH15:AH36" si="4">+SUM(U15,Y15,AC15,AG15)</f>
        <v>1</v>
      </c>
    </row>
    <row r="16" spans="1:34" ht="91.5" customHeight="1" thickBot="1" x14ac:dyDescent="0.25">
      <c r="A16" s="338"/>
      <c r="B16" s="332"/>
      <c r="C16" s="246" t="s">
        <v>241</v>
      </c>
      <c r="D16" s="54">
        <f t="shared" ref="D16:D36" si="5">+AH16</f>
        <v>1</v>
      </c>
      <c r="E16" s="55" t="s">
        <v>174</v>
      </c>
      <c r="F16" s="339"/>
      <c r="G16" s="54">
        <f t="shared" ref="G16:G36" si="6">+U16</f>
        <v>0</v>
      </c>
      <c r="H16" s="54">
        <f t="shared" ref="H16:H36" si="7">+Y16</f>
        <v>1</v>
      </c>
      <c r="I16" s="54">
        <f t="shared" ref="I16:I36" si="8">+AC16</f>
        <v>0</v>
      </c>
      <c r="J16" s="54">
        <f t="shared" ref="J16:J36" si="9">+AG16</f>
        <v>0</v>
      </c>
      <c r="K16" s="338"/>
      <c r="L16" s="338"/>
      <c r="M16" s="341"/>
      <c r="N16" s="56"/>
      <c r="O16" s="57"/>
      <c r="P16" s="336"/>
      <c r="Q16" s="58" t="str">
        <f t="shared" ref="Q16:Q36" si="10">+IF(C16="","-",C16)</f>
        <v>No. de Aplicaciones.</v>
      </c>
      <c r="R16" s="59">
        <v>0</v>
      </c>
      <c r="S16" s="59">
        <v>0</v>
      </c>
      <c r="T16" s="59">
        <v>0</v>
      </c>
      <c r="U16" s="60">
        <f t="shared" si="0"/>
        <v>0</v>
      </c>
      <c r="V16" s="59">
        <v>1</v>
      </c>
      <c r="W16" s="59">
        <v>0</v>
      </c>
      <c r="X16" s="59">
        <v>0</v>
      </c>
      <c r="Y16" s="60">
        <f t="shared" si="1"/>
        <v>1</v>
      </c>
      <c r="Z16" s="59">
        <v>0</v>
      </c>
      <c r="AA16" s="59">
        <v>0</v>
      </c>
      <c r="AB16" s="59">
        <v>0</v>
      </c>
      <c r="AC16" s="60">
        <f t="shared" si="2"/>
        <v>0</v>
      </c>
      <c r="AD16" s="59">
        <v>0</v>
      </c>
      <c r="AE16" s="59">
        <v>0</v>
      </c>
      <c r="AF16" s="59">
        <v>0</v>
      </c>
      <c r="AG16" s="60">
        <f t="shared" si="3"/>
        <v>0</v>
      </c>
      <c r="AH16" s="60">
        <f t="shared" si="4"/>
        <v>1</v>
      </c>
    </row>
    <row r="17" spans="1:34" ht="91.5" customHeight="1" thickBot="1" x14ac:dyDescent="0.25">
      <c r="A17" s="338"/>
      <c r="B17" s="245" t="s">
        <v>242</v>
      </c>
      <c r="C17" s="246" t="s">
        <v>243</v>
      </c>
      <c r="D17" s="54">
        <f t="shared" si="5"/>
        <v>7</v>
      </c>
      <c r="E17" s="55" t="s">
        <v>83</v>
      </c>
      <c r="F17" s="339"/>
      <c r="G17" s="54">
        <f t="shared" si="6"/>
        <v>3</v>
      </c>
      <c r="H17" s="54">
        <f t="shared" si="7"/>
        <v>2</v>
      </c>
      <c r="I17" s="54">
        <f t="shared" si="8"/>
        <v>2</v>
      </c>
      <c r="J17" s="54">
        <f t="shared" si="9"/>
        <v>0</v>
      </c>
      <c r="K17" s="338"/>
      <c r="L17" s="338"/>
      <c r="M17" s="341"/>
      <c r="N17" s="56"/>
      <c r="O17" s="57"/>
      <c r="P17" s="58" t="str">
        <f>+IF(B17="","-",B17)</f>
        <v>Mural Digital.</v>
      </c>
      <c r="Q17" s="58" t="str">
        <f t="shared" si="10"/>
        <v>No.de Circuitos de pantalla instalados.</v>
      </c>
      <c r="R17" s="59">
        <v>1</v>
      </c>
      <c r="S17" s="59">
        <v>1</v>
      </c>
      <c r="T17" s="59">
        <v>1</v>
      </c>
      <c r="U17" s="60">
        <f t="shared" si="0"/>
        <v>3</v>
      </c>
      <c r="V17" s="59">
        <v>1</v>
      </c>
      <c r="W17" s="59">
        <v>1</v>
      </c>
      <c r="X17" s="59">
        <v>0</v>
      </c>
      <c r="Y17" s="60">
        <f t="shared" si="1"/>
        <v>2</v>
      </c>
      <c r="Z17" s="59">
        <v>1</v>
      </c>
      <c r="AA17" s="59">
        <v>1</v>
      </c>
      <c r="AB17" s="59">
        <v>0</v>
      </c>
      <c r="AC17" s="60">
        <f t="shared" si="2"/>
        <v>2</v>
      </c>
      <c r="AD17" s="59">
        <v>0</v>
      </c>
      <c r="AE17" s="59">
        <v>0</v>
      </c>
      <c r="AF17" s="59">
        <v>0</v>
      </c>
      <c r="AG17" s="60">
        <f t="shared" si="3"/>
        <v>0</v>
      </c>
      <c r="AH17" s="60">
        <f t="shared" si="4"/>
        <v>7</v>
      </c>
    </row>
    <row r="18" spans="1:34" ht="91.5" customHeight="1" thickBot="1" x14ac:dyDescent="0.25">
      <c r="A18" s="338"/>
      <c r="B18" s="245" t="s">
        <v>244</v>
      </c>
      <c r="C18" s="246" t="s">
        <v>241</v>
      </c>
      <c r="D18" s="54">
        <f t="shared" si="5"/>
        <v>3</v>
      </c>
      <c r="E18" s="55" t="s">
        <v>174</v>
      </c>
      <c r="F18" s="339"/>
      <c r="G18" s="54">
        <f t="shared" si="6"/>
        <v>3</v>
      </c>
      <c r="H18" s="54">
        <f t="shared" si="7"/>
        <v>0</v>
      </c>
      <c r="I18" s="54">
        <f t="shared" si="8"/>
        <v>0</v>
      </c>
      <c r="J18" s="54">
        <f t="shared" si="9"/>
        <v>0</v>
      </c>
      <c r="K18" s="338"/>
      <c r="L18" s="338"/>
      <c r="M18" s="342"/>
      <c r="N18" s="56"/>
      <c r="O18" s="57"/>
      <c r="P18" s="58" t="str">
        <f>+IF(B18="","-",B18)</f>
        <v>Aplicaciones/Servicios Web.</v>
      </c>
      <c r="Q18" s="58" t="str">
        <f t="shared" si="10"/>
        <v>No. de Aplicaciones.</v>
      </c>
      <c r="R18" s="59">
        <v>0</v>
      </c>
      <c r="S18" s="59">
        <v>2</v>
      </c>
      <c r="T18" s="59">
        <v>1</v>
      </c>
      <c r="U18" s="60">
        <f t="shared" si="0"/>
        <v>3</v>
      </c>
      <c r="V18" s="59">
        <v>0</v>
      </c>
      <c r="W18" s="59">
        <v>0</v>
      </c>
      <c r="X18" s="59">
        <v>0</v>
      </c>
      <c r="Y18" s="60">
        <f t="shared" si="1"/>
        <v>0</v>
      </c>
      <c r="Z18" s="59">
        <v>0</v>
      </c>
      <c r="AA18" s="59">
        <v>0</v>
      </c>
      <c r="AB18" s="59">
        <v>0</v>
      </c>
      <c r="AC18" s="60">
        <f t="shared" si="2"/>
        <v>0</v>
      </c>
      <c r="AD18" s="59">
        <v>0</v>
      </c>
      <c r="AE18" s="59">
        <v>0</v>
      </c>
      <c r="AF18" s="59">
        <v>0</v>
      </c>
      <c r="AG18" s="60">
        <f t="shared" si="3"/>
        <v>0</v>
      </c>
      <c r="AH18" s="60">
        <f t="shared" si="4"/>
        <v>3</v>
      </c>
    </row>
    <row r="19" spans="1:34" ht="147.75" customHeight="1" thickBot="1" x14ac:dyDescent="0.25">
      <c r="A19" s="245" t="s">
        <v>245</v>
      </c>
      <c r="B19" s="245" t="s">
        <v>246</v>
      </c>
      <c r="C19" s="246" t="s">
        <v>247</v>
      </c>
      <c r="D19" s="54">
        <f t="shared" si="5"/>
        <v>9</v>
      </c>
      <c r="E19" s="55" t="s">
        <v>83</v>
      </c>
      <c r="F19" s="62" t="s">
        <v>248</v>
      </c>
      <c r="G19" s="54">
        <f t="shared" si="6"/>
        <v>0</v>
      </c>
      <c r="H19" s="54">
        <f t="shared" si="7"/>
        <v>3</v>
      </c>
      <c r="I19" s="54">
        <f t="shared" si="8"/>
        <v>3</v>
      </c>
      <c r="J19" s="54">
        <f t="shared" si="9"/>
        <v>3</v>
      </c>
      <c r="K19" s="61" t="s">
        <v>249</v>
      </c>
      <c r="L19" s="61" t="s">
        <v>250</v>
      </c>
      <c r="M19" s="63" t="s">
        <v>251</v>
      </c>
      <c r="N19" s="56"/>
      <c r="O19" s="57"/>
      <c r="P19" s="58" t="str">
        <f>+IF(B19="","-",B19)</f>
        <v>Implementación de los módulos que componen la solución con la correspondiente migración de datos e integración entre los mismos.</v>
      </c>
      <c r="Q19" s="58" t="str">
        <f t="shared" si="10"/>
        <v>No. de Módulos implementados acorde al calendario de trabajo establecido.</v>
      </c>
      <c r="R19" s="59">
        <v>0</v>
      </c>
      <c r="S19" s="59">
        <v>0</v>
      </c>
      <c r="T19" s="59">
        <v>0</v>
      </c>
      <c r="U19" s="60">
        <f t="shared" si="0"/>
        <v>0</v>
      </c>
      <c r="V19" s="59">
        <v>1</v>
      </c>
      <c r="W19" s="59">
        <v>1</v>
      </c>
      <c r="X19" s="59">
        <v>1</v>
      </c>
      <c r="Y19" s="60">
        <f t="shared" si="1"/>
        <v>3</v>
      </c>
      <c r="Z19" s="59">
        <v>1</v>
      </c>
      <c r="AA19" s="59">
        <v>1</v>
      </c>
      <c r="AB19" s="59">
        <v>1</v>
      </c>
      <c r="AC19" s="60">
        <f t="shared" si="2"/>
        <v>3</v>
      </c>
      <c r="AD19" s="59">
        <v>3</v>
      </c>
      <c r="AE19" s="59">
        <v>0</v>
      </c>
      <c r="AF19" s="59">
        <v>0</v>
      </c>
      <c r="AG19" s="60">
        <f t="shared" si="3"/>
        <v>3</v>
      </c>
      <c r="AH19" s="60">
        <f t="shared" si="4"/>
        <v>9</v>
      </c>
    </row>
    <row r="20" spans="1:34" ht="145.5" customHeight="1" thickBot="1" x14ac:dyDescent="0.25">
      <c r="A20" s="332" t="s">
        <v>252</v>
      </c>
      <c r="B20" s="337" t="s">
        <v>253</v>
      </c>
      <c r="C20" s="64" t="s">
        <v>254</v>
      </c>
      <c r="D20" s="54">
        <f t="shared" si="5"/>
        <v>1</v>
      </c>
      <c r="E20" s="55" t="s">
        <v>174</v>
      </c>
      <c r="F20" s="62" t="s">
        <v>255</v>
      </c>
      <c r="G20" s="54">
        <f t="shared" si="6"/>
        <v>0</v>
      </c>
      <c r="H20" s="54">
        <f t="shared" si="7"/>
        <v>1</v>
      </c>
      <c r="I20" s="54">
        <f t="shared" si="8"/>
        <v>0</v>
      </c>
      <c r="J20" s="54">
        <f t="shared" si="9"/>
        <v>0</v>
      </c>
      <c r="K20" s="61" t="s">
        <v>256</v>
      </c>
      <c r="L20" s="61" t="s">
        <v>257</v>
      </c>
      <c r="M20" s="63" t="s">
        <v>846</v>
      </c>
      <c r="N20" s="56"/>
      <c r="O20" s="57"/>
      <c r="P20" s="336" t="str">
        <f>+IF(B20="","-",B20)</f>
        <v>Normas TIC.</v>
      </c>
      <c r="Q20" s="58" t="str">
        <f t="shared" si="10"/>
        <v>Catálogo de Servicios TIC</v>
      </c>
      <c r="R20" s="59">
        <v>0</v>
      </c>
      <c r="S20" s="59">
        <v>0</v>
      </c>
      <c r="T20" s="59">
        <v>0</v>
      </c>
      <c r="U20" s="60">
        <f t="shared" si="0"/>
        <v>0</v>
      </c>
      <c r="V20" s="59">
        <v>1</v>
      </c>
      <c r="W20" s="59">
        <v>0</v>
      </c>
      <c r="X20" s="59">
        <v>0</v>
      </c>
      <c r="Y20" s="60">
        <f t="shared" si="1"/>
        <v>1</v>
      </c>
      <c r="Z20" s="59">
        <v>0</v>
      </c>
      <c r="AA20" s="59">
        <v>0</v>
      </c>
      <c r="AB20" s="59">
        <v>0</v>
      </c>
      <c r="AC20" s="60">
        <f t="shared" si="2"/>
        <v>0</v>
      </c>
      <c r="AD20" s="59">
        <v>0</v>
      </c>
      <c r="AE20" s="59">
        <v>0</v>
      </c>
      <c r="AF20" s="59">
        <v>0</v>
      </c>
      <c r="AG20" s="60">
        <f t="shared" si="3"/>
        <v>0</v>
      </c>
      <c r="AH20" s="60">
        <f t="shared" si="4"/>
        <v>1</v>
      </c>
    </row>
    <row r="21" spans="1:34" ht="204" customHeight="1" thickBot="1" x14ac:dyDescent="0.25">
      <c r="A21" s="332"/>
      <c r="B21" s="337"/>
      <c r="C21" s="246" t="s">
        <v>258</v>
      </c>
      <c r="D21" s="54">
        <f t="shared" si="5"/>
        <v>133</v>
      </c>
      <c r="E21" s="55" t="s">
        <v>83</v>
      </c>
      <c r="F21" s="62" t="s">
        <v>259</v>
      </c>
      <c r="G21" s="54">
        <f t="shared" si="6"/>
        <v>0</v>
      </c>
      <c r="H21" s="54">
        <f t="shared" si="7"/>
        <v>60</v>
      </c>
      <c r="I21" s="54">
        <f t="shared" si="8"/>
        <v>60</v>
      </c>
      <c r="J21" s="54">
        <f t="shared" si="9"/>
        <v>13</v>
      </c>
      <c r="K21" s="61" t="s">
        <v>260</v>
      </c>
      <c r="L21" s="61" t="s">
        <v>261</v>
      </c>
      <c r="M21" s="63" t="s">
        <v>262</v>
      </c>
      <c r="N21" s="56"/>
      <c r="O21" s="57"/>
      <c r="P21" s="336"/>
      <c r="Q21" s="58" t="str">
        <f t="shared" si="10"/>
        <v>.
 Adquirir licencias para el sistema operativo de las  computadoras y servidores.</v>
      </c>
      <c r="R21" s="59">
        <v>0</v>
      </c>
      <c r="S21" s="59">
        <v>0</v>
      </c>
      <c r="T21" s="59">
        <v>0</v>
      </c>
      <c r="U21" s="60">
        <f t="shared" si="0"/>
        <v>0</v>
      </c>
      <c r="V21" s="59">
        <v>20</v>
      </c>
      <c r="W21" s="59">
        <v>20</v>
      </c>
      <c r="X21" s="59">
        <v>20</v>
      </c>
      <c r="Y21" s="60">
        <f t="shared" si="1"/>
        <v>60</v>
      </c>
      <c r="Z21" s="59">
        <v>20</v>
      </c>
      <c r="AA21" s="59">
        <v>20</v>
      </c>
      <c r="AB21" s="59">
        <v>20</v>
      </c>
      <c r="AC21" s="60">
        <f t="shared" si="2"/>
        <v>60</v>
      </c>
      <c r="AD21" s="59">
        <v>13</v>
      </c>
      <c r="AE21" s="59">
        <v>0</v>
      </c>
      <c r="AF21" s="59">
        <v>0</v>
      </c>
      <c r="AG21" s="60">
        <f t="shared" si="3"/>
        <v>13</v>
      </c>
      <c r="AH21" s="60">
        <f t="shared" si="4"/>
        <v>133</v>
      </c>
    </row>
    <row r="22" spans="1:34" ht="204" customHeight="1" thickBot="1" x14ac:dyDescent="0.25">
      <c r="A22" s="332"/>
      <c r="B22" s="337"/>
      <c r="C22" s="246" t="s">
        <v>263</v>
      </c>
      <c r="D22" s="54">
        <f t="shared" si="5"/>
        <v>200</v>
      </c>
      <c r="E22" s="55" t="s">
        <v>83</v>
      </c>
      <c r="F22" s="62" t="s">
        <v>264</v>
      </c>
      <c r="G22" s="54">
        <f t="shared" si="6"/>
        <v>80</v>
      </c>
      <c r="H22" s="54">
        <f t="shared" si="7"/>
        <v>30</v>
      </c>
      <c r="I22" s="54">
        <f t="shared" si="8"/>
        <v>60</v>
      </c>
      <c r="J22" s="54">
        <f t="shared" si="9"/>
        <v>30</v>
      </c>
      <c r="K22" s="61" t="s">
        <v>260</v>
      </c>
      <c r="L22" s="61" t="s">
        <v>134</v>
      </c>
      <c r="M22" s="63" t="s">
        <v>265</v>
      </c>
      <c r="N22" s="56"/>
      <c r="O22" s="57"/>
      <c r="P22" s="336"/>
      <c r="Q22" s="58" t="str">
        <f t="shared" si="10"/>
        <v xml:space="preserve"> Creación, configuración y mantenimiento de cuentas de correos institucionales.</v>
      </c>
      <c r="R22" s="59">
        <v>30</v>
      </c>
      <c r="S22" s="59">
        <v>30</v>
      </c>
      <c r="T22" s="59">
        <v>20</v>
      </c>
      <c r="U22" s="60">
        <f t="shared" si="0"/>
        <v>80</v>
      </c>
      <c r="V22" s="59">
        <v>10</v>
      </c>
      <c r="W22" s="59">
        <v>10</v>
      </c>
      <c r="X22" s="59">
        <v>10</v>
      </c>
      <c r="Y22" s="60">
        <f t="shared" si="1"/>
        <v>30</v>
      </c>
      <c r="Z22" s="59">
        <v>20</v>
      </c>
      <c r="AA22" s="59">
        <v>20</v>
      </c>
      <c r="AB22" s="59">
        <v>20</v>
      </c>
      <c r="AC22" s="60">
        <f t="shared" si="2"/>
        <v>60</v>
      </c>
      <c r="AD22" s="59">
        <v>10</v>
      </c>
      <c r="AE22" s="59">
        <v>10</v>
      </c>
      <c r="AF22" s="59">
        <v>10</v>
      </c>
      <c r="AG22" s="60">
        <f t="shared" si="3"/>
        <v>30</v>
      </c>
      <c r="AH22" s="60">
        <f t="shared" si="4"/>
        <v>200</v>
      </c>
    </row>
    <row r="23" spans="1:34" ht="204" customHeight="1" thickBot="1" x14ac:dyDescent="0.25">
      <c r="A23" s="332"/>
      <c r="B23" s="337"/>
      <c r="C23" s="246" t="s">
        <v>266</v>
      </c>
      <c r="D23" s="54">
        <f t="shared" si="5"/>
        <v>126</v>
      </c>
      <c r="E23" s="55" t="s">
        <v>83</v>
      </c>
      <c r="F23" s="247" t="s">
        <v>847</v>
      </c>
      <c r="G23" s="54">
        <f t="shared" si="6"/>
        <v>30</v>
      </c>
      <c r="H23" s="54">
        <f t="shared" si="7"/>
        <v>60</v>
      </c>
      <c r="I23" s="54">
        <f t="shared" si="8"/>
        <v>23</v>
      </c>
      <c r="J23" s="54">
        <f t="shared" si="9"/>
        <v>13</v>
      </c>
      <c r="K23" s="61" t="s">
        <v>267</v>
      </c>
      <c r="L23" s="61" t="s">
        <v>134</v>
      </c>
      <c r="M23" s="65" t="s">
        <v>268</v>
      </c>
      <c r="N23" s="56"/>
      <c r="O23" s="57"/>
      <c r="P23" s="336"/>
      <c r="Q23" s="58" t="str">
        <f t="shared" si="10"/>
        <v>Estandarización de aplicaciones y control de licencias de software.</v>
      </c>
      <c r="R23" s="59">
        <v>10</v>
      </c>
      <c r="S23" s="59">
        <v>10</v>
      </c>
      <c r="T23" s="59">
        <v>10</v>
      </c>
      <c r="U23" s="60">
        <f t="shared" si="0"/>
        <v>30</v>
      </c>
      <c r="V23" s="59">
        <v>20</v>
      </c>
      <c r="W23" s="59">
        <v>20</v>
      </c>
      <c r="X23" s="59">
        <v>20</v>
      </c>
      <c r="Y23" s="60">
        <f t="shared" si="1"/>
        <v>60</v>
      </c>
      <c r="Z23" s="59">
        <v>10</v>
      </c>
      <c r="AA23" s="59">
        <v>10</v>
      </c>
      <c r="AB23" s="59">
        <v>3</v>
      </c>
      <c r="AC23" s="60">
        <f t="shared" si="2"/>
        <v>23</v>
      </c>
      <c r="AD23" s="59">
        <v>3</v>
      </c>
      <c r="AE23" s="59">
        <v>4</v>
      </c>
      <c r="AF23" s="59">
        <v>6</v>
      </c>
      <c r="AG23" s="60">
        <f t="shared" si="3"/>
        <v>13</v>
      </c>
      <c r="AH23" s="60">
        <f t="shared" si="4"/>
        <v>126</v>
      </c>
    </row>
    <row r="24" spans="1:34" ht="330" customHeight="1" thickBot="1" x14ac:dyDescent="0.25">
      <c r="A24" s="332"/>
      <c r="B24" s="337"/>
      <c r="C24" s="66" t="s">
        <v>269</v>
      </c>
      <c r="D24" s="54">
        <f t="shared" si="5"/>
        <v>3</v>
      </c>
      <c r="E24" s="55" t="s">
        <v>83</v>
      </c>
      <c r="F24" s="62" t="s">
        <v>270</v>
      </c>
      <c r="G24" s="54">
        <f t="shared" si="6"/>
        <v>0</v>
      </c>
      <c r="H24" s="54">
        <f t="shared" si="7"/>
        <v>1</v>
      </c>
      <c r="I24" s="54">
        <f t="shared" si="8"/>
        <v>1</v>
      </c>
      <c r="J24" s="54">
        <f t="shared" si="9"/>
        <v>1</v>
      </c>
      <c r="K24" s="61" t="s">
        <v>271</v>
      </c>
      <c r="L24" s="61" t="s">
        <v>261</v>
      </c>
      <c r="M24" s="67" t="s">
        <v>272</v>
      </c>
      <c r="N24" s="56"/>
      <c r="O24" s="57"/>
      <c r="P24" s="336"/>
      <c r="Q24" s="58" t="str">
        <f t="shared" si="10"/>
        <v>No. de Aplicaciones permitidas y en uso.</v>
      </c>
      <c r="R24" s="59">
        <v>0</v>
      </c>
      <c r="S24" s="59">
        <v>0</v>
      </c>
      <c r="T24" s="59">
        <v>0</v>
      </c>
      <c r="U24" s="60">
        <f t="shared" si="0"/>
        <v>0</v>
      </c>
      <c r="V24" s="59">
        <v>0</v>
      </c>
      <c r="W24" s="59">
        <v>1</v>
      </c>
      <c r="X24" s="59">
        <v>0</v>
      </c>
      <c r="Y24" s="60">
        <f t="shared" si="1"/>
        <v>1</v>
      </c>
      <c r="Z24" s="59">
        <v>0</v>
      </c>
      <c r="AA24" s="59">
        <v>1</v>
      </c>
      <c r="AB24" s="59">
        <v>0</v>
      </c>
      <c r="AC24" s="60">
        <f t="shared" si="2"/>
        <v>1</v>
      </c>
      <c r="AD24" s="59">
        <v>0</v>
      </c>
      <c r="AE24" s="59">
        <v>1</v>
      </c>
      <c r="AF24" s="59">
        <v>0</v>
      </c>
      <c r="AG24" s="60">
        <f t="shared" si="3"/>
        <v>1</v>
      </c>
      <c r="AH24" s="60">
        <f t="shared" si="4"/>
        <v>3</v>
      </c>
    </row>
    <row r="25" spans="1:34" ht="330" customHeight="1" thickBot="1" x14ac:dyDescent="0.25">
      <c r="A25" s="332" t="s">
        <v>273</v>
      </c>
      <c r="B25" s="68" t="s">
        <v>274</v>
      </c>
      <c r="C25" s="69" t="s">
        <v>275</v>
      </c>
      <c r="D25" s="54">
        <f t="shared" si="5"/>
        <v>3</v>
      </c>
      <c r="E25" s="55" t="s">
        <v>83</v>
      </c>
      <c r="F25" s="62" t="s">
        <v>276</v>
      </c>
      <c r="G25" s="54">
        <f t="shared" si="6"/>
        <v>0</v>
      </c>
      <c r="H25" s="54">
        <f t="shared" si="7"/>
        <v>1</v>
      </c>
      <c r="I25" s="54">
        <f t="shared" si="8"/>
        <v>2</v>
      </c>
      <c r="J25" s="54">
        <f t="shared" si="9"/>
        <v>0</v>
      </c>
      <c r="K25" s="61" t="s">
        <v>277</v>
      </c>
      <c r="L25" s="61" t="s">
        <v>261</v>
      </c>
      <c r="M25" s="63" t="s">
        <v>278</v>
      </c>
      <c r="N25" s="56"/>
      <c r="O25" s="57"/>
      <c r="P25" s="58" t="str">
        <f>+IF(B25="","-",B25)</f>
        <v>Implementación de Hardware actualizados y contemporáneos.</v>
      </c>
      <c r="Q25" s="58" t="str">
        <f t="shared" si="10"/>
        <v>Instalación de computadoras modernas para mejorar y optimizar las funciones diarias de los usuarios de la institución.</v>
      </c>
      <c r="R25" s="59">
        <v>0</v>
      </c>
      <c r="S25" s="59">
        <v>0</v>
      </c>
      <c r="T25" s="59">
        <v>0</v>
      </c>
      <c r="U25" s="60">
        <f t="shared" si="0"/>
        <v>0</v>
      </c>
      <c r="V25" s="59">
        <v>0</v>
      </c>
      <c r="W25" s="59">
        <v>0</v>
      </c>
      <c r="X25" s="59">
        <v>1</v>
      </c>
      <c r="Y25" s="60">
        <f t="shared" si="1"/>
        <v>1</v>
      </c>
      <c r="Z25" s="59">
        <v>1</v>
      </c>
      <c r="AA25" s="59">
        <v>0</v>
      </c>
      <c r="AB25" s="59">
        <v>1</v>
      </c>
      <c r="AC25" s="60">
        <f t="shared" si="2"/>
        <v>2</v>
      </c>
      <c r="AD25" s="59">
        <v>0</v>
      </c>
      <c r="AE25" s="59">
        <v>0</v>
      </c>
      <c r="AF25" s="59">
        <v>0</v>
      </c>
      <c r="AG25" s="60">
        <f t="shared" ref="AG25:AG26" si="11">+SUM(AD25:AF25)</f>
        <v>0</v>
      </c>
      <c r="AH25" s="60">
        <f t="shared" si="4"/>
        <v>3</v>
      </c>
    </row>
    <row r="26" spans="1:34" ht="330" customHeight="1" thickBot="1" x14ac:dyDescent="0.25">
      <c r="A26" s="332"/>
      <c r="B26" s="68" t="s">
        <v>279</v>
      </c>
      <c r="C26" s="69" t="s">
        <v>280</v>
      </c>
      <c r="D26" s="54">
        <f t="shared" si="5"/>
        <v>1</v>
      </c>
      <c r="E26" s="55" t="s">
        <v>83</v>
      </c>
      <c r="F26" s="62" t="s">
        <v>281</v>
      </c>
      <c r="G26" s="54">
        <f t="shared" si="6"/>
        <v>0</v>
      </c>
      <c r="H26" s="54">
        <f t="shared" si="7"/>
        <v>0</v>
      </c>
      <c r="I26" s="54">
        <f t="shared" si="8"/>
        <v>1</v>
      </c>
      <c r="J26" s="54">
        <f t="shared" si="9"/>
        <v>0</v>
      </c>
      <c r="K26" s="61" t="s">
        <v>277</v>
      </c>
      <c r="L26" s="61" t="s">
        <v>282</v>
      </c>
      <c r="M26" s="65" t="s">
        <v>283</v>
      </c>
      <c r="N26" s="56"/>
      <c r="O26" s="57"/>
      <c r="P26" s="58" t="str">
        <f>+IF(B26="","-",B26)</f>
        <v>Implementación de un sistema de electricidad redundante.</v>
      </c>
      <c r="Q26" s="58" t="str">
        <f t="shared" si="10"/>
        <v>Instalación de un sistema de UPS centralizado.</v>
      </c>
      <c r="R26" s="59">
        <v>0</v>
      </c>
      <c r="S26" s="59">
        <v>0</v>
      </c>
      <c r="T26" s="59">
        <v>0</v>
      </c>
      <c r="U26" s="60">
        <f t="shared" si="0"/>
        <v>0</v>
      </c>
      <c r="V26" s="59">
        <v>0</v>
      </c>
      <c r="W26" s="59">
        <v>0</v>
      </c>
      <c r="X26" s="59">
        <v>0</v>
      </c>
      <c r="Y26" s="60">
        <f t="shared" si="1"/>
        <v>0</v>
      </c>
      <c r="Z26" s="59">
        <v>0</v>
      </c>
      <c r="AA26" s="59">
        <v>1</v>
      </c>
      <c r="AB26" s="59">
        <v>0</v>
      </c>
      <c r="AC26" s="60">
        <f t="shared" si="2"/>
        <v>1</v>
      </c>
      <c r="AD26" s="59">
        <v>0</v>
      </c>
      <c r="AE26" s="59">
        <v>0</v>
      </c>
      <c r="AF26" s="59">
        <v>0</v>
      </c>
      <c r="AG26" s="60">
        <f t="shared" si="11"/>
        <v>0</v>
      </c>
      <c r="AH26" s="60">
        <f t="shared" si="4"/>
        <v>1</v>
      </c>
    </row>
    <row r="27" spans="1:34" ht="409.6" customHeight="1" thickBot="1" x14ac:dyDescent="0.25">
      <c r="A27" s="332"/>
      <c r="B27" s="246" t="s">
        <v>284</v>
      </c>
      <c r="C27" s="246" t="s">
        <v>285</v>
      </c>
      <c r="D27" s="54">
        <f t="shared" si="5"/>
        <v>3</v>
      </c>
      <c r="E27" s="55" t="s">
        <v>83</v>
      </c>
      <c r="F27" s="70" t="s">
        <v>286</v>
      </c>
      <c r="G27" s="54">
        <f t="shared" si="6"/>
        <v>0</v>
      </c>
      <c r="H27" s="54">
        <f t="shared" si="7"/>
        <v>1</v>
      </c>
      <c r="I27" s="54">
        <f t="shared" si="8"/>
        <v>2</v>
      </c>
      <c r="J27" s="54">
        <f t="shared" si="9"/>
        <v>0</v>
      </c>
      <c r="K27" s="61" t="s">
        <v>256</v>
      </c>
      <c r="L27" s="61" t="s">
        <v>287</v>
      </c>
      <c r="M27" s="71" t="s">
        <v>288</v>
      </c>
      <c r="N27" s="56"/>
      <c r="O27" s="57"/>
      <c r="P27" s="58" t="str">
        <f>+IF(B27="","-",B27)</f>
        <v>Implementación de Planes de Contingencia de Servicios Catálogo TIC.</v>
      </c>
      <c r="Q27" s="58" t="str">
        <f t="shared" si="10"/>
        <v>No. de Planes de Contingencia y su procedimiento de puesta en operación para las aplicaciones y/o servicios críticos de la Institución</v>
      </c>
      <c r="R27" s="59">
        <v>0</v>
      </c>
      <c r="S27" s="59">
        <v>0</v>
      </c>
      <c r="T27" s="59">
        <v>0</v>
      </c>
      <c r="U27" s="60">
        <f t="shared" si="0"/>
        <v>0</v>
      </c>
      <c r="V27" s="59">
        <v>0</v>
      </c>
      <c r="W27" s="59">
        <v>0</v>
      </c>
      <c r="X27" s="59">
        <v>1</v>
      </c>
      <c r="Y27" s="60">
        <f t="shared" si="1"/>
        <v>1</v>
      </c>
      <c r="Z27" s="59">
        <v>1</v>
      </c>
      <c r="AA27" s="59">
        <v>1</v>
      </c>
      <c r="AB27" s="59">
        <v>0</v>
      </c>
      <c r="AC27" s="60">
        <f t="shared" si="2"/>
        <v>2</v>
      </c>
      <c r="AD27" s="59">
        <v>0</v>
      </c>
      <c r="AE27" s="59">
        <v>0</v>
      </c>
      <c r="AF27" s="59">
        <v>0</v>
      </c>
      <c r="AG27" s="60">
        <f t="shared" ref="AG27:AG36" si="12">+SUM(AD27:AF27)</f>
        <v>0</v>
      </c>
      <c r="AH27" s="60">
        <f t="shared" si="4"/>
        <v>3</v>
      </c>
    </row>
    <row r="28" spans="1:34" ht="277.5" customHeight="1" thickBot="1" x14ac:dyDescent="0.25">
      <c r="A28" s="332" t="s">
        <v>289</v>
      </c>
      <c r="B28" s="332" t="s">
        <v>290</v>
      </c>
      <c r="C28" s="245" t="s">
        <v>291</v>
      </c>
      <c r="D28" s="54">
        <f t="shared" si="5"/>
        <v>2</v>
      </c>
      <c r="E28" s="55" t="s">
        <v>174</v>
      </c>
      <c r="F28" s="65" t="s">
        <v>292</v>
      </c>
      <c r="G28" s="54">
        <f t="shared" si="6"/>
        <v>1</v>
      </c>
      <c r="H28" s="54">
        <f t="shared" si="7"/>
        <v>1</v>
      </c>
      <c r="I28" s="54">
        <f t="shared" si="8"/>
        <v>0</v>
      </c>
      <c r="J28" s="54">
        <f t="shared" si="9"/>
        <v>0</v>
      </c>
      <c r="K28" s="338" t="s">
        <v>256</v>
      </c>
      <c r="L28" s="61" t="s">
        <v>293</v>
      </c>
      <c r="M28" s="65" t="s">
        <v>294</v>
      </c>
      <c r="N28" s="56"/>
      <c r="O28" s="57"/>
      <c r="P28" s="336" t="str">
        <f>+IF(B28="","-",B28)</f>
        <v>Implementación de Planes de Continuidad de Operaciones TIC.</v>
      </c>
      <c r="Q28" s="58" t="str">
        <f t="shared" si="10"/>
        <v>Calendario de Mantenimiento Servidores.</v>
      </c>
      <c r="R28" s="59">
        <v>0</v>
      </c>
      <c r="S28" s="59">
        <v>0</v>
      </c>
      <c r="T28" s="59">
        <v>1</v>
      </c>
      <c r="U28" s="60">
        <f t="shared" si="0"/>
        <v>1</v>
      </c>
      <c r="V28" s="59">
        <v>0</v>
      </c>
      <c r="W28" s="59">
        <v>0</v>
      </c>
      <c r="X28" s="59">
        <v>1</v>
      </c>
      <c r="Y28" s="60">
        <f t="shared" si="1"/>
        <v>1</v>
      </c>
      <c r="Z28" s="59">
        <v>0</v>
      </c>
      <c r="AA28" s="59">
        <v>0</v>
      </c>
      <c r="AB28" s="59">
        <v>0</v>
      </c>
      <c r="AC28" s="60">
        <f t="shared" si="2"/>
        <v>0</v>
      </c>
      <c r="AD28" s="59">
        <v>0</v>
      </c>
      <c r="AE28" s="59">
        <v>0</v>
      </c>
      <c r="AF28" s="59">
        <v>0</v>
      </c>
      <c r="AG28" s="60">
        <f t="shared" si="12"/>
        <v>0</v>
      </c>
      <c r="AH28" s="60">
        <f t="shared" si="4"/>
        <v>2</v>
      </c>
    </row>
    <row r="29" spans="1:34" ht="333" customHeight="1" thickBot="1" x14ac:dyDescent="0.25">
      <c r="A29" s="332"/>
      <c r="B29" s="332"/>
      <c r="C29" s="245" t="s">
        <v>295</v>
      </c>
      <c r="D29" s="54">
        <f t="shared" si="5"/>
        <v>1</v>
      </c>
      <c r="E29" s="55" t="s">
        <v>174</v>
      </c>
      <c r="F29" s="70" t="s">
        <v>296</v>
      </c>
      <c r="G29" s="54">
        <f t="shared" si="6"/>
        <v>0</v>
      </c>
      <c r="H29" s="54">
        <f t="shared" si="7"/>
        <v>1</v>
      </c>
      <c r="I29" s="54">
        <f t="shared" si="8"/>
        <v>0</v>
      </c>
      <c r="J29" s="54">
        <f t="shared" si="9"/>
        <v>0</v>
      </c>
      <c r="K29" s="338"/>
      <c r="L29" s="61" t="s">
        <v>297</v>
      </c>
      <c r="M29" s="71" t="s">
        <v>298</v>
      </c>
      <c r="N29" s="56"/>
      <c r="O29" s="57"/>
      <c r="P29" s="336"/>
      <c r="Q29" s="58" t="str">
        <f t="shared" si="10"/>
        <v>Calendario de Respaldos Servidores/Servicios.</v>
      </c>
      <c r="R29" s="59">
        <v>0</v>
      </c>
      <c r="S29" s="59">
        <v>0</v>
      </c>
      <c r="T29" s="59">
        <v>0</v>
      </c>
      <c r="U29" s="60">
        <f t="shared" si="0"/>
        <v>0</v>
      </c>
      <c r="V29" s="59">
        <v>0</v>
      </c>
      <c r="W29" s="59">
        <v>0</v>
      </c>
      <c r="X29" s="59">
        <v>1</v>
      </c>
      <c r="Y29" s="60">
        <f t="shared" si="1"/>
        <v>1</v>
      </c>
      <c r="Z29" s="59">
        <v>0</v>
      </c>
      <c r="AA29" s="59">
        <v>0</v>
      </c>
      <c r="AB29" s="59">
        <v>0</v>
      </c>
      <c r="AC29" s="60">
        <f t="shared" si="2"/>
        <v>0</v>
      </c>
      <c r="AD29" s="59">
        <v>0</v>
      </c>
      <c r="AE29" s="59">
        <v>0</v>
      </c>
      <c r="AF29" s="59">
        <v>0</v>
      </c>
      <c r="AG29" s="60">
        <f t="shared" si="12"/>
        <v>0</v>
      </c>
      <c r="AH29" s="60">
        <f t="shared" si="4"/>
        <v>1</v>
      </c>
    </row>
    <row r="30" spans="1:34" ht="409.6" customHeight="1" thickBot="1" x14ac:dyDescent="0.25">
      <c r="A30" s="332"/>
      <c r="B30" s="332"/>
      <c r="C30" s="245" t="s">
        <v>299</v>
      </c>
      <c r="D30" s="54">
        <f t="shared" si="5"/>
        <v>2</v>
      </c>
      <c r="E30" s="55" t="s">
        <v>83</v>
      </c>
      <c r="F30" s="65" t="s">
        <v>848</v>
      </c>
      <c r="G30" s="54">
        <f t="shared" si="6"/>
        <v>0</v>
      </c>
      <c r="H30" s="54">
        <f t="shared" si="7"/>
        <v>1</v>
      </c>
      <c r="I30" s="54">
        <f t="shared" si="8"/>
        <v>1</v>
      </c>
      <c r="J30" s="54">
        <f t="shared" si="9"/>
        <v>0</v>
      </c>
      <c r="K30" s="338"/>
      <c r="L30" s="61" t="s">
        <v>287</v>
      </c>
      <c r="M30" s="65" t="s">
        <v>300</v>
      </c>
      <c r="N30" s="56"/>
      <c r="O30" s="57"/>
      <c r="P30" s="336"/>
      <c r="Q30" s="58" t="str">
        <f t="shared" si="10"/>
        <v>Plan de Continuidad de Operaciones para servicios de TI críticos de la Institución.</v>
      </c>
      <c r="R30" s="59">
        <v>0</v>
      </c>
      <c r="S30" s="59">
        <v>0</v>
      </c>
      <c r="T30" s="59">
        <v>0</v>
      </c>
      <c r="U30" s="60">
        <f t="shared" si="0"/>
        <v>0</v>
      </c>
      <c r="V30" s="59">
        <v>0</v>
      </c>
      <c r="W30" s="59">
        <v>0</v>
      </c>
      <c r="X30" s="59">
        <v>1</v>
      </c>
      <c r="Y30" s="60">
        <f t="shared" si="1"/>
        <v>1</v>
      </c>
      <c r="Z30" s="59">
        <v>1</v>
      </c>
      <c r="AA30" s="59">
        <v>0</v>
      </c>
      <c r="AB30" s="59">
        <v>0</v>
      </c>
      <c r="AC30" s="60">
        <f t="shared" si="2"/>
        <v>1</v>
      </c>
      <c r="AD30" s="59">
        <v>0</v>
      </c>
      <c r="AE30" s="59">
        <v>0</v>
      </c>
      <c r="AF30" s="59">
        <v>0</v>
      </c>
      <c r="AG30" s="60">
        <f t="shared" si="12"/>
        <v>0</v>
      </c>
      <c r="AH30" s="60">
        <f t="shared" si="4"/>
        <v>2</v>
      </c>
    </row>
    <row r="31" spans="1:34" ht="409.6" customHeight="1" thickBot="1" x14ac:dyDescent="0.25">
      <c r="A31" s="332"/>
      <c r="B31" s="332"/>
      <c r="C31" s="245" t="s">
        <v>301</v>
      </c>
      <c r="D31" s="54">
        <f t="shared" si="5"/>
        <v>3</v>
      </c>
      <c r="E31" s="55" t="s">
        <v>174</v>
      </c>
      <c r="F31" s="70" t="s">
        <v>302</v>
      </c>
      <c r="G31" s="54">
        <f t="shared" si="6"/>
        <v>0</v>
      </c>
      <c r="H31" s="54">
        <f t="shared" si="7"/>
        <v>1</v>
      </c>
      <c r="I31" s="54">
        <f t="shared" si="8"/>
        <v>2</v>
      </c>
      <c r="J31" s="54">
        <f t="shared" si="9"/>
        <v>0</v>
      </c>
      <c r="K31" s="338"/>
      <c r="L31" s="61" t="s">
        <v>287</v>
      </c>
      <c r="M31" s="71" t="s">
        <v>303</v>
      </c>
      <c r="N31" s="56"/>
      <c r="O31" s="57"/>
      <c r="P31" s="336"/>
      <c r="Q31" s="58" t="str">
        <f t="shared" si="10"/>
        <v>Red WIFI Institucional</v>
      </c>
      <c r="R31" s="59">
        <v>0</v>
      </c>
      <c r="S31" s="59">
        <v>0</v>
      </c>
      <c r="T31" s="59">
        <v>0</v>
      </c>
      <c r="U31" s="60">
        <f t="shared" si="0"/>
        <v>0</v>
      </c>
      <c r="V31" s="59">
        <v>0</v>
      </c>
      <c r="W31" s="59">
        <v>0</v>
      </c>
      <c r="X31" s="59">
        <v>1</v>
      </c>
      <c r="Y31" s="60">
        <f t="shared" si="1"/>
        <v>1</v>
      </c>
      <c r="Z31" s="59">
        <v>1</v>
      </c>
      <c r="AA31" s="59">
        <v>0</v>
      </c>
      <c r="AB31" s="59">
        <v>1</v>
      </c>
      <c r="AC31" s="60">
        <f t="shared" si="2"/>
        <v>2</v>
      </c>
      <c r="AD31" s="59">
        <v>0</v>
      </c>
      <c r="AE31" s="59">
        <v>0</v>
      </c>
      <c r="AF31" s="59">
        <v>0</v>
      </c>
      <c r="AG31" s="60">
        <f t="shared" si="12"/>
        <v>0</v>
      </c>
      <c r="AH31" s="60">
        <f t="shared" si="4"/>
        <v>3</v>
      </c>
    </row>
    <row r="32" spans="1:34" ht="178.5" customHeight="1" thickBot="1" x14ac:dyDescent="0.25">
      <c r="A32" s="332"/>
      <c r="B32" s="332"/>
      <c r="C32" s="246" t="s">
        <v>304</v>
      </c>
      <c r="D32" s="54">
        <f t="shared" si="5"/>
        <v>12</v>
      </c>
      <c r="E32" s="55" t="s">
        <v>174</v>
      </c>
      <c r="F32" s="70" t="s">
        <v>305</v>
      </c>
      <c r="G32" s="54">
        <f t="shared" si="6"/>
        <v>3</v>
      </c>
      <c r="H32" s="54">
        <f t="shared" si="7"/>
        <v>3</v>
      </c>
      <c r="I32" s="54">
        <f t="shared" si="8"/>
        <v>3</v>
      </c>
      <c r="J32" s="54">
        <f t="shared" si="9"/>
        <v>3</v>
      </c>
      <c r="K32" s="338"/>
      <c r="L32" s="61" t="s">
        <v>267</v>
      </c>
      <c r="M32" s="71" t="s">
        <v>306</v>
      </c>
      <c r="N32" s="56"/>
      <c r="O32" s="57"/>
      <c r="P32" s="336"/>
      <c r="Q32" s="58" t="str">
        <f t="shared" si="10"/>
        <v xml:space="preserve"> No. de Uptimes mensuales de los servicios.</v>
      </c>
      <c r="R32" s="59">
        <v>1</v>
      </c>
      <c r="S32" s="59">
        <v>1</v>
      </c>
      <c r="T32" s="59">
        <v>1</v>
      </c>
      <c r="U32" s="60">
        <f t="shared" si="0"/>
        <v>3</v>
      </c>
      <c r="V32" s="59">
        <v>1</v>
      </c>
      <c r="W32" s="59">
        <v>1</v>
      </c>
      <c r="X32" s="59">
        <v>1</v>
      </c>
      <c r="Y32" s="60">
        <f t="shared" si="1"/>
        <v>3</v>
      </c>
      <c r="Z32" s="59">
        <v>1</v>
      </c>
      <c r="AA32" s="59">
        <v>1</v>
      </c>
      <c r="AB32" s="59">
        <v>1</v>
      </c>
      <c r="AC32" s="60">
        <f t="shared" si="2"/>
        <v>3</v>
      </c>
      <c r="AD32" s="59">
        <v>1</v>
      </c>
      <c r="AE32" s="59">
        <v>1</v>
      </c>
      <c r="AF32" s="59">
        <v>1</v>
      </c>
      <c r="AG32" s="60">
        <f t="shared" si="12"/>
        <v>3</v>
      </c>
      <c r="AH32" s="60">
        <f t="shared" si="4"/>
        <v>12</v>
      </c>
    </row>
    <row r="33" spans="1:34" ht="272.25" customHeight="1" thickBot="1" x14ac:dyDescent="0.25">
      <c r="A33" s="332"/>
      <c r="B33" s="332" t="s">
        <v>307</v>
      </c>
      <c r="C33" s="64" t="s">
        <v>308</v>
      </c>
      <c r="D33" s="54">
        <f t="shared" si="5"/>
        <v>1</v>
      </c>
      <c r="E33" s="55" t="s">
        <v>83</v>
      </c>
      <c r="F33" s="72" t="s">
        <v>309</v>
      </c>
      <c r="G33" s="54">
        <f t="shared" si="6"/>
        <v>0</v>
      </c>
      <c r="H33" s="54">
        <f t="shared" si="7"/>
        <v>0</v>
      </c>
      <c r="I33" s="54">
        <f t="shared" si="8"/>
        <v>1</v>
      </c>
      <c r="J33" s="54">
        <f t="shared" si="9"/>
        <v>0</v>
      </c>
      <c r="K33" s="338"/>
      <c r="L33" s="61" t="s">
        <v>293</v>
      </c>
      <c r="M33" s="63" t="s">
        <v>310</v>
      </c>
      <c r="N33" s="56"/>
      <c r="O33" s="57"/>
      <c r="P33" s="333" t="str">
        <f>+IF(B33="","-",B33)</f>
        <v>Optimización Infraestructura TIC.</v>
      </c>
      <c r="Q33" s="58" t="str">
        <f t="shared" si="10"/>
        <v>Recursos Compartidos (Expansión FileServer)</v>
      </c>
      <c r="R33" s="59">
        <v>0</v>
      </c>
      <c r="S33" s="59">
        <v>0</v>
      </c>
      <c r="T33" s="59">
        <v>0</v>
      </c>
      <c r="U33" s="60">
        <f t="shared" si="0"/>
        <v>0</v>
      </c>
      <c r="V33" s="59">
        <v>0</v>
      </c>
      <c r="W33" s="59">
        <v>0</v>
      </c>
      <c r="X33" s="59">
        <v>0</v>
      </c>
      <c r="Y33" s="60">
        <f t="shared" si="1"/>
        <v>0</v>
      </c>
      <c r="Z33" s="59">
        <v>1</v>
      </c>
      <c r="AA33" s="59">
        <v>0</v>
      </c>
      <c r="AB33" s="59">
        <v>0</v>
      </c>
      <c r="AC33" s="60">
        <f t="shared" si="2"/>
        <v>1</v>
      </c>
      <c r="AD33" s="59">
        <v>0</v>
      </c>
      <c r="AE33" s="59">
        <v>0</v>
      </c>
      <c r="AF33" s="59">
        <v>0</v>
      </c>
      <c r="AG33" s="60">
        <f t="shared" si="12"/>
        <v>0</v>
      </c>
      <c r="AH33" s="60">
        <f t="shared" si="4"/>
        <v>1</v>
      </c>
    </row>
    <row r="34" spans="1:34" ht="354.75" customHeight="1" thickBot="1" x14ac:dyDescent="0.25">
      <c r="A34" s="332"/>
      <c r="B34" s="332"/>
      <c r="C34" s="64" t="s">
        <v>311</v>
      </c>
      <c r="D34" s="54">
        <f t="shared" si="5"/>
        <v>3</v>
      </c>
      <c r="E34" s="55" t="s">
        <v>83</v>
      </c>
      <c r="F34" s="72" t="s">
        <v>312</v>
      </c>
      <c r="G34" s="54">
        <f t="shared" si="6"/>
        <v>0</v>
      </c>
      <c r="H34" s="54">
        <f t="shared" si="7"/>
        <v>1</v>
      </c>
      <c r="I34" s="54">
        <f t="shared" si="8"/>
        <v>2</v>
      </c>
      <c r="J34" s="54">
        <f t="shared" si="9"/>
        <v>0</v>
      </c>
      <c r="K34" s="338"/>
      <c r="L34" s="61" t="s">
        <v>293</v>
      </c>
      <c r="M34" s="71" t="s">
        <v>313</v>
      </c>
      <c r="N34" s="56"/>
      <c r="O34" s="57"/>
      <c r="P34" s="334"/>
      <c r="Q34" s="58" t="str">
        <f t="shared" si="10"/>
        <v>Optimización Redes LAN/WAN</v>
      </c>
      <c r="R34" s="59">
        <v>0</v>
      </c>
      <c r="S34" s="59">
        <v>0</v>
      </c>
      <c r="T34" s="59">
        <v>0</v>
      </c>
      <c r="U34" s="60">
        <f t="shared" si="0"/>
        <v>0</v>
      </c>
      <c r="V34" s="59">
        <v>0</v>
      </c>
      <c r="W34" s="59">
        <v>0</v>
      </c>
      <c r="X34" s="59">
        <v>1</v>
      </c>
      <c r="Y34" s="60">
        <f t="shared" si="1"/>
        <v>1</v>
      </c>
      <c r="Z34" s="59">
        <v>1</v>
      </c>
      <c r="AA34" s="59">
        <v>1</v>
      </c>
      <c r="AB34" s="59">
        <v>0</v>
      </c>
      <c r="AC34" s="60">
        <f t="shared" si="2"/>
        <v>2</v>
      </c>
      <c r="AD34" s="59">
        <v>0</v>
      </c>
      <c r="AE34" s="59">
        <v>0</v>
      </c>
      <c r="AF34" s="59">
        <v>0</v>
      </c>
      <c r="AG34" s="60">
        <f t="shared" si="12"/>
        <v>0</v>
      </c>
      <c r="AH34" s="60">
        <f t="shared" si="4"/>
        <v>3</v>
      </c>
    </row>
    <row r="35" spans="1:34" ht="178.5" customHeight="1" thickBot="1" x14ac:dyDescent="0.25">
      <c r="A35" s="332"/>
      <c r="B35" s="332"/>
      <c r="C35" s="64" t="s">
        <v>314</v>
      </c>
      <c r="D35" s="54">
        <f t="shared" si="5"/>
        <v>1</v>
      </c>
      <c r="E35" s="55" t="s">
        <v>83</v>
      </c>
      <c r="F35" s="72" t="s">
        <v>315</v>
      </c>
      <c r="G35" s="54">
        <f t="shared" si="6"/>
        <v>0</v>
      </c>
      <c r="H35" s="54">
        <f t="shared" si="7"/>
        <v>0</v>
      </c>
      <c r="I35" s="54">
        <f t="shared" si="8"/>
        <v>1</v>
      </c>
      <c r="J35" s="54">
        <f t="shared" si="9"/>
        <v>0</v>
      </c>
      <c r="K35" s="338"/>
      <c r="L35" s="73" t="s">
        <v>316</v>
      </c>
      <c r="M35" s="63" t="s">
        <v>317</v>
      </c>
      <c r="N35" s="56"/>
      <c r="O35" s="57"/>
      <c r="P35" s="334"/>
      <c r="Q35" s="58" t="str">
        <f t="shared" si="10"/>
        <v>Implementación Microsoft Office 365.</v>
      </c>
      <c r="R35" s="59">
        <v>0</v>
      </c>
      <c r="S35" s="59">
        <v>0</v>
      </c>
      <c r="T35" s="59">
        <v>0</v>
      </c>
      <c r="U35" s="60">
        <f t="shared" si="0"/>
        <v>0</v>
      </c>
      <c r="V35" s="59">
        <v>0</v>
      </c>
      <c r="W35" s="59">
        <v>0</v>
      </c>
      <c r="X35" s="59">
        <v>0</v>
      </c>
      <c r="Y35" s="60">
        <f t="shared" si="1"/>
        <v>0</v>
      </c>
      <c r="Z35" s="59">
        <v>0</v>
      </c>
      <c r="AA35" s="59">
        <v>0</v>
      </c>
      <c r="AB35" s="59">
        <v>1</v>
      </c>
      <c r="AC35" s="60">
        <f t="shared" si="2"/>
        <v>1</v>
      </c>
      <c r="AD35" s="59">
        <v>0</v>
      </c>
      <c r="AE35" s="59">
        <v>0</v>
      </c>
      <c r="AF35" s="59">
        <v>0</v>
      </c>
      <c r="AG35" s="60">
        <f t="shared" si="12"/>
        <v>0</v>
      </c>
      <c r="AH35" s="60">
        <f t="shared" si="4"/>
        <v>1</v>
      </c>
    </row>
    <row r="36" spans="1:34" ht="162.75" customHeight="1" thickBot="1" x14ac:dyDescent="0.25">
      <c r="A36" s="332"/>
      <c r="B36" s="332"/>
      <c r="C36" s="246" t="s">
        <v>318</v>
      </c>
      <c r="D36" s="54">
        <f t="shared" si="5"/>
        <v>1</v>
      </c>
      <c r="E36" s="55" t="s">
        <v>83</v>
      </c>
      <c r="F36" s="70" t="s">
        <v>319</v>
      </c>
      <c r="G36" s="54">
        <f t="shared" si="6"/>
        <v>0</v>
      </c>
      <c r="H36" s="54">
        <f t="shared" si="7"/>
        <v>0</v>
      </c>
      <c r="I36" s="54">
        <f t="shared" si="8"/>
        <v>1</v>
      </c>
      <c r="J36" s="54">
        <f t="shared" si="9"/>
        <v>0</v>
      </c>
      <c r="K36" s="338"/>
      <c r="L36" s="61" t="s">
        <v>134</v>
      </c>
      <c r="M36" s="71" t="s">
        <v>320</v>
      </c>
      <c r="N36" s="56"/>
      <c r="O36" s="57"/>
      <c r="P36" s="335"/>
      <c r="Q36" s="58" t="str">
        <f t="shared" si="10"/>
        <v>Actualización Seguridad equipos usuarios finales (EndPoints).</v>
      </c>
      <c r="R36" s="59">
        <v>0</v>
      </c>
      <c r="S36" s="59">
        <v>0</v>
      </c>
      <c r="T36" s="59">
        <v>0</v>
      </c>
      <c r="U36" s="60">
        <f t="shared" si="0"/>
        <v>0</v>
      </c>
      <c r="V36" s="59">
        <v>0</v>
      </c>
      <c r="W36" s="59">
        <v>0</v>
      </c>
      <c r="X36" s="59">
        <v>0</v>
      </c>
      <c r="Y36" s="60">
        <f t="shared" si="1"/>
        <v>0</v>
      </c>
      <c r="Z36" s="59">
        <v>0</v>
      </c>
      <c r="AA36" s="59">
        <v>0</v>
      </c>
      <c r="AB36" s="59">
        <v>1</v>
      </c>
      <c r="AC36" s="60">
        <f t="shared" si="2"/>
        <v>1</v>
      </c>
      <c r="AD36" s="59">
        <v>0</v>
      </c>
      <c r="AE36" s="59">
        <v>0</v>
      </c>
      <c r="AF36" s="59">
        <v>0</v>
      </c>
      <c r="AG36" s="60">
        <f t="shared" si="12"/>
        <v>0</v>
      </c>
      <c r="AH36" s="60">
        <f t="shared" si="4"/>
        <v>1</v>
      </c>
    </row>
    <row r="37" spans="1:34" ht="30" customHeight="1" x14ac:dyDescent="0.2"/>
  </sheetData>
  <mergeCells count="38">
    <mergeCell ref="A5:N5"/>
    <mergeCell ref="A6:N6"/>
    <mergeCell ref="A7:N7"/>
    <mergeCell ref="A8:N8"/>
    <mergeCell ref="A9:N10"/>
    <mergeCell ref="AD13:AG13"/>
    <mergeCell ref="AH13:AH14"/>
    <mergeCell ref="P11:AH12"/>
    <mergeCell ref="A13:A14"/>
    <mergeCell ref="B13:E13"/>
    <mergeCell ref="F13:F14"/>
    <mergeCell ref="G13:J13"/>
    <mergeCell ref="K13:K14"/>
    <mergeCell ref="L13:L14"/>
    <mergeCell ref="M13:M14"/>
    <mergeCell ref="N13:N14"/>
    <mergeCell ref="A11:N12"/>
    <mergeCell ref="M15:M18"/>
    <mergeCell ref="P13:Q13"/>
    <mergeCell ref="R13:U13"/>
    <mergeCell ref="V13:Y13"/>
    <mergeCell ref="Z13:AC13"/>
    <mergeCell ref="B33:B36"/>
    <mergeCell ref="P33:P36"/>
    <mergeCell ref="P15:P16"/>
    <mergeCell ref="A20:A24"/>
    <mergeCell ref="B20:B24"/>
    <mergeCell ref="P20:P24"/>
    <mergeCell ref="A25:A27"/>
    <mergeCell ref="A28:A36"/>
    <mergeCell ref="B28:B32"/>
    <mergeCell ref="K28:K36"/>
    <mergeCell ref="P28:P32"/>
    <mergeCell ref="A15:A18"/>
    <mergeCell ref="B15:B16"/>
    <mergeCell ref="F15:F18"/>
    <mergeCell ref="K15:K18"/>
    <mergeCell ref="L15:L18"/>
  </mergeCells>
  <dataValidations count="1">
    <dataValidation type="list" allowBlank="1" showInputMessage="1" showErrorMessage="1" sqref="E15:E36">
      <formula1>"A,B,C"</formula1>
      <formula2>0</formula2>
    </dataValidation>
  </dataValidations>
  <pageMargins left="0.95" right="0.32986111111111099" top="0.76388888888888895" bottom="0.77361111111111103" header="0.51180555555555496" footer="0.51180555555555496"/>
  <pageSetup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H31"/>
  <sheetViews>
    <sheetView showGridLines="0" zoomScale="60" zoomScaleNormal="60" workbookViewId="0"/>
  </sheetViews>
  <sheetFormatPr baseColWidth="10" defaultColWidth="10.625" defaultRowHeight="15" x14ac:dyDescent="0.2"/>
  <cols>
    <col min="1" max="1" width="24.625" style="76" customWidth="1"/>
    <col min="2" max="2" width="34.25" style="76" customWidth="1"/>
    <col min="3" max="3" width="23.875" style="76" customWidth="1"/>
    <col min="4" max="5" width="19.25" style="76" customWidth="1"/>
    <col min="6" max="6" width="23.375" style="76" customWidth="1"/>
    <col min="7" max="10" width="15.625" style="76" customWidth="1"/>
    <col min="11" max="11" width="21.125" style="76" customWidth="1"/>
    <col min="12" max="12" width="20.625" style="76" customWidth="1"/>
    <col min="13" max="13" width="25.125" style="76" customWidth="1"/>
    <col min="14" max="14" width="19" style="76" customWidth="1"/>
    <col min="15" max="15" width="10.625" style="74"/>
    <col min="16" max="17" width="23.875" style="76" customWidth="1"/>
    <col min="18" max="27" width="11.875" style="76" customWidth="1"/>
    <col min="28" max="28" width="14.875" style="76" bestFit="1" customWidth="1"/>
    <col min="29" max="29" width="14.625" style="76" customWidth="1"/>
    <col min="30" max="30" width="11.875" style="76" customWidth="1"/>
    <col min="31" max="31" width="13.875" style="76" bestFit="1" customWidth="1"/>
    <col min="32" max="32" width="14.625" style="76" customWidth="1"/>
    <col min="33" max="35" width="11.875" style="76" customWidth="1"/>
    <col min="36" max="1022" width="10.625" style="76"/>
    <col min="1023" max="1023" width="11" style="74" customWidth="1"/>
    <col min="1024" max="16384" width="10.625" style="74"/>
  </cols>
  <sheetData>
    <row r="1" spans="1:35" ht="44.1" customHeight="1" x14ac:dyDescent="0.2">
      <c r="A1" s="75"/>
      <c r="B1" s="75"/>
      <c r="C1" s="75"/>
      <c r="D1" s="75"/>
      <c r="E1" s="75"/>
      <c r="F1" s="75"/>
      <c r="G1" s="75"/>
      <c r="H1" s="75"/>
      <c r="I1" s="75"/>
      <c r="J1" s="75"/>
      <c r="K1" s="75"/>
      <c r="L1" s="75"/>
      <c r="M1" s="75"/>
      <c r="N1" s="75"/>
    </row>
    <row r="2" spans="1:35" ht="44.1" customHeight="1" x14ac:dyDescent="0.2">
      <c r="A2" s="75"/>
      <c r="B2" s="75"/>
      <c r="C2" s="75"/>
      <c r="D2" s="75"/>
      <c r="E2" s="75"/>
      <c r="F2" s="75"/>
      <c r="G2" s="75"/>
      <c r="H2" s="75"/>
      <c r="I2" s="75"/>
      <c r="J2" s="75"/>
      <c r="K2" s="75"/>
      <c r="L2" s="75"/>
      <c r="M2" s="75"/>
      <c r="N2" s="75"/>
    </row>
    <row r="3" spans="1:35" ht="44.1" customHeight="1" x14ac:dyDescent="0.2">
      <c r="A3" s="75"/>
      <c r="B3" s="75"/>
      <c r="C3" s="75"/>
      <c r="D3" s="75"/>
      <c r="E3" s="75"/>
      <c r="F3" s="75"/>
      <c r="G3" s="75"/>
      <c r="H3" s="75"/>
      <c r="I3" s="75"/>
      <c r="J3" s="75"/>
      <c r="K3" s="75"/>
      <c r="L3" s="75"/>
      <c r="M3" s="75"/>
      <c r="N3" s="75"/>
    </row>
    <row r="4" spans="1:35" ht="44.1" customHeight="1" thickBot="1" x14ac:dyDescent="0.25">
      <c r="A4" s="75"/>
      <c r="B4" s="75"/>
      <c r="C4" s="75"/>
      <c r="D4" s="75"/>
      <c r="E4" s="75"/>
      <c r="F4" s="75"/>
      <c r="G4" s="75"/>
      <c r="H4" s="75"/>
      <c r="I4" s="75"/>
      <c r="J4" s="75"/>
      <c r="K4" s="75"/>
      <c r="L4" s="75"/>
      <c r="M4" s="75"/>
      <c r="N4" s="75"/>
    </row>
    <row r="5" spans="1:35" s="77" customFormat="1" ht="44.1" customHeight="1" thickBot="1" x14ac:dyDescent="0.25">
      <c r="A5" s="358" t="s">
        <v>38</v>
      </c>
      <c r="B5" s="358"/>
      <c r="C5" s="358"/>
      <c r="D5" s="358"/>
      <c r="E5" s="358"/>
      <c r="F5" s="358"/>
      <c r="G5" s="358"/>
      <c r="H5" s="358"/>
      <c r="I5" s="358"/>
      <c r="J5" s="358"/>
      <c r="K5" s="358"/>
      <c r="L5" s="358"/>
      <c r="M5" s="358"/>
      <c r="N5" s="358"/>
    </row>
    <row r="6" spans="1:35" s="77" customFormat="1" ht="99.95" customHeight="1" thickBot="1" x14ac:dyDescent="0.25">
      <c r="A6" s="359" t="s">
        <v>39</v>
      </c>
      <c r="B6" s="359"/>
      <c r="C6" s="359"/>
      <c r="D6" s="359"/>
      <c r="E6" s="359"/>
      <c r="F6" s="359"/>
      <c r="G6" s="359"/>
      <c r="H6" s="359"/>
      <c r="I6" s="359"/>
      <c r="J6" s="359"/>
      <c r="K6" s="359"/>
      <c r="L6" s="359"/>
      <c r="M6" s="359"/>
      <c r="N6" s="359"/>
    </row>
    <row r="7" spans="1:35" ht="27" thickBot="1" x14ac:dyDescent="0.25">
      <c r="A7" s="360" t="s">
        <v>40</v>
      </c>
      <c r="B7" s="360"/>
      <c r="C7" s="360"/>
      <c r="D7" s="360"/>
      <c r="E7" s="360"/>
      <c r="F7" s="360"/>
      <c r="G7" s="360"/>
      <c r="H7" s="360"/>
      <c r="I7" s="360"/>
      <c r="J7" s="360"/>
      <c r="K7" s="360"/>
      <c r="L7" s="360"/>
      <c r="M7" s="360"/>
      <c r="N7" s="360"/>
    </row>
    <row r="8" spans="1:35" s="78" customFormat="1" ht="23.25" customHeight="1" thickBot="1" x14ac:dyDescent="0.25">
      <c r="A8" s="361" t="s">
        <v>321</v>
      </c>
      <c r="B8" s="361"/>
      <c r="C8" s="361"/>
      <c r="D8" s="361"/>
      <c r="E8" s="361"/>
      <c r="F8" s="361"/>
      <c r="G8" s="361"/>
      <c r="H8" s="361"/>
      <c r="I8" s="361"/>
      <c r="J8" s="361"/>
      <c r="K8" s="361"/>
      <c r="L8" s="361"/>
      <c r="M8" s="361"/>
      <c r="N8" s="361"/>
    </row>
    <row r="9" spans="1:35" s="78" customFormat="1" ht="20.100000000000001" customHeight="1" thickBot="1" x14ac:dyDescent="0.25">
      <c r="A9" s="362" t="s">
        <v>322</v>
      </c>
      <c r="B9" s="362"/>
      <c r="C9" s="362"/>
      <c r="D9" s="362"/>
      <c r="E9" s="362"/>
      <c r="F9" s="362"/>
      <c r="G9" s="362"/>
      <c r="H9" s="362"/>
      <c r="I9" s="362"/>
      <c r="J9" s="362"/>
      <c r="K9" s="362"/>
      <c r="L9" s="362"/>
      <c r="M9" s="362"/>
      <c r="N9" s="362"/>
    </row>
    <row r="10" spans="1:35" s="78" customFormat="1" ht="20.100000000000001" customHeight="1" thickBot="1" x14ac:dyDescent="0.25">
      <c r="A10" s="362"/>
      <c r="B10" s="362"/>
      <c r="C10" s="362"/>
      <c r="D10" s="362"/>
      <c r="E10" s="362"/>
      <c r="F10" s="362"/>
      <c r="G10" s="362"/>
      <c r="H10" s="362"/>
      <c r="I10" s="362"/>
      <c r="J10" s="362"/>
      <c r="K10" s="362"/>
      <c r="L10" s="362"/>
      <c r="M10" s="362"/>
      <c r="N10" s="362"/>
    </row>
    <row r="11" spans="1:35" s="78" customFormat="1" ht="14.45" customHeight="1" thickBot="1" x14ac:dyDescent="0.25">
      <c r="A11" s="357" t="s">
        <v>43</v>
      </c>
      <c r="B11" s="357"/>
      <c r="C11" s="357"/>
      <c r="D11" s="357"/>
      <c r="E11" s="357"/>
      <c r="F11" s="357"/>
      <c r="G11" s="357"/>
      <c r="H11" s="357"/>
      <c r="I11" s="357"/>
      <c r="J11" s="357"/>
      <c r="K11" s="357"/>
      <c r="L11" s="357"/>
      <c r="M11" s="357"/>
      <c r="N11" s="357"/>
      <c r="P11" s="355" t="s">
        <v>44</v>
      </c>
      <c r="Q11" s="355"/>
      <c r="R11" s="355"/>
      <c r="S11" s="355"/>
      <c r="T11" s="355"/>
      <c r="U11" s="355"/>
      <c r="V11" s="355"/>
      <c r="W11" s="355"/>
      <c r="X11" s="355"/>
      <c r="Y11" s="355"/>
      <c r="Z11" s="355"/>
      <c r="AA11" s="355"/>
      <c r="AB11" s="355"/>
      <c r="AC11" s="355"/>
      <c r="AD11" s="355"/>
      <c r="AE11" s="355"/>
      <c r="AF11" s="355"/>
      <c r="AG11" s="355"/>
      <c r="AH11" s="355"/>
      <c r="AI11" s="79"/>
    </row>
    <row r="12" spans="1:35" s="78" customFormat="1" ht="15" customHeight="1" thickBot="1" x14ac:dyDescent="0.25">
      <c r="A12" s="357"/>
      <c r="B12" s="357"/>
      <c r="C12" s="357"/>
      <c r="D12" s="357"/>
      <c r="E12" s="357"/>
      <c r="F12" s="357"/>
      <c r="G12" s="357"/>
      <c r="H12" s="357"/>
      <c r="I12" s="357"/>
      <c r="J12" s="357"/>
      <c r="K12" s="357"/>
      <c r="L12" s="357"/>
      <c r="M12" s="357"/>
      <c r="N12" s="357"/>
      <c r="P12" s="355"/>
      <c r="Q12" s="355"/>
      <c r="R12" s="355"/>
      <c r="S12" s="355"/>
      <c r="T12" s="355"/>
      <c r="U12" s="355"/>
      <c r="V12" s="355"/>
      <c r="W12" s="355"/>
      <c r="X12" s="355"/>
      <c r="Y12" s="355"/>
      <c r="Z12" s="355"/>
      <c r="AA12" s="355"/>
      <c r="AB12" s="355"/>
      <c r="AC12" s="355"/>
      <c r="AD12" s="355"/>
      <c r="AE12" s="355"/>
      <c r="AF12" s="355"/>
      <c r="AG12" s="355"/>
      <c r="AH12" s="355"/>
      <c r="AI12" s="79"/>
    </row>
    <row r="13" spans="1:35" ht="47.25" customHeight="1" thickBot="1" x14ac:dyDescent="0.25">
      <c r="A13" s="356" t="s">
        <v>45</v>
      </c>
      <c r="B13" s="356" t="s">
        <v>46</v>
      </c>
      <c r="C13" s="356"/>
      <c r="D13" s="356"/>
      <c r="E13" s="356"/>
      <c r="F13" s="356" t="s">
        <v>47</v>
      </c>
      <c r="G13" s="356" t="s">
        <v>48</v>
      </c>
      <c r="H13" s="356"/>
      <c r="I13" s="356"/>
      <c r="J13" s="356"/>
      <c r="K13" s="356" t="s">
        <v>231</v>
      </c>
      <c r="L13" s="356" t="s">
        <v>232</v>
      </c>
      <c r="M13" s="356" t="s">
        <v>51</v>
      </c>
      <c r="N13" s="356" t="s">
        <v>52</v>
      </c>
      <c r="P13" s="353" t="s">
        <v>46</v>
      </c>
      <c r="Q13" s="353"/>
      <c r="R13" s="354" t="s">
        <v>53</v>
      </c>
      <c r="S13" s="354"/>
      <c r="T13" s="354"/>
      <c r="U13" s="354"/>
      <c r="V13" s="354" t="s">
        <v>54</v>
      </c>
      <c r="W13" s="354"/>
      <c r="X13" s="354"/>
      <c r="Y13" s="354"/>
      <c r="Z13" s="354" t="s">
        <v>55</v>
      </c>
      <c r="AA13" s="354"/>
      <c r="AB13" s="354"/>
      <c r="AC13" s="354"/>
      <c r="AD13" s="354" t="s">
        <v>56</v>
      </c>
      <c r="AE13" s="354"/>
      <c r="AF13" s="354"/>
      <c r="AG13" s="354"/>
      <c r="AH13" s="353" t="s">
        <v>57</v>
      </c>
    </row>
    <row r="14" spans="1:35" s="78" customFormat="1" ht="60.95" customHeight="1" thickBot="1" x14ac:dyDescent="0.25">
      <c r="A14" s="356"/>
      <c r="B14" s="80" t="s">
        <v>58</v>
      </c>
      <c r="C14" s="80" t="s">
        <v>233</v>
      </c>
      <c r="D14" s="80" t="s">
        <v>60</v>
      </c>
      <c r="E14" s="80" t="s">
        <v>61</v>
      </c>
      <c r="F14" s="356"/>
      <c r="G14" s="80" t="s">
        <v>62</v>
      </c>
      <c r="H14" s="80" t="s">
        <v>63</v>
      </c>
      <c r="I14" s="80" t="s">
        <v>64</v>
      </c>
      <c r="J14" s="80" t="s">
        <v>65</v>
      </c>
      <c r="K14" s="356"/>
      <c r="L14" s="356"/>
      <c r="M14" s="356"/>
      <c r="N14" s="356"/>
      <c r="P14" s="80" t="s">
        <v>58</v>
      </c>
      <c r="Q14" s="80" t="s">
        <v>59</v>
      </c>
      <c r="R14" s="80" t="s">
        <v>66</v>
      </c>
      <c r="S14" s="80" t="s">
        <v>67</v>
      </c>
      <c r="T14" s="80" t="s">
        <v>68</v>
      </c>
      <c r="U14" s="80" t="s">
        <v>69</v>
      </c>
      <c r="V14" s="80" t="s">
        <v>70</v>
      </c>
      <c r="W14" s="80" t="s">
        <v>71</v>
      </c>
      <c r="X14" s="80" t="s">
        <v>72</v>
      </c>
      <c r="Y14" s="80" t="s">
        <v>73</v>
      </c>
      <c r="Z14" s="80" t="s">
        <v>74</v>
      </c>
      <c r="AA14" s="80" t="s">
        <v>75</v>
      </c>
      <c r="AB14" s="80" t="s">
        <v>76</v>
      </c>
      <c r="AC14" s="80" t="s">
        <v>77</v>
      </c>
      <c r="AD14" s="80" t="s">
        <v>78</v>
      </c>
      <c r="AE14" s="80" t="s">
        <v>79</v>
      </c>
      <c r="AF14" s="80" t="s">
        <v>80</v>
      </c>
      <c r="AG14" s="80" t="s">
        <v>81</v>
      </c>
      <c r="AH14" s="353"/>
    </row>
    <row r="15" spans="1:35" ht="170.1" customHeight="1" thickBot="1" x14ac:dyDescent="0.25">
      <c r="A15" s="81" t="s">
        <v>323</v>
      </c>
      <c r="B15" s="82" t="s">
        <v>324</v>
      </c>
      <c r="C15" s="83" t="s">
        <v>325</v>
      </c>
      <c r="D15" s="84">
        <f t="shared" ref="D15:D21" si="0">+AH15</f>
        <v>145</v>
      </c>
      <c r="E15" s="85" t="s">
        <v>83</v>
      </c>
      <c r="F15" s="86" t="s">
        <v>326</v>
      </c>
      <c r="G15" s="84">
        <f t="shared" ref="G15:G21" si="1">+U15</f>
        <v>37</v>
      </c>
      <c r="H15" s="84">
        <f t="shared" ref="H15:H21" si="2">+Y15</f>
        <v>32</v>
      </c>
      <c r="I15" s="84">
        <f t="shared" ref="I15:I21" si="3">+AC15</f>
        <v>39</v>
      </c>
      <c r="J15" s="84">
        <f t="shared" ref="J15:J21" si="4">+AG15</f>
        <v>37</v>
      </c>
      <c r="K15" s="87" t="s">
        <v>327</v>
      </c>
      <c r="L15" s="87" t="s">
        <v>328</v>
      </c>
      <c r="M15" s="88" t="s">
        <v>329</v>
      </c>
      <c r="N15" s="89"/>
      <c r="P15" s="90" t="str">
        <f t="shared" ref="P15:Q21" si="5">+IF(B15="","-",B15)</f>
        <v>Contratos Varios.</v>
      </c>
      <c r="Q15" s="90" t="str">
        <f t="shared" si="5"/>
        <v>No. de Contratos ejecutados.</v>
      </c>
      <c r="R15" s="91">
        <v>10</v>
      </c>
      <c r="S15" s="91">
        <v>15</v>
      </c>
      <c r="T15" s="91">
        <v>12</v>
      </c>
      <c r="U15" s="92">
        <f t="shared" ref="U15:U21" si="6">+SUM(R15:T15)</f>
        <v>37</v>
      </c>
      <c r="V15" s="91">
        <v>8</v>
      </c>
      <c r="W15" s="91">
        <v>9</v>
      </c>
      <c r="X15" s="91">
        <v>15</v>
      </c>
      <c r="Y15" s="92">
        <f t="shared" ref="Y15:Y21" si="7">+SUM(V15:X15)</f>
        <v>32</v>
      </c>
      <c r="Z15" s="91">
        <v>12</v>
      </c>
      <c r="AA15" s="91">
        <v>12</v>
      </c>
      <c r="AB15" s="91">
        <v>15</v>
      </c>
      <c r="AC15" s="92">
        <f t="shared" ref="AC15:AC21" si="8">+SUM(Z15:AB15)</f>
        <v>39</v>
      </c>
      <c r="AD15" s="91">
        <v>15</v>
      </c>
      <c r="AE15" s="91">
        <v>9</v>
      </c>
      <c r="AF15" s="91">
        <v>13</v>
      </c>
      <c r="AG15" s="92">
        <f t="shared" ref="AG15:AG21" si="9">+SUM(AD15:AF15)</f>
        <v>37</v>
      </c>
      <c r="AH15" s="92">
        <f t="shared" ref="AH15:AH21" si="10">+SUM(U15,Y15,AC15,AG15)</f>
        <v>145</v>
      </c>
    </row>
    <row r="16" spans="1:35" ht="220.5" customHeight="1" thickBot="1" x14ac:dyDescent="0.25">
      <c r="A16" s="87" t="s">
        <v>330</v>
      </c>
      <c r="B16" s="83" t="s">
        <v>331</v>
      </c>
      <c r="C16" s="83" t="s">
        <v>332</v>
      </c>
      <c r="D16" s="84">
        <f t="shared" si="0"/>
        <v>71</v>
      </c>
      <c r="E16" s="85" t="s">
        <v>83</v>
      </c>
      <c r="F16" s="86" t="s">
        <v>333</v>
      </c>
      <c r="G16" s="84">
        <f t="shared" si="1"/>
        <v>18</v>
      </c>
      <c r="H16" s="84">
        <f t="shared" si="2"/>
        <v>13</v>
      </c>
      <c r="I16" s="84">
        <f t="shared" si="3"/>
        <v>19</v>
      </c>
      <c r="J16" s="84">
        <f t="shared" si="4"/>
        <v>21</v>
      </c>
      <c r="K16" s="87" t="s">
        <v>334</v>
      </c>
      <c r="L16" s="87" t="s">
        <v>335</v>
      </c>
      <c r="M16" s="88" t="s">
        <v>336</v>
      </c>
      <c r="N16" s="89"/>
      <c r="P16" s="90" t="str">
        <f t="shared" si="5"/>
        <v>Demandas varias.</v>
      </c>
      <c r="Q16" s="90" t="str">
        <f t="shared" si="5"/>
        <v>No. de Demandas ejecutadas.</v>
      </c>
      <c r="R16" s="91">
        <v>5</v>
      </c>
      <c r="S16" s="91">
        <v>4</v>
      </c>
      <c r="T16" s="91">
        <v>9</v>
      </c>
      <c r="U16" s="92">
        <f t="shared" si="6"/>
        <v>18</v>
      </c>
      <c r="V16" s="91">
        <v>7</v>
      </c>
      <c r="W16" s="91">
        <v>5</v>
      </c>
      <c r="X16" s="91">
        <v>1</v>
      </c>
      <c r="Y16" s="92">
        <f t="shared" si="7"/>
        <v>13</v>
      </c>
      <c r="Z16" s="91">
        <v>7</v>
      </c>
      <c r="AA16" s="91">
        <v>7</v>
      </c>
      <c r="AB16" s="91">
        <v>5</v>
      </c>
      <c r="AC16" s="92">
        <f t="shared" si="8"/>
        <v>19</v>
      </c>
      <c r="AD16" s="91">
        <v>8</v>
      </c>
      <c r="AE16" s="91">
        <v>4</v>
      </c>
      <c r="AF16" s="91">
        <v>9</v>
      </c>
      <c r="AG16" s="92">
        <f t="shared" si="9"/>
        <v>21</v>
      </c>
      <c r="AH16" s="92">
        <f t="shared" si="10"/>
        <v>71</v>
      </c>
    </row>
    <row r="17" spans="1:35" ht="200.1" customHeight="1" thickBot="1" x14ac:dyDescent="0.25">
      <c r="A17" s="87" t="s">
        <v>337</v>
      </c>
      <c r="B17" s="83" t="s">
        <v>338</v>
      </c>
      <c r="C17" s="83" t="s">
        <v>339</v>
      </c>
      <c r="D17" s="84">
        <f t="shared" si="0"/>
        <v>16</v>
      </c>
      <c r="E17" s="85" t="s">
        <v>83</v>
      </c>
      <c r="F17" s="86" t="s">
        <v>340</v>
      </c>
      <c r="G17" s="84">
        <f t="shared" si="1"/>
        <v>3</v>
      </c>
      <c r="H17" s="84">
        <f t="shared" si="2"/>
        <v>4</v>
      </c>
      <c r="I17" s="84">
        <f t="shared" si="3"/>
        <v>3</v>
      </c>
      <c r="J17" s="84">
        <f t="shared" si="4"/>
        <v>6</v>
      </c>
      <c r="K17" s="87" t="s">
        <v>341</v>
      </c>
      <c r="L17" s="87" t="s">
        <v>335</v>
      </c>
      <c r="M17" s="88" t="s">
        <v>342</v>
      </c>
      <c r="N17" s="89"/>
      <c r="P17" s="90" t="str">
        <f t="shared" si="5"/>
        <v>Acuerdos interinstitucionales.</v>
      </c>
      <c r="Q17" s="90" t="str">
        <f t="shared" si="5"/>
        <v>No. de Acuerdos ejecutados.</v>
      </c>
      <c r="R17" s="91">
        <v>0</v>
      </c>
      <c r="S17" s="91">
        <v>1</v>
      </c>
      <c r="T17" s="91">
        <v>2</v>
      </c>
      <c r="U17" s="92">
        <f t="shared" si="6"/>
        <v>3</v>
      </c>
      <c r="V17" s="91">
        <v>1</v>
      </c>
      <c r="W17" s="91">
        <v>2</v>
      </c>
      <c r="X17" s="91">
        <v>1</v>
      </c>
      <c r="Y17" s="92">
        <f t="shared" si="7"/>
        <v>4</v>
      </c>
      <c r="Z17" s="91">
        <v>1</v>
      </c>
      <c r="AA17" s="91">
        <v>1</v>
      </c>
      <c r="AB17" s="91">
        <v>1</v>
      </c>
      <c r="AC17" s="92">
        <f t="shared" si="8"/>
        <v>3</v>
      </c>
      <c r="AD17" s="91">
        <v>2</v>
      </c>
      <c r="AE17" s="91">
        <v>1</v>
      </c>
      <c r="AF17" s="91">
        <v>3</v>
      </c>
      <c r="AG17" s="92">
        <f t="shared" si="9"/>
        <v>6</v>
      </c>
      <c r="AH17" s="92">
        <f t="shared" si="10"/>
        <v>16</v>
      </c>
    </row>
    <row r="18" spans="1:35" ht="229.5" customHeight="1" thickBot="1" x14ac:dyDescent="0.25">
      <c r="A18" s="87" t="s">
        <v>343</v>
      </c>
      <c r="B18" s="82" t="s">
        <v>344</v>
      </c>
      <c r="C18" s="83" t="s">
        <v>345</v>
      </c>
      <c r="D18" s="84">
        <f t="shared" si="0"/>
        <v>10</v>
      </c>
      <c r="E18" s="85" t="s">
        <v>83</v>
      </c>
      <c r="F18" s="86" t="s">
        <v>346</v>
      </c>
      <c r="G18" s="84">
        <f t="shared" si="1"/>
        <v>3</v>
      </c>
      <c r="H18" s="84">
        <f t="shared" si="2"/>
        <v>2</v>
      </c>
      <c r="I18" s="84">
        <f t="shared" si="3"/>
        <v>2</v>
      </c>
      <c r="J18" s="84">
        <f t="shared" si="4"/>
        <v>3</v>
      </c>
      <c r="K18" s="87" t="s">
        <v>347</v>
      </c>
      <c r="L18" s="87" t="s">
        <v>348</v>
      </c>
      <c r="M18" s="88" t="s">
        <v>349</v>
      </c>
      <c r="N18" s="89"/>
      <c r="P18" s="90" t="str">
        <f t="shared" si="5"/>
        <v>Licitaciones y comparación de precios.</v>
      </c>
      <c r="Q18" s="90" t="str">
        <f t="shared" si="5"/>
        <v>No. de Licitaciones y comparación de precios ejecutadas.</v>
      </c>
      <c r="R18" s="91">
        <v>1</v>
      </c>
      <c r="S18" s="91">
        <v>1</v>
      </c>
      <c r="T18" s="91">
        <v>1</v>
      </c>
      <c r="U18" s="92">
        <f t="shared" si="6"/>
        <v>3</v>
      </c>
      <c r="V18" s="91">
        <v>1</v>
      </c>
      <c r="W18" s="91">
        <v>1</v>
      </c>
      <c r="X18" s="91">
        <v>0</v>
      </c>
      <c r="Y18" s="92">
        <f t="shared" si="7"/>
        <v>2</v>
      </c>
      <c r="Z18" s="91">
        <v>1</v>
      </c>
      <c r="AA18" s="91">
        <v>1</v>
      </c>
      <c r="AB18" s="91">
        <v>0</v>
      </c>
      <c r="AC18" s="92">
        <f t="shared" si="8"/>
        <v>2</v>
      </c>
      <c r="AD18" s="91">
        <v>1</v>
      </c>
      <c r="AE18" s="91">
        <v>1</v>
      </c>
      <c r="AF18" s="91">
        <v>1</v>
      </c>
      <c r="AG18" s="92">
        <f t="shared" si="9"/>
        <v>3</v>
      </c>
      <c r="AH18" s="92">
        <f t="shared" si="10"/>
        <v>10</v>
      </c>
    </row>
    <row r="19" spans="1:35" s="78" customFormat="1" ht="87.75" customHeight="1" thickBot="1" x14ac:dyDescent="0.25">
      <c r="A19" s="87" t="s">
        <v>350</v>
      </c>
      <c r="B19" s="90" t="s">
        <v>351</v>
      </c>
      <c r="C19" s="83" t="s">
        <v>352</v>
      </c>
      <c r="D19" s="84">
        <f t="shared" si="0"/>
        <v>2</v>
      </c>
      <c r="E19" s="85" t="s">
        <v>83</v>
      </c>
      <c r="F19" s="86" t="s">
        <v>353</v>
      </c>
      <c r="G19" s="84">
        <f t="shared" si="1"/>
        <v>1</v>
      </c>
      <c r="H19" s="84">
        <f t="shared" si="2"/>
        <v>0</v>
      </c>
      <c r="I19" s="84">
        <f t="shared" si="3"/>
        <v>0</v>
      </c>
      <c r="J19" s="84">
        <f t="shared" si="4"/>
        <v>1</v>
      </c>
      <c r="K19" s="87" t="s">
        <v>354</v>
      </c>
      <c r="L19" s="87" t="s">
        <v>335</v>
      </c>
      <c r="M19" s="88" t="s">
        <v>355</v>
      </c>
      <c r="N19" s="89"/>
      <c r="P19" s="90" t="str">
        <f t="shared" si="5"/>
        <v>Actas reunión de Directorio.</v>
      </c>
      <c r="Q19" s="90" t="str">
        <f t="shared" si="5"/>
        <v>No. de Actas redactadas.</v>
      </c>
      <c r="R19" s="91">
        <v>1</v>
      </c>
      <c r="S19" s="91">
        <v>0</v>
      </c>
      <c r="T19" s="91">
        <v>0</v>
      </c>
      <c r="U19" s="92">
        <f t="shared" si="6"/>
        <v>1</v>
      </c>
      <c r="V19" s="91">
        <v>0</v>
      </c>
      <c r="W19" s="91">
        <v>0</v>
      </c>
      <c r="X19" s="91">
        <v>0</v>
      </c>
      <c r="Y19" s="92">
        <f t="shared" si="7"/>
        <v>0</v>
      </c>
      <c r="Z19" s="91">
        <v>0</v>
      </c>
      <c r="AA19" s="91">
        <v>0</v>
      </c>
      <c r="AB19" s="91">
        <v>0</v>
      </c>
      <c r="AC19" s="92">
        <f t="shared" si="8"/>
        <v>0</v>
      </c>
      <c r="AD19" s="91">
        <v>1</v>
      </c>
      <c r="AE19" s="91">
        <v>0</v>
      </c>
      <c r="AF19" s="91">
        <v>0</v>
      </c>
      <c r="AG19" s="92">
        <f t="shared" si="9"/>
        <v>1</v>
      </c>
      <c r="AH19" s="92">
        <f t="shared" si="10"/>
        <v>2</v>
      </c>
    </row>
    <row r="20" spans="1:35" ht="150" customHeight="1" thickBot="1" x14ac:dyDescent="0.25">
      <c r="A20" s="87" t="s">
        <v>356</v>
      </c>
      <c r="B20" s="90" t="s">
        <v>357</v>
      </c>
      <c r="C20" s="83" t="s">
        <v>358</v>
      </c>
      <c r="D20" s="84">
        <f t="shared" si="0"/>
        <v>47</v>
      </c>
      <c r="E20" s="85" t="s">
        <v>174</v>
      </c>
      <c r="F20" s="86" t="s">
        <v>359</v>
      </c>
      <c r="G20" s="84">
        <f t="shared" si="1"/>
        <v>14</v>
      </c>
      <c r="H20" s="84">
        <f t="shared" si="2"/>
        <v>9</v>
      </c>
      <c r="I20" s="84">
        <f t="shared" si="3"/>
        <v>14</v>
      </c>
      <c r="J20" s="84">
        <f t="shared" si="4"/>
        <v>10</v>
      </c>
      <c r="K20" s="87" t="s">
        <v>335</v>
      </c>
      <c r="L20" s="87" t="s">
        <v>335</v>
      </c>
      <c r="M20" s="88" t="s">
        <v>360</v>
      </c>
      <c r="N20" s="89"/>
      <c r="P20" s="90" t="str">
        <f t="shared" si="5"/>
        <v>Acuerdos de pago de prestaciones laborales.</v>
      </c>
      <c r="Q20" s="90" t="str">
        <f t="shared" si="5"/>
        <v>No. de Acuerdos de pago ejecutados.</v>
      </c>
      <c r="R20" s="91">
        <v>5</v>
      </c>
      <c r="S20" s="91">
        <v>4</v>
      </c>
      <c r="T20" s="91">
        <v>5</v>
      </c>
      <c r="U20" s="92">
        <f t="shared" si="6"/>
        <v>14</v>
      </c>
      <c r="V20" s="91">
        <v>2</v>
      </c>
      <c r="W20" s="91">
        <v>2</v>
      </c>
      <c r="X20" s="91">
        <v>5</v>
      </c>
      <c r="Y20" s="92">
        <f t="shared" si="7"/>
        <v>9</v>
      </c>
      <c r="Z20" s="91">
        <v>8</v>
      </c>
      <c r="AA20" s="91">
        <v>5</v>
      </c>
      <c r="AB20" s="91">
        <v>1</v>
      </c>
      <c r="AC20" s="92">
        <f t="shared" si="8"/>
        <v>14</v>
      </c>
      <c r="AD20" s="91">
        <v>4</v>
      </c>
      <c r="AE20" s="91">
        <v>5</v>
      </c>
      <c r="AF20" s="91">
        <v>1</v>
      </c>
      <c r="AG20" s="92">
        <f t="shared" si="9"/>
        <v>10</v>
      </c>
      <c r="AH20" s="92">
        <f t="shared" si="10"/>
        <v>47</v>
      </c>
    </row>
    <row r="21" spans="1:35" ht="105" customHeight="1" thickBot="1" x14ac:dyDescent="0.25">
      <c r="A21" s="87" t="s">
        <v>361</v>
      </c>
      <c r="B21" s="90" t="s">
        <v>362</v>
      </c>
      <c r="C21" s="83" t="s">
        <v>363</v>
      </c>
      <c r="D21" s="84">
        <f t="shared" si="0"/>
        <v>137</v>
      </c>
      <c r="E21" s="85" t="s">
        <v>174</v>
      </c>
      <c r="F21" s="86" t="s">
        <v>364</v>
      </c>
      <c r="G21" s="84">
        <f t="shared" si="1"/>
        <v>37</v>
      </c>
      <c r="H21" s="84">
        <f t="shared" si="2"/>
        <v>21</v>
      </c>
      <c r="I21" s="84">
        <f t="shared" si="3"/>
        <v>36</v>
      </c>
      <c r="J21" s="84">
        <f t="shared" si="4"/>
        <v>43</v>
      </c>
      <c r="K21" s="87" t="s">
        <v>335</v>
      </c>
      <c r="L21" s="87" t="s">
        <v>365</v>
      </c>
      <c r="M21" s="88" t="s">
        <v>366</v>
      </c>
      <c r="N21" s="89"/>
      <c r="P21" s="90" t="str">
        <f t="shared" si="5"/>
        <v>Recibo descargos por beneficios laborales.</v>
      </c>
      <c r="Q21" s="90" t="str">
        <f t="shared" si="5"/>
        <v>No. de Recibos de descargos redactados.</v>
      </c>
      <c r="R21" s="91">
        <v>5</v>
      </c>
      <c r="S21" s="91">
        <v>10</v>
      </c>
      <c r="T21" s="91">
        <v>22</v>
      </c>
      <c r="U21" s="92">
        <f t="shared" si="6"/>
        <v>37</v>
      </c>
      <c r="V21" s="91">
        <v>12</v>
      </c>
      <c r="W21" s="91">
        <v>5</v>
      </c>
      <c r="X21" s="91">
        <v>4</v>
      </c>
      <c r="Y21" s="92">
        <f t="shared" si="7"/>
        <v>21</v>
      </c>
      <c r="Z21" s="91">
        <v>4</v>
      </c>
      <c r="AA21" s="91">
        <v>12</v>
      </c>
      <c r="AB21" s="91">
        <v>20</v>
      </c>
      <c r="AC21" s="92">
        <f t="shared" si="8"/>
        <v>36</v>
      </c>
      <c r="AD21" s="91">
        <v>20</v>
      </c>
      <c r="AE21" s="91">
        <v>10</v>
      </c>
      <c r="AF21" s="91">
        <v>13</v>
      </c>
      <c r="AG21" s="92">
        <f t="shared" si="9"/>
        <v>43</v>
      </c>
      <c r="AH21" s="92">
        <f t="shared" si="10"/>
        <v>137</v>
      </c>
    </row>
    <row r="22" spans="1:35" ht="30" customHeight="1" x14ac:dyDescent="0.2"/>
    <row r="23" spans="1:35" ht="30" customHeight="1" x14ac:dyDescent="0.2">
      <c r="A23" s="75"/>
    </row>
    <row r="24" spans="1:35" ht="91.5" customHeight="1" x14ac:dyDescent="0.2"/>
    <row r="25" spans="1:35" ht="114" customHeight="1" x14ac:dyDescent="0.2">
      <c r="A25" s="75"/>
    </row>
    <row r="26" spans="1:35" ht="114" customHeight="1" x14ac:dyDescent="0.2"/>
    <row r="27" spans="1:35" s="78" customFormat="1" ht="63" customHeight="1" x14ac:dyDescent="0.2">
      <c r="A27" s="76"/>
      <c r="B27" s="76"/>
      <c r="C27" s="76"/>
      <c r="D27" s="76"/>
      <c r="E27" s="76"/>
      <c r="F27" s="76"/>
      <c r="G27" s="76"/>
      <c r="H27" s="76"/>
      <c r="I27" s="76"/>
      <c r="J27" s="76"/>
      <c r="K27" s="76"/>
      <c r="L27" s="76"/>
      <c r="M27" s="76"/>
      <c r="N27" s="76"/>
      <c r="P27" s="76"/>
      <c r="Q27" s="76"/>
      <c r="R27" s="76"/>
      <c r="S27" s="76"/>
      <c r="T27" s="76"/>
      <c r="U27" s="76"/>
      <c r="V27" s="76"/>
      <c r="W27" s="76"/>
      <c r="X27" s="76"/>
      <c r="Y27" s="76"/>
      <c r="Z27" s="76"/>
      <c r="AA27" s="76"/>
      <c r="AB27" s="76"/>
      <c r="AC27" s="76"/>
      <c r="AD27" s="76"/>
      <c r="AE27" s="76"/>
      <c r="AF27" s="76"/>
      <c r="AG27" s="76"/>
      <c r="AH27" s="76"/>
      <c r="AI27" s="76"/>
    </row>
    <row r="28" spans="1:35" ht="91.5" customHeight="1" x14ac:dyDescent="0.2"/>
    <row r="29" spans="1:35" ht="91.5" customHeight="1" x14ac:dyDescent="0.2"/>
    <row r="30" spans="1:35" ht="91.5" customHeight="1" x14ac:dyDescent="0.2"/>
    <row r="31" spans="1:35" ht="91.5" customHeight="1" x14ac:dyDescent="0.2"/>
  </sheetData>
  <mergeCells count="21">
    <mergeCell ref="A5:N5"/>
    <mergeCell ref="A6:N6"/>
    <mergeCell ref="A7:N7"/>
    <mergeCell ref="A8:N8"/>
    <mergeCell ref="A9:N10"/>
    <mergeCell ref="AH13:AH14"/>
    <mergeCell ref="P11:AH12"/>
    <mergeCell ref="A13:A14"/>
    <mergeCell ref="B13:E13"/>
    <mergeCell ref="F13:F14"/>
    <mergeCell ref="G13:J13"/>
    <mergeCell ref="K13:K14"/>
    <mergeCell ref="L13:L14"/>
    <mergeCell ref="M13:M14"/>
    <mergeCell ref="N13:N14"/>
    <mergeCell ref="A11:N12"/>
    <mergeCell ref="P13:Q13"/>
    <mergeCell ref="R13:U13"/>
    <mergeCell ref="V13:Y13"/>
    <mergeCell ref="Z13:AC13"/>
    <mergeCell ref="AD13:AG13"/>
  </mergeCells>
  <dataValidations count="1">
    <dataValidation type="list" allowBlank="1" showInputMessage="1" showErrorMessage="1" sqref="E15:E21">
      <formula1>"A,B,C"</formula1>
      <formula2>0</formula2>
    </dataValidation>
  </dataValidations>
  <pageMargins left="0.95" right="0.32986111111111099" top="0.76388888888888895" bottom="0.77361111111111103" header="0.51180555555555496" footer="0.51180555555555496"/>
  <pageSetup paperSize="77"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Presentación</vt:lpstr>
      <vt:lpstr>Introducción</vt:lpstr>
      <vt:lpstr>Contenido</vt:lpstr>
      <vt:lpstr>Comunicaciones</vt:lpstr>
      <vt:lpstr>Normas y Seguimiento</vt:lpstr>
      <vt:lpstr>Planificación y Desarrollo</vt:lpstr>
      <vt:lpstr>Seguridad Militar</vt:lpstr>
      <vt:lpstr>TIC</vt:lpstr>
      <vt:lpstr>Jurídica</vt:lpstr>
      <vt:lpstr>Administrativa Financiera</vt:lpstr>
      <vt:lpstr>Agropecuaria</vt:lpstr>
      <vt:lpstr>Logística</vt:lpstr>
      <vt:lpstr>Comercialización</vt:lpstr>
      <vt:lpstr>Programas</vt:lpstr>
      <vt:lpstr>Recursos Humanos</vt:lpstr>
      <vt:lpstr>Dirección Ejecutiva</vt:lpstr>
      <vt:lpstr>OAI</vt:lpstr>
      <vt:lpstr>'Administrativa Financiera'!Área_de_impresión</vt:lpstr>
      <vt:lpstr>Agropecuaria!Área_de_impresión</vt:lpstr>
      <vt:lpstr>Comercialización!Área_de_impresión</vt:lpstr>
      <vt:lpstr>Comunicaciones!Área_de_impresión</vt:lpstr>
      <vt:lpstr>Introducción!Área_de_impresión</vt:lpstr>
      <vt:lpstr>Jurídica!Área_de_impresión</vt:lpstr>
      <vt:lpstr>Logística!Área_de_impresión</vt:lpstr>
      <vt:lpstr>'Normas y Seguimiento'!Área_de_impresión</vt:lpstr>
      <vt:lpstr>OAI!Área_de_impresión</vt:lpstr>
      <vt:lpstr>'Planificación y Desarrollo'!Área_de_impresión</vt:lpstr>
      <vt:lpstr>Presentación!Área_de_impresión</vt:lpstr>
      <vt:lpstr>Programas!Área_de_impresión</vt:lpstr>
      <vt:lpstr>'Recursos Humanos'!Área_de_impresión</vt:lpstr>
      <vt:lpstr>'Seguridad Militar'!Área_de_impresión</vt:lpstr>
      <vt:lpstr>TIC!Área_de_impresión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María Esther Brens De León</cp:lastModifiedBy>
  <cp:lastPrinted>2021-05-04T18:50:17Z</cp:lastPrinted>
  <dcterms:created xsi:type="dcterms:W3CDTF">2021-04-19T15:27:20Z</dcterms:created>
  <dcterms:modified xsi:type="dcterms:W3CDTF">2021-05-18T16:04:18Z</dcterms:modified>
</cp:coreProperties>
</file>