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imy Gomez\Desktop\"/>
    </mc:Choice>
  </mc:AlternateContent>
  <bookViews>
    <workbookView xWindow="0" yWindow="0" windowWidth="28800" windowHeight="12300"/>
  </bookViews>
  <sheets>
    <sheet name="ER" sheetId="2" r:id="rId1"/>
    <sheet name="AER" sheetId="6" r:id="rId2"/>
  </sheets>
  <definedNames>
    <definedName name="_xlnm.Print_Area" localSheetId="0">ER!$A$2:$E$40</definedName>
    <definedName name="_xlnm.Print_Titles" localSheetId="1">AER!$2:$2</definedName>
  </definedNames>
  <calcPr calcId="162912"/>
  <customWorkbookViews>
    <customWorkbookView name="IMPUESTO1992 (BG)" guid="{50243200-FA76-11D2-803F-444553540000}" maximized="1" xWindow="2" yWindow="2" windowWidth="636" windowHeight="308" activeSheetId="1"/>
  </customWorkbookViews>
</workbook>
</file>

<file path=xl/calcChain.xml><?xml version="1.0" encoding="utf-8"?>
<calcChain xmlns="http://schemas.openxmlformats.org/spreadsheetml/2006/main">
  <c r="C119" i="6" l="1"/>
  <c r="E31" i="2"/>
  <c r="B109" i="6"/>
  <c r="D30" i="2"/>
  <c r="B119" i="6"/>
  <c r="D31" i="2"/>
  <c r="D33" i="2"/>
  <c r="B16" i="6"/>
  <c r="B24" i="6"/>
  <c r="B26" i="6"/>
  <c r="D18" i="2"/>
  <c r="D22" i="2"/>
  <c r="B52" i="6"/>
  <c r="B44" i="6"/>
  <c r="B54" i="6"/>
  <c r="D25" i="2"/>
  <c r="D27" i="2"/>
  <c r="D35" i="2"/>
  <c r="D39" i="2"/>
  <c r="C109" i="6"/>
  <c r="E30" i="2"/>
  <c r="E33" i="2"/>
  <c r="C16" i="6"/>
  <c r="C24" i="6"/>
  <c r="C26" i="6"/>
  <c r="E18" i="2"/>
  <c r="E22" i="2"/>
  <c r="C52" i="6"/>
  <c r="C44" i="6"/>
  <c r="C54" i="6"/>
  <c r="E25" i="2"/>
  <c r="E27" i="2"/>
  <c r="E35" i="2"/>
  <c r="E39" i="2"/>
</calcChain>
</file>

<file path=xl/sharedStrings.xml><?xml version="1.0" encoding="utf-8"?>
<sst xmlns="http://schemas.openxmlformats.org/spreadsheetml/2006/main" count="129" uniqueCount="108">
  <si>
    <t>“Año de la Atención Integral a la Primera Infancia”</t>
  </si>
  <si>
    <t>Estado de Resultados</t>
  </si>
  <si>
    <t>Del 1 de enero al 31 de julio de 2015</t>
  </si>
  <si>
    <t>(Valores en RD$)</t>
  </si>
  <si>
    <t>Julio</t>
  </si>
  <si>
    <t>Al 31-07-2015</t>
  </si>
  <si>
    <t>Ingresos</t>
  </si>
  <si>
    <t>Ventas de Productos</t>
  </si>
  <si>
    <t>Nota No. 01</t>
  </si>
  <si>
    <t>Aportes Gobierno Central  Nómina</t>
  </si>
  <si>
    <t>Aportes Gobierno Central Gtos. Operacionales</t>
  </si>
  <si>
    <t>Total Ingreso Bruto</t>
  </si>
  <si>
    <t>Menos:</t>
  </si>
  <si>
    <t>Costo de Ventas:</t>
  </si>
  <si>
    <t>Nota No. 02</t>
  </si>
  <si>
    <t>Resultado Bruto</t>
  </si>
  <si>
    <t>Gastos Operacionales</t>
  </si>
  <si>
    <t>Nota No. 03</t>
  </si>
  <si>
    <t>Gastos Financieros</t>
  </si>
  <si>
    <t>Nota No. 04</t>
  </si>
  <si>
    <t>Total  Gastos Operacionales y Financieros</t>
  </si>
  <si>
    <t>Resultados antes de Otros Ingresos</t>
  </si>
  <si>
    <t>Otros Ingresos</t>
  </si>
  <si>
    <t>Resultado del Periodo  Enero-Julio 2015</t>
  </si>
  <si>
    <t>(01) Ingresos por Centro de Distribución</t>
  </si>
  <si>
    <t>Supermercados:</t>
  </si>
  <si>
    <t>Agromercado Inespre I</t>
  </si>
  <si>
    <t>Agromercado II-Hermandad de Pensionados</t>
  </si>
  <si>
    <t>Agromercado III-UASD</t>
  </si>
  <si>
    <t>Agromercado Santiago VIII</t>
  </si>
  <si>
    <t>Agromercado Hato Mayor</t>
  </si>
  <si>
    <t>Agromercado Pedro Sánchez</t>
  </si>
  <si>
    <t>Agromercado El Seybo</t>
  </si>
  <si>
    <t>Agromercado Sabana de la Mar</t>
  </si>
  <si>
    <t>Agromercado Pedro Brand</t>
  </si>
  <si>
    <t>Agromercado Mercado la Romana</t>
  </si>
  <si>
    <t>Agromercado Mercado El Valle</t>
  </si>
  <si>
    <t>Agromercado Mercado San Juan de la Maguana</t>
  </si>
  <si>
    <t>Total Ventas por Supermercados</t>
  </si>
  <si>
    <t>Plazas Agropecuarias y Unidades Móviles:</t>
  </si>
  <si>
    <t>Megamercados de Productores</t>
  </si>
  <si>
    <t>Plazas Agropecuarias</t>
  </si>
  <si>
    <t>Unidades Móviles, Ferias y Aguinaldos</t>
  </si>
  <si>
    <t>Total Plazas Agropecuarias y Unidades Móviles</t>
  </si>
  <si>
    <t xml:space="preserve"> (01) Total Ingresos por Centro de Distribución</t>
  </si>
  <si>
    <t>(02) Costo de Ventas por Centro de Distribución</t>
  </si>
  <si>
    <t>Total Costo de Ventas por Supermercados</t>
  </si>
  <si>
    <t>(02) Total Costo de Ventas por Centro de Distribución</t>
  </si>
  <si>
    <t>(03) Gastos Operacionales</t>
  </si>
  <si>
    <t>Sueldos</t>
  </si>
  <si>
    <t>Vacaciones</t>
  </si>
  <si>
    <t>Capacitación y Entrenamiento de Personal</t>
  </si>
  <si>
    <t>Indemnización Ley 41-08</t>
  </si>
  <si>
    <t>Regalia Pascual</t>
  </si>
  <si>
    <t>Sistema de Pensiones</t>
  </si>
  <si>
    <t>Seguro Familiar de Salud</t>
  </si>
  <si>
    <t>Seguro Riesgos Laborales</t>
  </si>
  <si>
    <t>Compensación Seguridad Militar</t>
  </si>
  <si>
    <t>Gastos Médicos</t>
  </si>
  <si>
    <t>Uniforme de Personal</t>
  </si>
  <si>
    <t>Asignación para Combustibles</t>
  </si>
  <si>
    <t>Gastos de Representación</t>
  </si>
  <si>
    <t>Compensación por Uso de Vehículos</t>
  </si>
  <si>
    <t>Labor Extraordinaria</t>
  </si>
  <si>
    <t>Seguro Medico</t>
  </si>
  <si>
    <t>Almuerzos y Refrigerios</t>
  </si>
  <si>
    <t>Servicio de Transporte</t>
  </si>
  <si>
    <t>Otros Gastos de Personal</t>
  </si>
  <si>
    <t>Servicios Prestados</t>
  </si>
  <si>
    <t>Publicidad y Promocion</t>
  </si>
  <si>
    <t>Combustibles y Lubricantes</t>
  </si>
  <si>
    <t>Energía Eléctrica</t>
  </si>
  <si>
    <t>Servicio de Comunicacion</t>
  </si>
  <si>
    <t>Alquiler de Vehiculos para Operativos de Ventas</t>
  </si>
  <si>
    <t>Alquiler de Vehiculos Uso Administrativo</t>
  </si>
  <si>
    <t>Labor Realizada</t>
  </si>
  <si>
    <t>Agua y Basura</t>
  </si>
  <si>
    <t>Material para Empaques de Mercancias</t>
  </si>
  <si>
    <t>Gastos de Viajes</t>
  </si>
  <si>
    <t>Honorarios Profesionales</t>
  </si>
  <si>
    <t>Servicios de Seguridad</t>
  </si>
  <si>
    <t>Materiales y Utiles Oficina</t>
  </si>
  <si>
    <t>Utiles y Servicios de  Limpieza</t>
  </si>
  <si>
    <t>Seminarios y Foros Institucionales</t>
  </si>
  <si>
    <t>Alquiler Equipos y Otros</t>
  </si>
  <si>
    <t>Alquiler Locales Comerciales</t>
  </si>
  <si>
    <t>Donaciones de Productos</t>
  </si>
  <si>
    <t>Eventos y Motivos Navideños</t>
  </si>
  <si>
    <t>Cuotas y Suscripciones</t>
  </si>
  <si>
    <t>Gastos Operativos de Ventas</t>
  </si>
  <si>
    <t>Decoración de Oficinas</t>
  </si>
  <si>
    <t>Decomisos de Productos</t>
  </si>
  <si>
    <t>Fletes y Acarreros</t>
  </si>
  <si>
    <t>Gastos Legales</t>
  </si>
  <si>
    <t>Intereses y Cargos por  Mora TSS</t>
  </si>
  <si>
    <t>Reparaciones y Mantenimiento Activos Fijos</t>
  </si>
  <si>
    <t>Gastos por Cuentas Incobrables</t>
  </si>
  <si>
    <t>Depreciacion Activos Fijos</t>
  </si>
  <si>
    <t>Otras Donaciones</t>
  </si>
  <si>
    <t>Gastos Miscelaneos</t>
  </si>
  <si>
    <t>(03) Total  Gastos Operacionales</t>
  </si>
  <si>
    <t>(04) Gastos Financieros</t>
  </si>
  <si>
    <t>Intereses Sobre Préstamos</t>
  </si>
  <si>
    <t>Comisiones Bancarias</t>
  </si>
  <si>
    <t>Comisiones Tarjetas de Crédito</t>
  </si>
  <si>
    <t>Otros Gastos Financieros</t>
  </si>
  <si>
    <t>Impuestos sobre Cheques y Transferencias</t>
  </si>
  <si>
    <t>(04) Total Gastos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</si>
</sst>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[Red]\-#,##0.00\ "/>
  </numFmts>
  <fonts count="29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2"/>
      <name val="Arrus BT"/>
    </font>
    <font>
      <b/>
      <sz val="12"/>
      <color indexed="8"/>
      <name val="Arrus BT"/>
    </font>
    <font>
      <b/>
      <sz val="12"/>
      <name val="Arial"/>
      <family val="2"/>
    </font>
    <font>
      <sz val="8"/>
      <name val="Arrus BT"/>
    </font>
    <font>
      <sz val="8"/>
      <name val="Arial"/>
      <family val="2"/>
    </font>
    <font>
      <b/>
      <sz val="10"/>
      <name val="Arial"/>
      <family val="2"/>
    </font>
    <font>
      <sz val="8"/>
      <color indexed="8"/>
      <name val="Tahoma"/>
      <family val="2"/>
    </font>
    <font>
      <sz val="8"/>
      <name val="Tahoma"/>
      <family val="2"/>
    </font>
    <font>
      <b/>
      <sz val="10"/>
      <color indexed="8"/>
      <name val="Tahoma"/>
      <family val="2"/>
    </font>
    <font>
      <b/>
      <sz val="11"/>
      <name val="Arrus BT"/>
    </font>
    <font>
      <b/>
      <sz val="11"/>
      <name val="Arial"/>
      <family val="2"/>
    </font>
    <font>
      <b/>
      <sz val="8"/>
      <color indexed="8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b/>
      <sz val="8"/>
      <name val="Arrus BT"/>
    </font>
    <font>
      <b/>
      <u/>
      <sz val="11"/>
      <name val="Arrus BT"/>
      <family val="1"/>
    </font>
    <font>
      <sz val="11"/>
      <name val="Tahoma"/>
      <family val="2"/>
    </font>
    <font>
      <b/>
      <sz val="9"/>
      <name val="Arial"/>
      <family val="2"/>
    </font>
    <font>
      <b/>
      <sz val="11.5"/>
      <name val="Times New Roman"/>
      <family val="1"/>
    </font>
    <font>
      <b/>
      <sz val="15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0" fontId="3" fillId="0" borderId="0"/>
    <xf numFmtId="0" fontId="3" fillId="0" borderId="0"/>
  </cellStyleXfs>
  <cellXfs count="85">
    <xf numFmtId="0" fontId="0" fillId="0" borderId="0" xfId="0"/>
    <xf numFmtId="0" fontId="3" fillId="0" borderId="0" xfId="5"/>
    <xf numFmtId="0" fontId="5" fillId="0" borderId="0" xfId="5" applyFont="1" applyAlignment="1">
      <alignment horizontal="centerContinuous"/>
    </xf>
    <xf numFmtId="0" fontId="6" fillId="0" borderId="0" xfId="5" applyFont="1" applyAlignment="1">
      <alignment horizontal="left"/>
    </xf>
    <xf numFmtId="0" fontId="6" fillId="0" borderId="0" xfId="5" quotePrefix="1" applyFont="1" applyAlignment="1">
      <alignment horizontal="left"/>
    </xf>
    <xf numFmtId="0" fontId="4" fillId="0" borderId="0" xfId="5" quotePrefix="1" applyFont="1" applyAlignment="1">
      <alignment horizontal="left"/>
    </xf>
    <xf numFmtId="0" fontId="4" fillId="0" borderId="0" xfId="5" applyFont="1" applyAlignment="1">
      <alignment horizontal="left"/>
    </xf>
    <xf numFmtId="0" fontId="7" fillId="0" borderId="0" xfId="5" applyFont="1" applyAlignment="1">
      <alignment horizontal="left"/>
    </xf>
    <xf numFmtId="3" fontId="4" fillId="0" borderId="0" xfId="5" applyNumberFormat="1" applyFont="1" applyAlignment="1">
      <alignment horizontal="centerContinuous"/>
    </xf>
    <xf numFmtId="3" fontId="3" fillId="0" borderId="0" xfId="5" applyNumberFormat="1"/>
    <xf numFmtId="0" fontId="11" fillId="0" borderId="0" xfId="5" applyFont="1"/>
    <xf numFmtId="3" fontId="11" fillId="0" borderId="0" xfId="5" applyNumberFormat="1" applyFont="1"/>
    <xf numFmtId="0" fontId="7" fillId="0" borderId="0" xfId="4" quotePrefix="1" applyFont="1" applyAlignment="1">
      <alignment horizontal="left"/>
    </xf>
    <xf numFmtId="0" fontId="3" fillId="0" borderId="0" xfId="4"/>
    <xf numFmtId="0" fontId="12" fillId="0" borderId="0" xfId="4" applyFont="1"/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6" fillId="0" borderId="0" xfId="4" applyFont="1" applyAlignment="1">
      <alignment horizontal="left"/>
    </xf>
    <xf numFmtId="4" fontId="17" fillId="0" borderId="1" xfId="4" applyNumberFormat="1" applyFont="1" applyBorder="1"/>
    <xf numFmtId="0" fontId="18" fillId="0" borderId="0" xfId="0" applyFont="1" applyAlignment="1">
      <alignment horizontal="left"/>
    </xf>
    <xf numFmtId="0" fontId="1" fillId="0" borderId="0" xfId="4" applyFont="1" applyAlignment="1">
      <alignment horizontal="left"/>
    </xf>
    <xf numFmtId="4" fontId="20" fillId="0" borderId="1" xfId="4" applyNumberFormat="1" applyFont="1" applyBorder="1"/>
    <xf numFmtId="0" fontId="10" fillId="0" borderId="0" xfId="4" applyFont="1" applyAlignment="1">
      <alignment horizontal="left"/>
    </xf>
    <xf numFmtId="0" fontId="3" fillId="0" borderId="0" xfId="4" applyFont="1"/>
    <xf numFmtId="0" fontId="21" fillId="0" borderId="0" xfId="5" applyFont="1" applyAlignment="1">
      <alignment horizontal="center"/>
    </xf>
    <xf numFmtId="39" fontId="7" fillId="0" borderId="0" xfId="5" applyNumberFormat="1" applyFont="1" applyBorder="1" applyAlignment="1">
      <alignment horizontal="center"/>
    </xf>
    <xf numFmtId="4" fontId="3" fillId="0" borderId="0" xfId="4" applyNumberFormat="1"/>
    <xf numFmtId="0" fontId="3" fillId="0" borderId="0" xfId="5" applyAlignment="1"/>
    <xf numFmtId="0" fontId="6" fillId="0" borderId="0" xfId="5" applyFont="1" applyAlignment="1"/>
    <xf numFmtId="39" fontId="6" fillId="0" borderId="0" xfId="5" applyNumberFormat="1" applyFont="1" applyAlignment="1"/>
    <xf numFmtId="39" fontId="7" fillId="0" borderId="0" xfId="5" applyNumberFormat="1" applyFont="1" applyAlignment="1"/>
    <xf numFmtId="39" fontId="4" fillId="0" borderId="0" xfId="5" applyNumberFormat="1" applyFont="1" applyBorder="1" applyAlignment="1"/>
    <xf numFmtId="0" fontId="4" fillId="0" borderId="0" xfId="5" applyFont="1" applyAlignment="1"/>
    <xf numFmtId="39" fontId="4" fillId="0" borderId="0" xfId="5" applyNumberFormat="1" applyFont="1" applyAlignment="1"/>
    <xf numFmtId="39" fontId="7" fillId="0" borderId="0" xfId="5" applyNumberFormat="1" applyFont="1" applyBorder="1" applyAlignment="1"/>
    <xf numFmtId="39" fontId="4" fillId="0" borderId="2" xfId="5" applyNumberFormat="1" applyFont="1" applyBorder="1" applyAlignment="1"/>
    <xf numFmtId="3" fontId="3" fillId="0" borderId="0" xfId="5" applyNumberFormat="1" applyAlignment="1"/>
    <xf numFmtId="39" fontId="8" fillId="0" borderId="0" xfId="5" applyNumberFormat="1" applyFont="1" applyBorder="1" applyAlignment="1"/>
    <xf numFmtId="39" fontId="3" fillId="0" borderId="0" xfId="5" applyNumberFormat="1" applyAlignment="1"/>
    <xf numFmtId="39" fontId="9" fillId="0" borderId="1" xfId="5" applyNumberFormat="1" applyFont="1" applyBorder="1" applyAlignment="1"/>
    <xf numFmtId="164" fontId="14" fillId="0" borderId="0" xfId="0" applyNumberFormat="1" applyFont="1" applyFill="1" applyBorder="1" applyAlignment="1">
      <alignment horizontal="right"/>
    </xf>
    <xf numFmtId="164" fontId="13" fillId="0" borderId="0" xfId="0" applyNumberFormat="1" applyFont="1" applyFill="1" applyAlignment="1">
      <alignment horizontal="right"/>
    </xf>
    <xf numFmtId="164" fontId="13" fillId="0" borderId="0" xfId="0" applyNumberFormat="1" applyFont="1" applyAlignment="1">
      <alignment horizontal="right"/>
    </xf>
    <xf numFmtId="4" fontId="3" fillId="0" borderId="0" xfId="4" applyNumberFormat="1" applyFont="1"/>
    <xf numFmtId="4" fontId="12" fillId="0" borderId="0" xfId="4" applyNumberFormat="1" applyFont="1"/>
    <xf numFmtId="164" fontId="14" fillId="0" borderId="0" xfId="0" applyNumberFormat="1" applyFont="1" applyFill="1" applyAlignment="1">
      <alignment horizontal="right"/>
    </xf>
    <xf numFmtId="4" fontId="17" fillId="0" borderId="0" xfId="4" applyNumberFormat="1" applyFont="1" applyBorder="1"/>
    <xf numFmtId="4" fontId="22" fillId="0" borderId="0" xfId="4" applyNumberFormat="1" applyFont="1" applyAlignment="1">
      <alignment horizontal="centerContinuous"/>
    </xf>
    <xf numFmtId="4" fontId="23" fillId="0" borderId="0" xfId="4" applyNumberFormat="1" applyFont="1"/>
    <xf numFmtId="4" fontId="19" fillId="0" borderId="1" xfId="4" applyNumberFormat="1" applyFont="1" applyBorder="1"/>
    <xf numFmtId="4" fontId="19" fillId="0" borderId="0" xfId="4" applyNumberFormat="1" applyFont="1" applyBorder="1"/>
    <xf numFmtId="4" fontId="12" fillId="0" borderId="2" xfId="4" applyNumberFormat="1" applyFont="1" applyBorder="1"/>
    <xf numFmtId="0" fontId="16" fillId="0" borderId="0" xfId="4" quotePrefix="1" applyFont="1" applyAlignment="1">
      <alignment horizontal="left"/>
    </xf>
    <xf numFmtId="0" fontId="1" fillId="0" borderId="0" xfId="4" quotePrefix="1" applyFont="1" applyAlignment="1">
      <alignment horizontal="left"/>
    </xf>
    <xf numFmtId="39" fontId="3" fillId="0" borderId="0" xfId="5" applyNumberFormat="1"/>
    <xf numFmtId="39" fontId="6" fillId="0" borderId="0" xfId="4" applyNumberFormat="1" applyFont="1" applyBorder="1" applyAlignment="1"/>
    <xf numFmtId="39" fontId="12" fillId="0" borderId="3" xfId="4" applyNumberFormat="1" applyFont="1" applyBorder="1" applyAlignment="1">
      <alignment horizontal="center"/>
    </xf>
    <xf numFmtId="39" fontId="12" fillId="0" borderId="0" xfId="4" applyNumberFormat="1" applyFont="1"/>
    <xf numFmtId="39" fontId="13" fillId="0" borderId="0" xfId="0" applyNumberFormat="1" applyFont="1" applyAlignment="1">
      <alignment horizontal="right"/>
    </xf>
    <xf numFmtId="39" fontId="13" fillId="0" borderId="2" xfId="0" applyNumberFormat="1" applyFont="1" applyBorder="1" applyAlignment="1">
      <alignment horizontal="right"/>
    </xf>
    <xf numFmtId="39" fontId="3" fillId="0" borderId="0" xfId="4" applyNumberFormat="1"/>
    <xf numFmtId="39" fontId="24" fillId="0" borderId="3" xfId="4" applyNumberFormat="1" applyFont="1" applyBorder="1" applyAlignment="1">
      <alignment horizontal="center"/>
    </xf>
    <xf numFmtId="39" fontId="12" fillId="0" borderId="2" xfId="4" applyNumberFormat="1" applyFont="1" applyBorder="1"/>
    <xf numFmtId="39" fontId="17" fillId="0" borderId="1" xfId="4" applyNumberFormat="1" applyFont="1" applyBorder="1"/>
    <xf numFmtId="0" fontId="28" fillId="0" borderId="0" xfId="0" applyFont="1" applyAlignment="1">
      <alignment horizontal="left" wrapText="1"/>
    </xf>
    <xf numFmtId="39" fontId="13" fillId="0" borderId="0" xfId="0" applyNumberFormat="1" applyFont="1" applyBorder="1" applyAlignment="1">
      <alignment horizontal="right"/>
    </xf>
    <xf numFmtId="3" fontId="12" fillId="0" borderId="3" xfId="4" applyNumberFormat="1" applyFont="1" applyFill="1" applyBorder="1" applyAlignment="1">
      <alignment horizontal="center"/>
    </xf>
    <xf numFmtId="4" fontId="12" fillId="0" borderId="3" xfId="4" applyNumberFormat="1" applyFont="1" applyBorder="1" applyAlignment="1">
      <alignment horizontal="center"/>
    </xf>
    <xf numFmtId="0" fontId="6" fillId="0" borderId="0" xfId="5" applyFont="1" applyAlignment="1">
      <alignment horizontal="right"/>
    </xf>
    <xf numFmtId="0" fontId="4" fillId="0" borderId="0" xfId="5" applyFont="1" applyAlignment="1">
      <alignment horizontal="right"/>
    </xf>
    <xf numFmtId="0" fontId="3" fillId="0" borderId="0" xfId="5" applyAlignment="1">
      <alignment horizontal="right"/>
    </xf>
    <xf numFmtId="39" fontId="4" fillId="0" borderId="2" xfId="5" applyNumberFormat="1" applyFont="1" applyBorder="1" applyAlignment="1">
      <alignment horizontal="right"/>
    </xf>
    <xf numFmtId="164" fontId="14" fillId="0" borderId="2" xfId="0" applyNumberFormat="1" applyFont="1" applyFill="1" applyBorder="1" applyAlignment="1">
      <alignment horizontal="right"/>
    </xf>
    <xf numFmtId="40" fontId="28" fillId="0" borderId="0" xfId="0" applyNumberFormat="1" applyFont="1" applyBorder="1" applyAlignment="1">
      <alignment horizontal="right"/>
    </xf>
    <xf numFmtId="40" fontId="28" fillId="0" borderId="2" xfId="0" applyNumberFormat="1" applyFont="1" applyBorder="1" applyAlignment="1">
      <alignment horizontal="right"/>
    </xf>
    <xf numFmtId="39" fontId="28" fillId="0" borderId="0" xfId="0" applyNumberFormat="1" applyFont="1" applyAlignment="1">
      <alignment horizontal="right"/>
    </xf>
    <xf numFmtId="39" fontId="28" fillId="0" borderId="2" xfId="0" applyNumberFormat="1" applyFont="1" applyBorder="1" applyAlignment="1">
      <alignment horizontal="right"/>
    </xf>
    <xf numFmtId="4" fontId="3" fillId="0" borderId="0" xfId="4" applyNumberFormat="1" applyBorder="1"/>
    <xf numFmtId="4" fontId="3" fillId="0" borderId="2" xfId="4" applyNumberFormat="1" applyBorder="1"/>
    <xf numFmtId="39" fontId="6" fillId="0" borderId="0" xfId="5" applyNumberFormat="1" applyFont="1" applyBorder="1" applyAlignment="1"/>
    <xf numFmtId="39" fontId="6" fillId="0" borderId="2" xfId="5" applyNumberFormat="1" applyFont="1" applyBorder="1" applyAlignment="1"/>
    <xf numFmtId="0" fontId="25" fillId="0" borderId="0" xfId="0" applyFont="1" applyAlignment="1">
      <alignment horizontal="center"/>
    </xf>
    <xf numFmtId="0" fontId="26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12" fillId="0" borderId="0" xfId="5" applyFont="1" applyAlignment="1">
      <alignment horizontal="center"/>
    </xf>
  </cellXfs>
  <cellStyles count="6">
    <cellStyle name="Millares 2" xfId="1"/>
    <cellStyle name="Normal" xfId="0" builtinId="0"/>
    <cellStyle name="Normal 2 2" xfId="2"/>
    <cellStyle name="Normal 4" xfId="3"/>
    <cellStyle name="Normal_Hoja1 (2)" xfId="4"/>
    <cellStyle name="Normal_Hoja1 (3)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4</xdr:col>
      <xdr:colOff>1333500</xdr:colOff>
      <xdr:row>8</xdr:row>
      <xdr:rowOff>114300</xdr:rowOff>
    </xdr:to>
    <xdr:pic>
      <xdr:nvPicPr>
        <xdr:cNvPr id="1138" name="Imagen 1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61912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F46"/>
  <sheetViews>
    <sheetView showGridLines="0" tabSelected="1" workbookViewId="0">
      <selection activeCell="B12" sqref="B12:E12"/>
    </sheetView>
  </sheetViews>
  <sheetFormatPr baseColWidth="10" defaultColWidth="12" defaultRowHeight="12.75"/>
  <cols>
    <col min="1" max="1" width="0.140625" style="1" customWidth="1"/>
    <col min="2" max="2" width="45.28515625" style="1" customWidth="1"/>
    <col min="3" max="3" width="9.42578125" style="9" bestFit="1" customWidth="1"/>
    <col min="4" max="4" width="18" style="9" bestFit="1" customWidth="1"/>
    <col min="5" max="5" width="20.42578125" style="1" customWidth="1"/>
    <col min="6" max="6" width="12" style="1" customWidth="1"/>
    <col min="7" max="16384" width="12" style="1"/>
  </cols>
  <sheetData>
    <row r="9" spans="1:6" ht="18.75">
      <c r="C9" s="2"/>
      <c r="D9" s="2"/>
      <c r="E9" s="8"/>
      <c r="F9" s="27"/>
    </row>
    <row r="10" spans="1:6" ht="18.75" customHeight="1">
      <c r="A10" s="81" t="s">
        <v>0</v>
      </c>
      <c r="B10" s="81"/>
      <c r="C10" s="81"/>
      <c r="D10" s="81"/>
      <c r="E10" s="81"/>
      <c r="F10" s="27"/>
    </row>
    <row r="11" spans="1:6" ht="22.5" customHeight="1">
      <c r="B11" s="82" t="s">
        <v>1</v>
      </c>
      <c r="C11" s="82"/>
      <c r="D11" s="82"/>
      <c r="E11" s="82"/>
      <c r="F11" s="27"/>
    </row>
    <row r="12" spans="1:6" ht="18.75" customHeight="1">
      <c r="B12" s="83" t="s">
        <v>2</v>
      </c>
      <c r="C12" s="83"/>
      <c r="D12" s="83"/>
      <c r="E12" s="83"/>
      <c r="F12" s="27"/>
    </row>
    <row r="13" spans="1:6" ht="18.75" customHeight="1">
      <c r="B13" s="84" t="s">
        <v>3</v>
      </c>
      <c r="C13" s="84"/>
      <c r="D13" s="84"/>
      <c r="E13" s="84"/>
      <c r="F13" s="27"/>
    </row>
    <row r="14" spans="1:6" ht="18.75">
      <c r="C14" s="2"/>
      <c r="D14" s="2"/>
      <c r="F14" s="27"/>
    </row>
    <row r="15" spans="1:6" ht="15.75">
      <c r="B15" s="28"/>
      <c r="C15" s="28"/>
      <c r="D15" s="66" t="s">
        <v>4</v>
      </c>
      <c r="E15" s="67" t="s">
        <v>5</v>
      </c>
      <c r="F15" s="27"/>
    </row>
    <row r="16" spans="1:6" ht="18.75">
      <c r="B16" s="2" t="s">
        <v>6</v>
      </c>
      <c r="C16" s="28"/>
      <c r="D16" s="28"/>
      <c r="E16" s="25"/>
      <c r="F16" s="27"/>
    </row>
    <row r="17" spans="2:6" ht="15.75">
      <c r="B17" s="28"/>
      <c r="C17" s="28"/>
      <c r="F17" s="27"/>
    </row>
    <row r="18" spans="2:6" ht="15.75">
      <c r="B18" s="3" t="s">
        <v>7</v>
      </c>
      <c r="C18" s="24" t="s">
        <v>8</v>
      </c>
      <c r="D18" s="29">
        <f>+AER!B26</f>
        <v>1935534.2300000002</v>
      </c>
      <c r="E18" s="29">
        <f>+AER!C26</f>
        <v>19153491.73</v>
      </c>
      <c r="F18" s="27"/>
    </row>
    <row r="19" spans="2:6" ht="15.75">
      <c r="B19" s="3" t="s">
        <v>9</v>
      </c>
      <c r="C19" s="24"/>
      <c r="D19" s="79">
        <v>34006820</v>
      </c>
      <c r="E19" s="79">
        <v>238047740</v>
      </c>
      <c r="F19" s="27"/>
    </row>
    <row r="20" spans="2:6" ht="15.75">
      <c r="B20" s="3" t="s">
        <v>10</v>
      </c>
      <c r="C20" s="3"/>
      <c r="D20" s="80">
        <v>36637510</v>
      </c>
      <c r="E20" s="80">
        <v>256462570</v>
      </c>
      <c r="F20" s="27"/>
    </row>
    <row r="21" spans="2:6" ht="15.75">
      <c r="B21" s="3"/>
      <c r="C21" s="3"/>
      <c r="D21" s="3"/>
      <c r="E21" s="30"/>
      <c r="F21" s="27"/>
    </row>
    <row r="22" spans="2:6" ht="15.75">
      <c r="B22" s="7" t="s">
        <v>11</v>
      </c>
      <c r="C22" s="7"/>
      <c r="D22" s="30">
        <f>SUM(D18:D21)</f>
        <v>72579864.229999989</v>
      </c>
      <c r="E22" s="30">
        <f>SUM(E18:E21)</f>
        <v>513663801.73000002</v>
      </c>
      <c r="F22" s="27"/>
    </row>
    <row r="23" spans="2:6" ht="15.75">
      <c r="B23" s="3"/>
      <c r="C23" s="3"/>
      <c r="D23" s="3"/>
      <c r="E23" s="30"/>
      <c r="F23" s="27"/>
    </row>
    <row r="24" spans="2:6" ht="15.75">
      <c r="B24" s="7" t="s">
        <v>12</v>
      </c>
      <c r="C24" s="7"/>
      <c r="D24" s="7"/>
      <c r="E24" s="29"/>
      <c r="F24" s="27"/>
    </row>
    <row r="25" spans="2:6" ht="15.75">
      <c r="B25" s="7" t="s">
        <v>13</v>
      </c>
      <c r="C25" s="24" t="s">
        <v>14</v>
      </c>
      <c r="D25" s="29">
        <f>+AER!B54</f>
        <v>1839810.8699999999</v>
      </c>
      <c r="E25" s="29">
        <f>+AER!C54</f>
        <v>18306553.550000001</v>
      </c>
      <c r="F25" s="27"/>
    </row>
    <row r="26" spans="2:6" ht="15.75">
      <c r="B26" s="28"/>
      <c r="C26" s="28"/>
      <c r="D26" s="68"/>
      <c r="E26" s="29"/>
      <c r="F26" s="27"/>
    </row>
    <row r="27" spans="2:6" ht="15.75">
      <c r="B27" s="6" t="s">
        <v>15</v>
      </c>
      <c r="C27" s="6"/>
      <c r="D27" s="31">
        <f>+D22-D25</f>
        <v>70740053.359999985</v>
      </c>
      <c r="E27" s="31">
        <f>+E22-E25</f>
        <v>495357248.18000001</v>
      </c>
      <c r="F27" s="27"/>
    </row>
    <row r="28" spans="2:6" ht="15.75">
      <c r="B28" s="32"/>
      <c r="C28" s="32"/>
      <c r="D28" s="69"/>
      <c r="E28" s="31"/>
      <c r="F28" s="27"/>
    </row>
    <row r="29" spans="2:6" ht="15.75">
      <c r="B29" s="32"/>
      <c r="C29" s="32"/>
      <c r="D29" s="69"/>
      <c r="E29" s="33"/>
      <c r="F29" s="27"/>
    </row>
    <row r="30" spans="2:6" ht="15.75">
      <c r="B30" s="4" t="s">
        <v>16</v>
      </c>
      <c r="C30" s="24" t="s">
        <v>17</v>
      </c>
      <c r="D30" s="29">
        <f>+AER!B109</f>
        <v>152881552.69000003</v>
      </c>
      <c r="E30" s="29">
        <f>+AER!C109</f>
        <v>944900302.28999972</v>
      </c>
      <c r="F30" s="27"/>
    </row>
    <row r="31" spans="2:6" ht="15.75">
      <c r="B31" s="3" t="s">
        <v>18</v>
      </c>
      <c r="C31" s="24" t="s">
        <v>19</v>
      </c>
      <c r="D31" s="29">
        <f>+AER!B119</f>
        <v>277864.26</v>
      </c>
      <c r="E31" s="29">
        <f>+AER!C119</f>
        <v>3128931.11</v>
      </c>
      <c r="F31" s="27"/>
    </row>
    <row r="32" spans="2:6" ht="15.75">
      <c r="B32" s="3"/>
      <c r="C32" s="3"/>
      <c r="D32" s="68"/>
      <c r="E32" s="34"/>
      <c r="F32" s="27"/>
    </row>
    <row r="33" spans="1:6" ht="15.75">
      <c r="B33" s="5" t="s">
        <v>20</v>
      </c>
      <c r="C33" s="5"/>
      <c r="D33" s="35">
        <f>SUM(D30:D32)</f>
        <v>153159416.95000002</v>
      </c>
      <c r="E33" s="35">
        <f>SUM(E30:E32)</f>
        <v>948029233.39999974</v>
      </c>
      <c r="F33" s="36"/>
    </row>
    <row r="34" spans="1:6" ht="15.75">
      <c r="B34" s="28"/>
      <c r="C34" s="28"/>
      <c r="D34" s="68"/>
      <c r="E34" s="29"/>
      <c r="F34" s="27"/>
    </row>
    <row r="35" spans="1:6" ht="15.75">
      <c r="B35" s="6" t="s">
        <v>21</v>
      </c>
      <c r="C35" s="6"/>
      <c r="D35" s="37">
        <f>D27-D33</f>
        <v>-82419363.590000033</v>
      </c>
      <c r="E35" s="37">
        <f>E27-E33</f>
        <v>-452671985.21999973</v>
      </c>
      <c r="F35" s="27"/>
    </row>
    <row r="36" spans="1:6" ht="15.75">
      <c r="B36" s="32"/>
      <c r="C36" s="32"/>
      <c r="D36" s="69"/>
      <c r="E36" s="31"/>
      <c r="F36" s="27"/>
    </row>
    <row r="37" spans="1:6" ht="15.75">
      <c r="B37" s="6" t="s">
        <v>22</v>
      </c>
      <c r="C37" s="6"/>
      <c r="D37" s="71">
        <v>478163.8</v>
      </c>
      <c r="E37" s="71">
        <v>3458333.7800000003</v>
      </c>
      <c r="F37" s="27"/>
    </row>
    <row r="38" spans="1:6">
      <c r="B38" s="27"/>
      <c r="C38" s="27"/>
      <c r="D38" s="70"/>
      <c r="E38" s="38"/>
      <c r="F38" s="27"/>
    </row>
    <row r="39" spans="1:6" ht="16.5" thickBot="1">
      <c r="B39" s="6" t="s">
        <v>23</v>
      </c>
      <c r="C39" s="6"/>
      <c r="D39" s="39">
        <f>+D37+D35</f>
        <v>-81941199.790000036</v>
      </c>
      <c r="E39" s="39">
        <f>+E37+E35</f>
        <v>-449213651.43999976</v>
      </c>
      <c r="F39" s="27"/>
    </row>
    <row r="40" spans="1:6" ht="13.5" thickTop="1">
      <c r="B40" s="27"/>
      <c r="C40" s="27"/>
      <c r="D40" s="27"/>
      <c r="E40" s="36"/>
      <c r="F40" s="27"/>
    </row>
    <row r="42" spans="1:6" ht="15.75">
      <c r="E42" s="55"/>
    </row>
    <row r="43" spans="1:6">
      <c r="A43" s="10"/>
      <c r="B43" s="10"/>
      <c r="C43" s="11"/>
      <c r="D43" s="11"/>
    </row>
    <row r="44" spans="1:6">
      <c r="A44" s="10"/>
      <c r="B44" s="10"/>
      <c r="C44" s="11"/>
      <c r="D44" s="11"/>
      <c r="E44" s="54"/>
    </row>
    <row r="45" spans="1:6">
      <c r="A45" s="10"/>
      <c r="B45" s="10"/>
      <c r="C45" s="11"/>
      <c r="D45" s="11"/>
    </row>
    <row r="46" spans="1:6">
      <c r="A46" s="10"/>
      <c r="B46" s="10"/>
      <c r="C46" s="11"/>
      <c r="D46" s="11"/>
    </row>
  </sheetData>
  <mergeCells count="4">
    <mergeCell ref="A10:E10"/>
    <mergeCell ref="B11:E11"/>
    <mergeCell ref="B12:E12"/>
    <mergeCell ref="B13:E13"/>
  </mergeCells>
  <phoneticPr fontId="10" type="noConversion"/>
  <printOptions horizontalCentered="1" gridLinesSet="0"/>
  <pageMargins left="0.31" right="0.31496062992125984" top="0.59055118110236227" bottom="0.98425196850393704" header="2.44" footer="0"/>
  <pageSetup scale="105" orientation="portrait" r:id="rId1"/>
  <headerFooter alignWithMargins="0">
    <oddHeader xml:space="preserve">&amp;C&amp;"Arrus Blk BT,Negrita"&amp;14
&amp;R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0"/>
  <sheetViews>
    <sheetView topLeftCell="A87" zoomScale="160" zoomScaleNormal="160" workbookViewId="0">
      <selection activeCell="B80" sqref="B80:C80"/>
    </sheetView>
  </sheetViews>
  <sheetFormatPr baseColWidth="10" defaultColWidth="12" defaultRowHeight="12.75"/>
  <cols>
    <col min="1" max="1" width="55.7109375" style="13" customWidth="1"/>
    <col min="2" max="2" width="17.5703125" style="26" bestFit="1" customWidth="1"/>
    <col min="3" max="3" width="15.7109375" style="60" bestFit="1" customWidth="1"/>
    <col min="4" max="16384" width="12" style="13"/>
  </cols>
  <sheetData>
    <row r="1" spans="1:4" ht="15">
      <c r="A1" s="52" t="s">
        <v>24</v>
      </c>
    </row>
    <row r="2" spans="1:4">
      <c r="B2" s="56" t="s">
        <v>4</v>
      </c>
      <c r="C2" s="61" t="s">
        <v>5</v>
      </c>
    </row>
    <row r="3" spans="1:4">
      <c r="A3" s="14" t="s">
        <v>25</v>
      </c>
      <c r="B3" s="57"/>
    </row>
    <row r="4" spans="1:4">
      <c r="A4" s="15" t="s">
        <v>26</v>
      </c>
      <c r="B4" s="58">
        <v>260822.23</v>
      </c>
      <c r="C4" s="40">
        <v>2687205.21</v>
      </c>
      <c r="D4" s="41"/>
    </row>
    <row r="5" spans="1:4">
      <c r="A5" s="15" t="s">
        <v>27</v>
      </c>
      <c r="B5" s="58">
        <v>226422.82</v>
      </c>
      <c r="C5" s="40">
        <v>1982921.8299999998</v>
      </c>
      <c r="D5" s="42"/>
    </row>
    <row r="6" spans="1:4">
      <c r="A6" s="15" t="s">
        <v>28</v>
      </c>
      <c r="B6" s="58">
        <v>596706.93000000005</v>
      </c>
      <c r="C6" s="40">
        <v>4008903.94</v>
      </c>
      <c r="D6" s="42"/>
    </row>
    <row r="7" spans="1:4">
      <c r="A7" s="15" t="s">
        <v>29</v>
      </c>
      <c r="B7" s="58">
        <v>35039.26</v>
      </c>
      <c r="C7" s="40">
        <v>1431538.58</v>
      </c>
      <c r="D7" s="42"/>
    </row>
    <row r="8" spans="1:4">
      <c r="A8" s="15" t="s">
        <v>30</v>
      </c>
      <c r="B8" s="58">
        <v>71518.7</v>
      </c>
      <c r="C8" s="40">
        <v>1398853.73</v>
      </c>
      <c r="D8" s="42"/>
    </row>
    <row r="9" spans="1:4">
      <c r="A9" s="15" t="s">
        <v>31</v>
      </c>
      <c r="B9" s="58">
        <v>71458.100000000006</v>
      </c>
      <c r="C9" s="40">
        <v>635233.81999999995</v>
      </c>
      <c r="D9" s="42"/>
    </row>
    <row r="10" spans="1:4">
      <c r="A10" s="15" t="s">
        <v>32</v>
      </c>
      <c r="B10" s="58">
        <v>352315.8</v>
      </c>
      <c r="C10" s="40">
        <v>2079208.21</v>
      </c>
      <c r="D10" s="42"/>
    </row>
    <row r="11" spans="1:4">
      <c r="A11" s="15" t="s">
        <v>33</v>
      </c>
      <c r="B11" s="58">
        <v>10203.58</v>
      </c>
      <c r="C11" s="40">
        <v>530593.85</v>
      </c>
      <c r="D11" s="42"/>
    </row>
    <row r="12" spans="1:4">
      <c r="A12" s="15" t="s">
        <v>34</v>
      </c>
      <c r="B12" s="58">
        <v>81443.14</v>
      </c>
      <c r="C12" s="40">
        <v>585560.51</v>
      </c>
      <c r="D12" s="42"/>
    </row>
    <row r="13" spans="1:4">
      <c r="A13" s="15" t="s">
        <v>35</v>
      </c>
      <c r="B13" s="58">
        <v>7459.32</v>
      </c>
      <c r="C13" s="40">
        <v>289106.36</v>
      </c>
      <c r="D13" s="42"/>
    </row>
    <row r="14" spans="1:4">
      <c r="A14" s="15" t="s">
        <v>36</v>
      </c>
      <c r="B14" s="58">
        <v>6715.54</v>
      </c>
      <c r="C14" s="40">
        <v>363174.32999999996</v>
      </c>
      <c r="D14" s="42"/>
    </row>
    <row r="15" spans="1:4">
      <c r="A15" s="15" t="s">
        <v>37</v>
      </c>
      <c r="B15" s="59">
        <v>215428.81</v>
      </c>
      <c r="C15" s="72">
        <v>2919200.3600000003</v>
      </c>
      <c r="D15" s="42"/>
    </row>
    <row r="16" spans="1:4" ht="20.25" customHeight="1">
      <c r="A16" s="16" t="s">
        <v>38</v>
      </c>
      <c r="B16" s="44">
        <f>SUM(B4:B15)</f>
        <v>1935534.2300000002</v>
      </c>
      <c r="C16" s="57">
        <f>SUM(C4:C15)</f>
        <v>18911500.73</v>
      </c>
    </row>
    <row r="17" spans="1:3" ht="7.5" customHeight="1">
      <c r="A17" s="16"/>
      <c r="B17" s="44"/>
    </row>
    <row r="18" spans="1:3">
      <c r="A18" s="16" t="s">
        <v>39</v>
      </c>
    </row>
    <row r="19" spans="1:3">
      <c r="A19" s="16"/>
    </row>
    <row r="20" spans="1:3" hidden="1">
      <c r="A20" s="15" t="s">
        <v>40</v>
      </c>
      <c r="B20" s="26">
        <v>0</v>
      </c>
    </row>
    <row r="21" spans="1:3">
      <c r="A21" s="15" t="s">
        <v>41</v>
      </c>
      <c r="B21" s="58">
        <v>0</v>
      </c>
      <c r="C21" s="77">
        <v>218918</v>
      </c>
    </row>
    <row r="22" spans="1:3">
      <c r="A22" s="15" t="s">
        <v>42</v>
      </c>
      <c r="B22" s="59">
        <v>0</v>
      </c>
      <c r="C22" s="78">
        <v>23073</v>
      </c>
    </row>
    <row r="24" spans="1:3">
      <c r="A24" s="16" t="s">
        <v>43</v>
      </c>
      <c r="B24" s="51">
        <f>SUM(B20:B22)</f>
        <v>0</v>
      </c>
      <c r="C24" s="62">
        <f>SUM(C20:C22)</f>
        <v>241991</v>
      </c>
    </row>
    <row r="26" spans="1:3" ht="15.75" thickBot="1">
      <c r="A26" s="17" t="s">
        <v>44</v>
      </c>
      <c r="B26" s="18">
        <f>+B16+B24</f>
        <v>1935534.2300000002</v>
      </c>
      <c r="C26" s="63">
        <f>+C16+C24</f>
        <v>19153491.73</v>
      </c>
    </row>
    <row r="27" spans="1:3" ht="15.75" thickTop="1">
      <c r="A27" s="17"/>
      <c r="B27" s="46"/>
    </row>
    <row r="28" spans="1:3">
      <c r="A28" s="53" t="s">
        <v>45</v>
      </c>
    </row>
    <row r="29" spans="1:3" ht="8.25" customHeight="1"/>
    <row r="30" spans="1:3">
      <c r="A30" s="14" t="s">
        <v>25</v>
      </c>
    </row>
    <row r="31" spans="1:3">
      <c r="A31" s="15" t="s">
        <v>26</v>
      </c>
      <c r="B31" s="65">
        <v>248402.12</v>
      </c>
      <c r="C31" s="73">
        <v>2559242.84</v>
      </c>
    </row>
    <row r="32" spans="1:3">
      <c r="A32" s="15" t="s">
        <v>27</v>
      </c>
      <c r="B32" s="65">
        <v>213184.59</v>
      </c>
      <c r="C32" s="73">
        <v>1886040.79</v>
      </c>
    </row>
    <row r="33" spans="1:3">
      <c r="A33" s="15" t="s">
        <v>28</v>
      </c>
      <c r="B33" s="65">
        <v>568292.31000000006</v>
      </c>
      <c r="C33" s="73">
        <v>3818956.13</v>
      </c>
    </row>
    <row r="34" spans="1:3">
      <c r="A34" s="15" t="s">
        <v>29</v>
      </c>
      <c r="B34" s="65">
        <v>33370.720000000001</v>
      </c>
      <c r="C34" s="73">
        <v>1363370.42</v>
      </c>
    </row>
    <row r="35" spans="1:3">
      <c r="A35" s="15" t="s">
        <v>30</v>
      </c>
      <c r="B35" s="65">
        <v>68113.039999999994</v>
      </c>
      <c r="C35" s="73">
        <v>1332241.6200000001</v>
      </c>
    </row>
    <row r="36" spans="1:3">
      <c r="A36" s="15" t="s">
        <v>31</v>
      </c>
      <c r="B36" s="65">
        <v>68055.33</v>
      </c>
      <c r="C36" s="73">
        <v>605363.64</v>
      </c>
    </row>
    <row r="37" spans="1:3">
      <c r="A37" s="15" t="s">
        <v>32</v>
      </c>
      <c r="B37" s="65">
        <v>335538.84999999998</v>
      </c>
      <c r="C37" s="73">
        <v>1980480.18</v>
      </c>
    </row>
    <row r="38" spans="1:3">
      <c r="A38" s="15" t="s">
        <v>33</v>
      </c>
      <c r="B38" s="65">
        <v>9717.69</v>
      </c>
      <c r="C38" s="73">
        <v>505327.55</v>
      </c>
    </row>
    <row r="39" spans="1:3">
      <c r="A39" s="15" t="s">
        <v>34</v>
      </c>
      <c r="B39" s="65">
        <v>77564.89</v>
      </c>
      <c r="C39" s="73">
        <v>557676.65</v>
      </c>
    </row>
    <row r="40" spans="1:3">
      <c r="A40" s="15" t="s">
        <v>35</v>
      </c>
      <c r="B40" s="65">
        <v>7104.11</v>
      </c>
      <c r="C40" s="73">
        <v>275326.09000000003</v>
      </c>
    </row>
    <row r="41" spans="1:3">
      <c r="A41" s="15" t="s">
        <v>36</v>
      </c>
      <c r="B41" s="65">
        <v>6395.75</v>
      </c>
      <c r="C41" s="73">
        <v>345880.32000000001</v>
      </c>
    </row>
    <row r="42" spans="1:3">
      <c r="A42" s="15" t="s">
        <v>37</v>
      </c>
      <c r="B42" s="59">
        <v>204071.47</v>
      </c>
      <c r="C42" s="74">
        <v>2779058.84</v>
      </c>
    </row>
    <row r="43" spans="1:3" ht="9" customHeight="1">
      <c r="A43" s="15"/>
    </row>
    <row r="44" spans="1:3">
      <c r="A44" s="19" t="s">
        <v>46</v>
      </c>
      <c r="B44" s="44">
        <f>SUM(B31:B43)</f>
        <v>1839810.8699999999</v>
      </c>
      <c r="C44" s="57">
        <f>SUM(C31:C43)</f>
        <v>18008965.07</v>
      </c>
    </row>
    <row r="45" spans="1:3" ht="7.5" customHeight="1">
      <c r="A45" s="15"/>
    </row>
    <row r="46" spans="1:3">
      <c r="A46" s="16" t="s">
        <v>39</v>
      </c>
    </row>
    <row r="47" spans="1:3">
      <c r="A47" s="16"/>
    </row>
    <row r="48" spans="1:3" hidden="1">
      <c r="A48" s="15" t="s">
        <v>40</v>
      </c>
      <c r="B48" s="45">
        <v>0</v>
      </c>
    </row>
    <row r="49" spans="1:3">
      <c r="A49" s="15" t="s">
        <v>41</v>
      </c>
      <c r="B49" s="58">
        <v>0</v>
      </c>
      <c r="C49" s="40">
        <v>268055.03999999992</v>
      </c>
    </row>
    <row r="50" spans="1:3">
      <c r="A50" s="15" t="s">
        <v>42</v>
      </c>
      <c r="B50" s="59">
        <v>0</v>
      </c>
      <c r="C50" s="72">
        <v>29533.439999999999</v>
      </c>
    </row>
    <row r="52" spans="1:3">
      <c r="A52" s="16" t="s">
        <v>43</v>
      </c>
      <c r="B52" s="51">
        <f>SUM(B48:B50)</f>
        <v>0</v>
      </c>
      <c r="C52" s="62">
        <f>SUM(C48:C50)</f>
        <v>297588.47999999992</v>
      </c>
    </row>
    <row r="53" spans="1:3" ht="8.1" customHeight="1"/>
    <row r="54" spans="1:3" ht="15.75" thickBot="1">
      <c r="A54" s="17" t="s">
        <v>47</v>
      </c>
      <c r="B54" s="18">
        <f>+B52+B44</f>
        <v>1839810.8699999999</v>
      </c>
      <c r="C54" s="63">
        <f>+C52+C44</f>
        <v>18306553.550000001</v>
      </c>
    </row>
    <row r="55" spans="1:3" ht="15.75" thickTop="1">
      <c r="A55" s="17"/>
      <c r="B55" s="46"/>
    </row>
    <row r="56" spans="1:3" ht="15">
      <c r="A56" s="52" t="s">
        <v>48</v>
      </c>
      <c r="B56" s="47"/>
    </row>
    <row r="57" spans="1:3">
      <c r="A57" s="64" t="s">
        <v>49</v>
      </c>
      <c r="B57" s="75">
        <v>37178704.210000001</v>
      </c>
      <c r="C57" s="75">
        <v>252630414.09</v>
      </c>
    </row>
    <row r="58" spans="1:3">
      <c r="A58" s="64" t="s">
        <v>50</v>
      </c>
      <c r="B58" s="75">
        <v>56922</v>
      </c>
      <c r="C58" s="75">
        <v>401733.19</v>
      </c>
    </row>
    <row r="59" spans="1:3" hidden="1">
      <c r="A59" s="64" t="s">
        <v>51</v>
      </c>
      <c r="B59" s="75"/>
      <c r="C59" s="75"/>
    </row>
    <row r="60" spans="1:3">
      <c r="A60" s="64" t="s">
        <v>52</v>
      </c>
      <c r="B60" s="75">
        <v>239850</v>
      </c>
      <c r="C60" s="75">
        <v>1213257.5</v>
      </c>
    </row>
    <row r="61" spans="1:3">
      <c r="A61" s="64" t="s">
        <v>53</v>
      </c>
      <c r="B61" s="75">
        <v>38313.599999999999</v>
      </c>
      <c r="C61" s="75">
        <v>83883.990000000005</v>
      </c>
    </row>
    <row r="62" spans="1:3">
      <c r="A62" s="64" t="s">
        <v>54</v>
      </c>
      <c r="B62" s="75">
        <v>2624916.5300000003</v>
      </c>
      <c r="C62" s="75">
        <v>17820510.219999999</v>
      </c>
    </row>
    <row r="63" spans="1:3">
      <c r="A63" s="64" t="s">
        <v>55</v>
      </c>
      <c r="B63" s="75">
        <v>2566396.38</v>
      </c>
      <c r="C63" s="75">
        <v>17411649.129999999</v>
      </c>
    </row>
    <row r="64" spans="1:3">
      <c r="A64" s="64" t="s">
        <v>56</v>
      </c>
      <c r="B64" s="75">
        <v>372495.06</v>
      </c>
      <c r="C64" s="75">
        <v>2523004.96</v>
      </c>
    </row>
    <row r="65" spans="1:3">
      <c r="A65" s="64" t="s">
        <v>57</v>
      </c>
      <c r="B65" s="75">
        <v>1099750</v>
      </c>
      <c r="C65" s="75">
        <v>7712250</v>
      </c>
    </row>
    <row r="66" spans="1:3">
      <c r="A66" s="64" t="s">
        <v>58</v>
      </c>
      <c r="B66" s="75">
        <v>8000</v>
      </c>
      <c r="C66" s="75">
        <v>202637.78</v>
      </c>
    </row>
    <row r="67" spans="1:3">
      <c r="A67" s="64" t="s">
        <v>59</v>
      </c>
      <c r="B67" s="75">
        <v>4744</v>
      </c>
      <c r="C67" s="75">
        <v>69971</v>
      </c>
    </row>
    <row r="68" spans="1:3">
      <c r="A68" s="64" t="s">
        <v>60</v>
      </c>
      <c r="B68" s="75">
        <v>320966</v>
      </c>
      <c r="C68" s="75">
        <v>2244362</v>
      </c>
    </row>
    <row r="69" spans="1:3">
      <c r="A69" s="64" t="s">
        <v>61</v>
      </c>
      <c r="B69" s="75">
        <v>389100</v>
      </c>
      <c r="C69" s="75">
        <v>2622450</v>
      </c>
    </row>
    <row r="70" spans="1:3">
      <c r="A70" s="64" t="s">
        <v>62</v>
      </c>
      <c r="B70" s="75">
        <v>65000</v>
      </c>
      <c r="C70" s="75">
        <v>365000</v>
      </c>
    </row>
    <row r="71" spans="1:3">
      <c r="A71" s="64" t="s">
        <v>63</v>
      </c>
      <c r="B71" s="75">
        <v>19338.37</v>
      </c>
      <c r="C71" s="75">
        <v>30438.37</v>
      </c>
    </row>
    <row r="72" spans="1:3">
      <c r="A72" s="64" t="s">
        <v>64</v>
      </c>
      <c r="B72" s="75">
        <v>1730326.07</v>
      </c>
      <c r="C72" s="75">
        <v>12928047.66</v>
      </c>
    </row>
    <row r="73" spans="1:3">
      <c r="A73" s="64" t="s">
        <v>65</v>
      </c>
      <c r="B73" s="75">
        <v>108863.31</v>
      </c>
      <c r="C73" s="75">
        <v>1205628.69</v>
      </c>
    </row>
    <row r="74" spans="1:3">
      <c r="A74" s="64" t="s">
        <v>66</v>
      </c>
      <c r="B74" s="75">
        <v>88550</v>
      </c>
      <c r="C74" s="75">
        <v>365665</v>
      </c>
    </row>
    <row r="75" spans="1:3">
      <c r="A75" s="64" t="s">
        <v>67</v>
      </c>
      <c r="B75" s="75">
        <v>15075.67</v>
      </c>
      <c r="C75" s="75">
        <v>73534.929999999993</v>
      </c>
    </row>
    <row r="76" spans="1:3">
      <c r="A76" s="64" t="s">
        <v>68</v>
      </c>
      <c r="B76" s="75">
        <v>197499.99</v>
      </c>
      <c r="C76" s="75">
        <v>682499.96</v>
      </c>
    </row>
    <row r="77" spans="1:3">
      <c r="A77" s="64" t="s">
        <v>69</v>
      </c>
      <c r="B77" s="75">
        <v>82445</v>
      </c>
      <c r="C77" s="75">
        <v>207495.67999999999</v>
      </c>
    </row>
    <row r="78" spans="1:3" ht="12.95" customHeight="1">
      <c r="A78" s="64" t="s">
        <v>70</v>
      </c>
      <c r="B78" s="75">
        <v>822865.58</v>
      </c>
      <c r="C78" s="75">
        <v>5653212.8300000001</v>
      </c>
    </row>
    <row r="79" spans="1:3" ht="12.95" customHeight="1">
      <c r="A79" s="64" t="s">
        <v>71</v>
      </c>
      <c r="B79" s="75">
        <v>1387325.84</v>
      </c>
      <c r="C79" s="75">
        <v>8006529.21</v>
      </c>
    </row>
    <row r="80" spans="1:3" ht="12.95" customHeight="1">
      <c r="A80" s="64" t="s">
        <v>72</v>
      </c>
      <c r="B80" s="75">
        <v>526672.94000000006</v>
      </c>
      <c r="C80" s="75">
        <v>3692617.21</v>
      </c>
    </row>
    <row r="81" spans="1:3" ht="12.95" customHeight="1">
      <c r="A81" s="64" t="s">
        <v>73</v>
      </c>
      <c r="B81" s="75">
        <v>4630998.99</v>
      </c>
      <c r="C81" s="75">
        <v>13972998.99</v>
      </c>
    </row>
    <row r="82" spans="1:3" ht="12.95" customHeight="1">
      <c r="A82" s="64" t="s">
        <v>74</v>
      </c>
      <c r="B82" s="75">
        <v>701998.99</v>
      </c>
      <c r="C82" s="75">
        <v>4993197.9800000004</v>
      </c>
    </row>
    <row r="83" spans="1:3" ht="12.95" customHeight="1">
      <c r="A83" s="64" t="s">
        <v>75</v>
      </c>
      <c r="B83" s="75">
        <v>602150</v>
      </c>
      <c r="C83" s="75">
        <v>3464650</v>
      </c>
    </row>
    <row r="84" spans="1:3" ht="12.95" customHeight="1">
      <c r="A84" s="64" t="s">
        <v>76</v>
      </c>
      <c r="B84" s="75">
        <v>27830.13</v>
      </c>
      <c r="C84" s="75">
        <v>434177.13</v>
      </c>
    </row>
    <row r="85" spans="1:3" ht="12.95" customHeight="1">
      <c r="A85" s="64" t="s">
        <v>77</v>
      </c>
      <c r="B85" s="75">
        <v>3118406.39</v>
      </c>
      <c r="C85" s="75">
        <v>8463404.3399999999</v>
      </c>
    </row>
    <row r="86" spans="1:3" ht="12.95" customHeight="1">
      <c r="A86" s="64" t="s">
        <v>78</v>
      </c>
      <c r="B86" s="75">
        <v>6271</v>
      </c>
      <c r="C86" s="75">
        <v>199316.11</v>
      </c>
    </row>
    <row r="87" spans="1:3" ht="12.95" customHeight="1">
      <c r="A87" s="64" t="s">
        <v>79</v>
      </c>
      <c r="B87" s="75">
        <v>58290</v>
      </c>
      <c r="C87" s="75">
        <v>516410.21</v>
      </c>
    </row>
    <row r="88" spans="1:3" hidden="1">
      <c r="A88" s="64" t="s">
        <v>80</v>
      </c>
      <c r="B88" s="75"/>
      <c r="C88" s="75"/>
    </row>
    <row r="89" spans="1:3" ht="12.95" customHeight="1">
      <c r="A89" s="64" t="s">
        <v>81</v>
      </c>
      <c r="B89" s="75">
        <v>448752.5</v>
      </c>
      <c r="C89" s="75">
        <v>727703.67999999993</v>
      </c>
    </row>
    <row r="90" spans="1:3" ht="12.95" customHeight="1">
      <c r="A90" s="64" t="s">
        <v>82</v>
      </c>
      <c r="B90" s="75">
        <v>5505.36</v>
      </c>
      <c r="C90" s="75">
        <v>31741.84</v>
      </c>
    </row>
    <row r="91" spans="1:3" hidden="1">
      <c r="A91" s="64" t="s">
        <v>83</v>
      </c>
      <c r="B91" s="75"/>
      <c r="C91" s="75"/>
    </row>
    <row r="92" spans="1:3" ht="12.95" customHeight="1">
      <c r="A92" s="64" t="s">
        <v>84</v>
      </c>
      <c r="B92" s="75">
        <v>0</v>
      </c>
      <c r="C92" s="75">
        <v>1081073.52</v>
      </c>
    </row>
    <row r="93" spans="1:3" ht="12.95" customHeight="1">
      <c r="A93" s="64" t="s">
        <v>85</v>
      </c>
      <c r="B93" s="75">
        <v>357257.25999999995</v>
      </c>
      <c r="C93" s="75">
        <v>2442214.2999999998</v>
      </c>
    </row>
    <row r="94" spans="1:3">
      <c r="A94" s="64" t="s">
        <v>86</v>
      </c>
      <c r="B94" s="75">
        <v>42594.18</v>
      </c>
      <c r="C94" s="75">
        <v>752270.03999999992</v>
      </c>
    </row>
    <row r="95" spans="1:3" hidden="1">
      <c r="A95" s="64" t="s">
        <v>87</v>
      </c>
      <c r="B95" s="75"/>
      <c r="C95" s="75"/>
    </row>
    <row r="96" spans="1:3">
      <c r="A96" s="64" t="s">
        <v>88</v>
      </c>
      <c r="B96" s="75">
        <v>0</v>
      </c>
      <c r="C96" s="75">
        <v>16200</v>
      </c>
    </row>
    <row r="97" spans="1:3">
      <c r="A97" s="64" t="s">
        <v>89</v>
      </c>
      <c r="B97" s="75">
        <v>18944281.289999999</v>
      </c>
      <c r="C97" s="75">
        <v>125424315.72</v>
      </c>
    </row>
    <row r="98" spans="1:3" hidden="1">
      <c r="A98" s="64" t="s">
        <v>90</v>
      </c>
      <c r="B98" s="75"/>
      <c r="C98" s="75"/>
    </row>
    <row r="99" spans="1:3" ht="12.95" customHeight="1">
      <c r="A99" s="64" t="s">
        <v>91</v>
      </c>
      <c r="B99" s="75">
        <v>0</v>
      </c>
      <c r="C99" s="75">
        <v>179923.69</v>
      </c>
    </row>
    <row r="100" spans="1:3" ht="12.95" customHeight="1">
      <c r="A100" s="64" t="s">
        <v>92</v>
      </c>
      <c r="B100" s="75">
        <v>0</v>
      </c>
      <c r="C100" s="75">
        <v>2300</v>
      </c>
    </row>
    <row r="101" spans="1:3" ht="12.95" customHeight="1">
      <c r="A101" s="64" t="s">
        <v>93</v>
      </c>
      <c r="B101" s="75">
        <v>0</v>
      </c>
      <c r="C101" s="75">
        <v>18010</v>
      </c>
    </row>
    <row r="102" spans="1:3" ht="12.95" customHeight="1">
      <c r="A102" s="64" t="s">
        <v>94</v>
      </c>
      <c r="B102" s="75">
        <v>71582225.829999998</v>
      </c>
      <c r="C102" s="75">
        <v>430785474.69999999</v>
      </c>
    </row>
    <row r="103" spans="1:3">
      <c r="A103" s="64" t="s">
        <v>95</v>
      </c>
      <c r="B103" s="75">
        <v>138730.10999999999</v>
      </c>
      <c r="C103" s="75">
        <v>698529.43</v>
      </c>
    </row>
    <row r="104" spans="1:3">
      <c r="A104" s="64" t="s">
        <v>96</v>
      </c>
      <c r="B104" s="75">
        <v>189884.38</v>
      </c>
      <c r="C104" s="75">
        <v>759537.52</v>
      </c>
    </row>
    <row r="105" spans="1:3" ht="12.95" hidden="1" customHeight="1">
      <c r="A105" s="64" t="s">
        <v>87</v>
      </c>
      <c r="B105" s="75"/>
      <c r="C105" s="75"/>
    </row>
    <row r="106" spans="1:3">
      <c r="A106" s="64" t="s">
        <v>97</v>
      </c>
      <c r="B106" s="75">
        <v>1799527.23</v>
      </c>
      <c r="C106" s="75">
        <v>10819648.92</v>
      </c>
    </row>
    <row r="107" spans="1:3">
      <c r="A107" s="64" t="s">
        <v>98</v>
      </c>
      <c r="B107" s="75">
        <v>74497.5</v>
      </c>
      <c r="C107" s="75">
        <v>117497.5</v>
      </c>
    </row>
    <row r="108" spans="1:3">
      <c r="A108" s="64" t="s">
        <v>99</v>
      </c>
      <c r="B108" s="76">
        <v>208231</v>
      </c>
      <c r="C108" s="76">
        <v>852913.27</v>
      </c>
    </row>
    <row r="109" spans="1:3" ht="23.25" customHeight="1" thickBot="1">
      <c r="A109" s="17" t="s">
        <v>100</v>
      </c>
      <c r="B109" s="49">
        <f>SUM(B57:B108)</f>
        <v>152881552.69000003</v>
      </c>
      <c r="C109" s="49">
        <f>SUM(C57:C108)</f>
        <v>944900302.28999972</v>
      </c>
    </row>
    <row r="110" spans="1:3" ht="9.9499999999999993" customHeight="1" thickTop="1">
      <c r="A110" s="20"/>
      <c r="B110" s="50"/>
    </row>
    <row r="111" spans="1:3" ht="15" customHeight="1">
      <c r="A111" s="52" t="s">
        <v>101</v>
      </c>
      <c r="B111" s="48"/>
    </row>
    <row r="112" spans="1:3" ht="12.75" customHeight="1">
      <c r="A112" s="12"/>
      <c r="B112" s="48"/>
    </row>
    <row r="113" spans="1:3" ht="12.95" customHeight="1">
      <c r="A113" s="15" t="s">
        <v>102</v>
      </c>
      <c r="B113" s="58">
        <v>155612.99</v>
      </c>
      <c r="C113" s="58">
        <v>2095367.03</v>
      </c>
    </row>
    <row r="114" spans="1:3" ht="12.95" customHeight="1">
      <c r="A114" s="15" t="s">
        <v>103</v>
      </c>
      <c r="B114" s="58">
        <v>3195</v>
      </c>
      <c r="C114" s="58">
        <v>293345</v>
      </c>
    </row>
    <row r="115" spans="1:3" ht="12.95" customHeight="1">
      <c r="A115" s="15" t="s">
        <v>104</v>
      </c>
      <c r="B115" s="58">
        <v>659.06</v>
      </c>
      <c r="C115" s="58">
        <v>22872.13</v>
      </c>
    </row>
    <row r="116" spans="1:3" ht="12.95" customHeight="1">
      <c r="A116" s="15" t="s">
        <v>105</v>
      </c>
      <c r="B116" s="58">
        <v>0.01</v>
      </c>
      <c r="C116" s="58">
        <v>0.01</v>
      </c>
    </row>
    <row r="117" spans="1:3" ht="12.95" customHeight="1">
      <c r="A117" s="15" t="s">
        <v>106</v>
      </c>
      <c r="B117" s="59">
        <v>118397.2</v>
      </c>
      <c r="C117" s="59">
        <v>717346.94</v>
      </c>
    </row>
    <row r="118" spans="1:3" ht="12.95" customHeight="1">
      <c r="A118" s="15"/>
      <c r="B118" s="48"/>
    </row>
    <row r="119" spans="1:3" ht="15.75" thickBot="1">
      <c r="A119" s="17" t="s">
        <v>107</v>
      </c>
      <c r="B119" s="21">
        <f>SUM(B113:B117)</f>
        <v>277864.26</v>
      </c>
      <c r="C119" s="21">
        <f>SUM(C113:C117)</f>
        <v>3128931.11</v>
      </c>
    </row>
    <row r="120" spans="1:3" ht="12.95" customHeight="1" thickTop="1">
      <c r="A120" s="15"/>
      <c r="B120" s="48"/>
    </row>
    <row r="121" spans="1:3" ht="12.95" customHeight="1">
      <c r="A121" s="15"/>
      <c r="B121" s="48"/>
    </row>
    <row r="122" spans="1:3" ht="12.95" customHeight="1">
      <c r="A122" s="22"/>
      <c r="B122" s="48"/>
    </row>
    <row r="123" spans="1:3" ht="12.95" customHeight="1">
      <c r="A123" s="15"/>
      <c r="B123" s="48"/>
    </row>
    <row r="124" spans="1:3" ht="12.95" customHeight="1">
      <c r="A124" s="15"/>
      <c r="B124" s="48"/>
    </row>
    <row r="125" spans="1:3" ht="15" customHeight="1"/>
    <row r="126" spans="1:3" ht="15" customHeight="1"/>
    <row r="127" spans="1:3" ht="15" customHeight="1"/>
    <row r="128" spans="1:3" ht="15" customHeight="1"/>
    <row r="129" spans="1:2" ht="15" customHeight="1"/>
    <row r="130" spans="1:2" ht="15" customHeight="1"/>
    <row r="131" spans="1:2" ht="15" customHeight="1"/>
    <row r="132" spans="1:2" ht="15" customHeight="1"/>
    <row r="133" spans="1:2" ht="15" customHeight="1"/>
    <row r="134" spans="1:2" ht="15" customHeight="1"/>
    <row r="136" spans="1:2">
      <c r="A136" s="23"/>
      <c r="B136" s="43"/>
    </row>
    <row r="137" spans="1:2">
      <c r="A137" s="23"/>
      <c r="B137" s="43"/>
    </row>
    <row r="138" spans="1:2">
      <c r="A138" s="23"/>
      <c r="B138" s="43"/>
    </row>
    <row r="139" spans="1:2">
      <c r="A139" s="23"/>
      <c r="B139" s="43"/>
    </row>
    <row r="140" spans="1:2">
      <c r="A140" s="23"/>
      <c r="B140" s="43"/>
    </row>
    <row r="141" spans="1:2">
      <c r="A141" s="23"/>
      <c r="B141" s="43"/>
    </row>
    <row r="142" spans="1:2">
      <c r="A142" s="23"/>
      <c r="B142" s="43"/>
    </row>
    <row r="143" spans="1:2">
      <c r="A143" s="23"/>
      <c r="B143" s="43"/>
    </row>
    <row r="144" spans="1:2">
      <c r="A144" s="23"/>
      <c r="B144" s="43"/>
    </row>
    <row r="145" spans="1:2">
      <c r="A145" s="23"/>
      <c r="B145" s="43"/>
    </row>
    <row r="146" spans="1:2">
      <c r="A146" s="23"/>
      <c r="B146" s="43"/>
    </row>
    <row r="147" spans="1:2">
      <c r="A147" s="23"/>
      <c r="B147" s="43"/>
    </row>
    <row r="148" spans="1:2">
      <c r="A148" s="23"/>
      <c r="B148" s="43"/>
    </row>
    <row r="149" spans="1:2">
      <c r="A149" s="23"/>
      <c r="B149" s="43"/>
    </row>
    <row r="150" spans="1:2">
      <c r="A150" s="23"/>
      <c r="B150" s="43"/>
    </row>
    <row r="151" spans="1:2">
      <c r="A151" s="23"/>
      <c r="B151" s="43"/>
    </row>
    <row r="152" spans="1:2">
      <c r="A152" s="23"/>
      <c r="B152" s="43"/>
    </row>
    <row r="153" spans="1:2">
      <c r="A153" s="23"/>
      <c r="B153" s="43"/>
    </row>
    <row r="154" spans="1:2">
      <c r="A154" s="23"/>
      <c r="B154" s="43"/>
    </row>
    <row r="155" spans="1:2">
      <c r="A155" s="23"/>
      <c r="B155" s="43"/>
    </row>
    <row r="156" spans="1:2">
      <c r="A156" s="23"/>
      <c r="B156" s="43"/>
    </row>
    <row r="157" spans="1:2">
      <c r="A157" s="23"/>
      <c r="B157" s="43"/>
    </row>
    <row r="158" spans="1:2">
      <c r="A158" s="23"/>
      <c r="B158" s="43"/>
    </row>
    <row r="159" spans="1:2">
      <c r="A159" s="23"/>
      <c r="B159" s="43"/>
    </row>
    <row r="160" spans="1:2">
      <c r="A160" s="23"/>
      <c r="B160" s="43"/>
    </row>
    <row r="161" spans="1:2">
      <c r="A161" s="23"/>
      <c r="B161" s="43"/>
    </row>
    <row r="162" spans="1:2">
      <c r="A162" s="23"/>
      <c r="B162" s="43"/>
    </row>
    <row r="163" spans="1:2">
      <c r="A163" s="23"/>
      <c r="B163" s="43"/>
    </row>
    <row r="164" spans="1:2">
      <c r="A164" s="23"/>
      <c r="B164" s="43"/>
    </row>
    <row r="165" spans="1:2">
      <c r="A165" s="23"/>
      <c r="B165" s="43"/>
    </row>
    <row r="166" spans="1:2">
      <c r="A166" s="23"/>
      <c r="B166" s="43"/>
    </row>
    <row r="167" spans="1:2">
      <c r="A167" s="23"/>
      <c r="B167" s="43"/>
    </row>
    <row r="168" spans="1:2">
      <c r="A168" s="23"/>
      <c r="B168" s="43"/>
    </row>
    <row r="169" spans="1:2">
      <c r="A169" s="23"/>
      <c r="B169" s="43"/>
    </row>
    <row r="170" spans="1:2">
      <c r="A170" s="23"/>
      <c r="B170" s="43"/>
    </row>
  </sheetData>
  <printOptions horizontalCentered="1"/>
  <pageMargins left="0.70866141732283472" right="0.70866141732283472" top="1.7322834645669292" bottom="0.55118110236220474" header="0.31496062992125984" footer="0.31496062992125984"/>
  <pageSetup scale="95" orientation="portrait" r:id="rId1"/>
  <headerFooter>
    <oddHeader xml:space="preserve">&amp;C&amp;"Arrus BT,Negrita"&amp;14
Anexos al Estado de Resultados
Del 1 de enero al 31 de julio de 2015
Valores en RD$
</oddHeader>
  </headerFooter>
  <rowBreaks count="3" manualBreakCount="3">
    <brk id="26" max="16383" man="1"/>
    <brk id="54" max="16383" man="1"/>
    <brk id="1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ER</vt:lpstr>
      <vt:lpstr>AER</vt:lpstr>
      <vt:lpstr>ER!Área_de_impresión</vt:lpstr>
      <vt:lpstr>AER!Títulos_a_imprimir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keywords/>
  <dc:description/>
  <cp:lastModifiedBy>Eimy Gomez</cp:lastModifiedBy>
  <cp:revision/>
  <dcterms:created xsi:type="dcterms:W3CDTF">1999-04-24T14:30:54Z</dcterms:created>
  <dcterms:modified xsi:type="dcterms:W3CDTF">2015-10-29T19:24:50Z</dcterms:modified>
</cp:coreProperties>
</file>