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pUserProfiles\NetworkService\AppData\OICE_16_974FA576_32C1D314_2BF4\"/>
    </mc:Choice>
  </mc:AlternateContent>
  <bookViews>
    <workbookView xWindow="240" yWindow="555" windowWidth="6810" windowHeight="6630"/>
  </bookViews>
  <sheets>
    <sheet name="ER" sheetId="2" r:id="rId1"/>
    <sheet name="AER" sheetId="6" r:id="rId2"/>
  </sheets>
  <definedNames>
    <definedName name="_xlnm.Print_Area" localSheetId="0">ER!$A$2:$E$40</definedName>
    <definedName name="_xlnm.Print_Titles" localSheetId="1">AER!$2:$2</definedName>
  </definedNames>
  <calcPr calcId="171026"/>
  <customWorkbookViews>
    <customWorkbookView name="IMPUESTO1992 (BG)" guid="{50243200-FA76-11D2-803F-444553540000}" maximized="1" xWindow="2" yWindow="2" windowWidth="636" windowHeight="308" activeSheetId="1"/>
  </customWorkbookViews>
</workbook>
</file>

<file path=xl/calcChain.xml><?xml version="1.0" encoding="utf-8"?>
<calcChain xmlns="http://schemas.openxmlformats.org/spreadsheetml/2006/main">
  <c r="C91" i="6" l="1"/>
  <c r="E30" i="2"/>
  <c r="B91" i="6"/>
  <c r="D30" i="2"/>
  <c r="C99" i="6"/>
  <c r="E31" i="2"/>
  <c r="C33" i="6"/>
  <c r="C36" i="6"/>
  <c r="E25" i="2"/>
  <c r="C14" i="6"/>
  <c r="C17" i="6"/>
  <c r="E18" i="2"/>
  <c r="E22" i="2"/>
  <c r="B99" i="6"/>
  <c r="D31" i="2"/>
  <c r="B33" i="6"/>
  <c r="B36" i="6"/>
  <c r="D25" i="2"/>
  <c r="B14" i="6"/>
  <c r="B17" i="6"/>
  <c r="D18" i="2"/>
  <c r="D22" i="2"/>
  <c r="D27" i="2"/>
  <c r="E33" i="2"/>
  <c r="D33" i="2"/>
  <c r="D35" i="2"/>
  <c r="D39" i="2"/>
  <c r="E27" i="2"/>
  <c r="E35" i="2"/>
  <c r="E39" i="2"/>
</calcChain>
</file>

<file path=xl/sharedStrings.xml><?xml version="1.0" encoding="utf-8"?>
<sst xmlns="http://schemas.openxmlformats.org/spreadsheetml/2006/main" count="113" uniqueCount="100">
  <si>
    <t>“Año del Fomento de la Vivienda”</t>
  </si>
  <si>
    <t>Estado de Resultados</t>
  </si>
  <si>
    <t>Del 1 de enero al 31 de mayo de 2016</t>
  </si>
  <si>
    <t>(Valores en RD$)</t>
  </si>
  <si>
    <t>Mayo</t>
  </si>
  <si>
    <t>Al 31-05-2015</t>
  </si>
  <si>
    <t>Ingresos</t>
  </si>
  <si>
    <t>Ventas de Productos</t>
  </si>
  <si>
    <t>Nota No. 01</t>
  </si>
  <si>
    <t>Aportes Gobierno Central  Nómina</t>
  </si>
  <si>
    <t>Aportes Gobierno Central Gtos. Operacionales</t>
  </si>
  <si>
    <t>Total Ingreso Bruto</t>
  </si>
  <si>
    <t>Menos:</t>
  </si>
  <si>
    <t>Costo de Ventas:</t>
  </si>
  <si>
    <t>Nota No. 02</t>
  </si>
  <si>
    <t>Resultado Bruto</t>
  </si>
  <si>
    <t>Gastos Operacionales</t>
  </si>
  <si>
    <t>Nota No. 03</t>
  </si>
  <si>
    <t>Gastos Financieros</t>
  </si>
  <si>
    <t>Nota No. 04</t>
  </si>
  <si>
    <t>Total  Gastos Operacionales y Financieros</t>
  </si>
  <si>
    <t>Resultados antes de Otros Ingresos</t>
  </si>
  <si>
    <t>Otros Ingresos</t>
  </si>
  <si>
    <t>Resultado del Periodo  Enero-mayo 2016</t>
  </si>
  <si>
    <t>(01) Ingresos por Centro de Distribución</t>
  </si>
  <si>
    <t>Al 31-05-2016</t>
  </si>
  <si>
    <t>Supermercados:</t>
  </si>
  <si>
    <t>Agromercado Inespre I</t>
  </si>
  <si>
    <t>Agromercado II-Hermandad de Pensionados</t>
  </si>
  <si>
    <t>Agromercado III-UASD</t>
  </si>
  <si>
    <t>Agromercado Santiago VIII</t>
  </si>
  <si>
    <t>Agromercado Hato Mayor</t>
  </si>
  <si>
    <t>Agromercado Pedro Sánchez</t>
  </si>
  <si>
    <t>Agromercado El Seybo</t>
  </si>
  <si>
    <t>Agromercado Sabana de la Mar</t>
  </si>
  <si>
    <t>Agromercado Pedro Brand</t>
  </si>
  <si>
    <t>Agromercado Mercado la Romana</t>
  </si>
  <si>
    <t>Total Ventas por Supermercados</t>
  </si>
  <si>
    <t xml:space="preserve"> (01) Total Ingresos por Centro de Distribución</t>
  </si>
  <si>
    <t>(02) Costo de Ventas por Centro de Distribución</t>
  </si>
  <si>
    <t>Total Costo de Ventas por Supermercados</t>
  </si>
  <si>
    <t>(02) Total Costo de Ventas por Centro de Distribución</t>
  </si>
  <si>
    <t>(03) Gastos Operacionales</t>
  </si>
  <si>
    <t>Sueldos</t>
  </si>
  <si>
    <t>Vacaciones</t>
  </si>
  <si>
    <t>Capacitación y Entrenamiento de Personal</t>
  </si>
  <si>
    <t>Indemnización Ley 41-08</t>
  </si>
  <si>
    <t>Regalia Pascual</t>
  </si>
  <si>
    <t>Sistema de Pensiones</t>
  </si>
  <si>
    <t>Seguro Familiar de Salud</t>
  </si>
  <si>
    <t>Seguro Riesgos Laborales</t>
  </si>
  <si>
    <t>Compensación Seguridad Militar</t>
  </si>
  <si>
    <t>Gastos Médicos</t>
  </si>
  <si>
    <t>Uniforme de Personal</t>
  </si>
  <si>
    <t>Asignación para Combustibles</t>
  </si>
  <si>
    <t>Gastos de Representación</t>
  </si>
  <si>
    <t>Compensación por Uso de Vehículos</t>
  </si>
  <si>
    <t>Labor Extraordinaria</t>
  </si>
  <si>
    <t>Seguro Medico</t>
  </si>
  <si>
    <t>Almuerzos y Refrigerios</t>
  </si>
  <si>
    <t>Servicio de Transporte</t>
  </si>
  <si>
    <t>Otros Gastos de Personal</t>
  </si>
  <si>
    <t>Servicios Prestados</t>
  </si>
  <si>
    <t>Publicidad y Promocion</t>
  </si>
  <si>
    <t>Combustibles y Lubricantes</t>
  </si>
  <si>
    <t>Energía Eléctrica</t>
  </si>
  <si>
    <t>Servicio de Comunicacion</t>
  </si>
  <si>
    <t>Alquiler de Vehiculos para Operativos de Ventas</t>
  </si>
  <si>
    <t>Alquiler de Vehiculos Uso Administrativo</t>
  </si>
  <si>
    <t>Labor Realizada</t>
  </si>
  <si>
    <t>Agua y Basura</t>
  </si>
  <si>
    <t>Material para Empaques de Mercancias</t>
  </si>
  <si>
    <t>Gastos de Viajes</t>
  </si>
  <si>
    <t>Honorarios Profesionales</t>
  </si>
  <si>
    <t>Servicios de Seguridad</t>
  </si>
  <si>
    <t>Materiales y Utiles Oficina</t>
  </si>
  <si>
    <t>Utiles y Servicios de  Limpieza</t>
  </si>
  <si>
    <t>Seminarios y Foros Institucionales</t>
  </si>
  <si>
    <t>Alquiler Equipos y Otros</t>
  </si>
  <si>
    <t>Alquiler Locales Comerciales</t>
  </si>
  <si>
    <t>Donaciones de Productos</t>
  </si>
  <si>
    <t>Eventos y Motivos Navideños</t>
  </si>
  <si>
    <t>Cuotas y Suscripciones</t>
  </si>
  <si>
    <t>Gastos Operativos de Ventas</t>
  </si>
  <si>
    <t>Decomisos de Productos</t>
  </si>
  <si>
    <t>Fletes y Acarreros</t>
  </si>
  <si>
    <t>Gastos Legales</t>
  </si>
  <si>
    <t>Gastos Programa Alimentario (PROA)</t>
  </si>
  <si>
    <t>Intereses y Cargos por  Mora TSS</t>
  </si>
  <si>
    <t>Reparaciones y Mantenimiento Activos Fijos</t>
  </si>
  <si>
    <t>Gastos por Cuentas Incobrables</t>
  </si>
  <si>
    <t>Depreciacion Activos Fijos</t>
  </si>
  <si>
    <t>Otras Donaciones</t>
  </si>
  <si>
    <t>Gastos Misceláneos</t>
  </si>
  <si>
    <t>(03) Total  Gastos Operacionales</t>
  </si>
  <si>
    <t>(04) Gastos Financieros</t>
  </si>
  <si>
    <t>Intereses Sobre Préstamos</t>
  </si>
  <si>
    <t>Comisiones Bancarias</t>
  </si>
  <si>
    <t>Impuestos sobre Cheques y Transferencias</t>
  </si>
  <si>
    <t>(04) Total Gastos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</si>
</sst>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0_ ;[Red]\-#,##0.00\ "/>
  </numFmts>
  <fonts count="3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2"/>
      <name val="Arrus BT"/>
    </font>
    <font>
      <b/>
      <sz val="12"/>
      <color indexed="8"/>
      <name val="Arrus BT"/>
    </font>
    <font>
      <b/>
      <sz val="12"/>
      <name val="Arial"/>
      <family val="2"/>
    </font>
    <font>
      <sz val="8"/>
      <name val="Arrus BT"/>
    </font>
    <font>
      <sz val="12"/>
      <color indexed="8"/>
      <name val="Arrus BT"/>
    </font>
    <font>
      <sz val="8"/>
      <name val="Arial"/>
      <family val="2"/>
    </font>
    <font>
      <b/>
      <sz val="10"/>
      <name val="Arial"/>
      <family val="2"/>
    </font>
    <font>
      <sz val="8"/>
      <color indexed="8"/>
      <name val="Tahoma"/>
      <family val="2"/>
    </font>
    <font>
      <sz val="8"/>
      <name val="Tahoma"/>
      <family val="2"/>
    </font>
    <font>
      <b/>
      <sz val="10"/>
      <color indexed="8"/>
      <name val="Tahoma"/>
      <family val="2"/>
    </font>
    <font>
      <b/>
      <sz val="11"/>
      <name val="Arrus BT"/>
    </font>
    <font>
      <b/>
      <sz val="11"/>
      <name val="Arial"/>
      <family val="2"/>
    </font>
    <font>
      <b/>
      <sz val="8"/>
      <color indexed="8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b/>
      <sz val="8"/>
      <name val="Arrus BT"/>
    </font>
    <font>
      <b/>
      <u/>
      <sz val="11"/>
      <name val="Arrus BT"/>
      <family val="1"/>
    </font>
    <font>
      <sz val="11"/>
      <name val="Tahoma"/>
      <family val="2"/>
    </font>
    <font>
      <b/>
      <sz val="9"/>
      <name val="Arial"/>
      <family val="2"/>
    </font>
    <font>
      <b/>
      <sz val="11.5"/>
      <name val="Times New Roman"/>
      <family val="1"/>
    </font>
    <font>
      <b/>
      <sz val="15"/>
      <name val="Arial"/>
      <family val="2"/>
    </font>
    <font>
      <sz val="12"/>
      <name val="Arrus BT"/>
    </font>
    <font>
      <sz val="11"/>
      <color theme="1"/>
      <name val="Calibri"/>
      <family val="2"/>
      <scheme val="minor"/>
    </font>
    <font>
      <sz val="8"/>
      <color rgb="FF000000"/>
      <name val="Tahoma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0" fontId="29" fillId="0" borderId="0"/>
    <xf numFmtId="0" fontId="3" fillId="0" borderId="0"/>
    <xf numFmtId="0" fontId="3" fillId="0" borderId="0"/>
  </cellStyleXfs>
  <cellXfs count="87">
    <xf numFmtId="0" fontId="0" fillId="0" borderId="0" xfId="0"/>
    <xf numFmtId="0" fontId="3" fillId="0" borderId="0" xfId="5"/>
    <xf numFmtId="0" fontId="5" fillId="0" borderId="0" xfId="5" applyFont="1" applyAlignment="1">
      <alignment horizontal="centerContinuous"/>
    </xf>
    <xf numFmtId="0" fontId="6" fillId="0" borderId="0" xfId="5" applyFont="1" applyAlignment="1">
      <alignment horizontal="left"/>
    </xf>
    <xf numFmtId="0" fontId="6" fillId="0" borderId="0" xfId="5" quotePrefix="1" applyFont="1" applyAlignment="1">
      <alignment horizontal="left"/>
    </xf>
    <xf numFmtId="0" fontId="4" fillId="0" borderId="0" xfId="5" quotePrefix="1" applyFont="1" applyAlignment="1">
      <alignment horizontal="left"/>
    </xf>
    <xf numFmtId="0" fontId="4" fillId="0" borderId="0" xfId="5" applyFont="1" applyAlignment="1">
      <alignment horizontal="left"/>
    </xf>
    <xf numFmtId="0" fontId="7" fillId="0" borderId="0" xfId="5" applyFont="1" applyAlignment="1">
      <alignment horizontal="left"/>
    </xf>
    <xf numFmtId="3" fontId="4" fillId="0" borderId="0" xfId="5" applyNumberFormat="1" applyFont="1" applyAlignment="1">
      <alignment horizontal="centerContinuous"/>
    </xf>
    <xf numFmtId="3" fontId="3" fillId="0" borderId="0" xfId="5" applyNumberFormat="1"/>
    <xf numFmtId="0" fontId="12" fillId="0" borderId="0" xfId="5" applyFont="1"/>
    <xf numFmtId="3" fontId="12" fillId="0" borderId="0" xfId="5" applyNumberFormat="1" applyFont="1"/>
    <xf numFmtId="0" fontId="7" fillId="0" borderId="0" xfId="4" quotePrefix="1" applyFont="1" applyAlignment="1">
      <alignment horizontal="left"/>
    </xf>
    <xf numFmtId="0" fontId="3" fillId="0" borderId="0" xfId="4"/>
    <xf numFmtId="0" fontId="13" fillId="0" borderId="0" xfId="4" applyFont="1"/>
    <xf numFmtId="0" fontId="14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0" fontId="17" fillId="0" borderId="0" xfId="4" applyFont="1" applyAlignment="1">
      <alignment horizontal="left"/>
    </xf>
    <xf numFmtId="4" fontId="18" fillId="0" borderId="1" xfId="4" applyNumberFormat="1" applyFont="1" applyBorder="1"/>
    <xf numFmtId="0" fontId="19" fillId="0" borderId="0" xfId="0" applyFont="1" applyAlignment="1">
      <alignment horizontal="left"/>
    </xf>
    <xf numFmtId="0" fontId="1" fillId="0" borderId="0" xfId="4" applyFont="1" applyAlignment="1">
      <alignment horizontal="left"/>
    </xf>
    <xf numFmtId="4" fontId="21" fillId="0" borderId="1" xfId="4" applyNumberFormat="1" applyFont="1" applyBorder="1"/>
    <xf numFmtId="0" fontId="10" fillId="0" borderId="0" xfId="4" applyFont="1" applyAlignment="1">
      <alignment horizontal="left"/>
    </xf>
    <xf numFmtId="0" fontId="3" fillId="0" borderId="0" xfId="4" applyFont="1"/>
    <xf numFmtId="0" fontId="22" fillId="0" borderId="0" xfId="5" applyFont="1" applyAlignment="1">
      <alignment horizontal="center"/>
    </xf>
    <xf numFmtId="39" fontId="7" fillId="0" borderId="0" xfId="5" applyNumberFormat="1" applyFont="1" applyBorder="1" applyAlignment="1">
      <alignment horizontal="center"/>
    </xf>
    <xf numFmtId="4" fontId="3" fillId="0" borderId="0" xfId="4" applyNumberFormat="1"/>
    <xf numFmtId="0" fontId="3" fillId="0" borderId="0" xfId="5" applyAlignment="1"/>
    <xf numFmtId="0" fontId="6" fillId="0" borderId="0" xfId="5" applyFont="1" applyAlignment="1"/>
    <xf numFmtId="39" fontId="6" fillId="0" borderId="0" xfId="5" applyNumberFormat="1" applyFont="1" applyAlignment="1"/>
    <xf numFmtId="39" fontId="7" fillId="0" borderId="0" xfId="5" applyNumberFormat="1" applyFont="1" applyAlignment="1"/>
    <xf numFmtId="39" fontId="4" fillId="0" borderId="0" xfId="5" applyNumberFormat="1" applyFont="1" applyBorder="1" applyAlignment="1"/>
    <xf numFmtId="0" fontId="4" fillId="0" borderId="0" xfId="5" applyFont="1" applyAlignment="1"/>
    <xf numFmtId="39" fontId="4" fillId="0" borderId="0" xfId="5" applyNumberFormat="1" applyFont="1" applyAlignment="1"/>
    <xf numFmtId="39" fontId="11" fillId="0" borderId="2" xfId="5" applyNumberFormat="1" applyFont="1" applyFill="1" applyBorder="1" applyAlignment="1"/>
    <xf numFmtId="39" fontId="7" fillId="0" borderId="0" xfId="5" applyNumberFormat="1" applyFont="1" applyBorder="1" applyAlignment="1"/>
    <xf numFmtId="39" fontId="4" fillId="0" borderId="2" xfId="5" applyNumberFormat="1" applyFont="1" applyBorder="1" applyAlignment="1"/>
    <xf numFmtId="3" fontId="3" fillId="0" borderId="0" xfId="5" applyNumberFormat="1" applyAlignment="1"/>
    <xf numFmtId="39" fontId="8" fillId="0" borderId="0" xfId="5" applyNumberFormat="1" applyFont="1" applyBorder="1" applyAlignment="1"/>
    <xf numFmtId="39" fontId="3" fillId="0" borderId="0" xfId="5" applyNumberFormat="1" applyAlignment="1"/>
    <xf numFmtId="39" fontId="9" fillId="0" borderId="1" xfId="5" applyNumberFormat="1" applyFont="1" applyBorder="1" applyAlignment="1"/>
    <xf numFmtId="165" fontId="15" fillId="0" borderId="0" xfId="0" applyNumberFormat="1" applyFont="1" applyFill="1" applyBorder="1" applyAlignment="1">
      <alignment horizontal="right"/>
    </xf>
    <xf numFmtId="165" fontId="14" fillId="0" borderId="0" xfId="0" applyNumberFormat="1" applyFont="1" applyFill="1" applyAlignment="1">
      <alignment horizontal="right"/>
    </xf>
    <xf numFmtId="165" fontId="14" fillId="0" borderId="0" xfId="0" applyNumberFormat="1" applyFont="1" applyAlignment="1">
      <alignment horizontal="right"/>
    </xf>
    <xf numFmtId="4" fontId="3" fillId="0" borderId="0" xfId="4" applyNumberFormat="1" applyFont="1"/>
    <xf numFmtId="4" fontId="13" fillId="0" borderId="0" xfId="4" applyNumberFormat="1" applyFont="1"/>
    <xf numFmtId="4" fontId="18" fillId="0" borderId="0" xfId="4" applyNumberFormat="1" applyFont="1" applyBorder="1"/>
    <xf numFmtId="4" fontId="23" fillId="0" borderId="0" xfId="4" applyNumberFormat="1" applyFont="1" applyAlignment="1">
      <alignment horizontal="centerContinuous"/>
    </xf>
    <xf numFmtId="4" fontId="24" fillId="0" borderId="0" xfId="4" applyNumberFormat="1" applyFont="1"/>
    <xf numFmtId="4" fontId="20" fillId="0" borderId="1" xfId="4" applyNumberFormat="1" applyFont="1" applyBorder="1"/>
    <xf numFmtId="4" fontId="20" fillId="0" borderId="0" xfId="4" applyNumberFormat="1" applyFont="1" applyBorder="1"/>
    <xf numFmtId="39" fontId="6" fillId="0" borderId="2" xfId="5" applyNumberFormat="1" applyFont="1" applyBorder="1"/>
    <xf numFmtId="4" fontId="13" fillId="0" borderId="2" xfId="4" applyNumberFormat="1" applyFont="1" applyBorder="1"/>
    <xf numFmtId="0" fontId="17" fillId="0" borderId="0" xfId="4" quotePrefix="1" applyFont="1" applyAlignment="1">
      <alignment horizontal="left"/>
    </xf>
    <xf numFmtId="0" fontId="1" fillId="0" borderId="0" xfId="4" quotePrefix="1" applyFont="1" applyAlignment="1">
      <alignment horizontal="left"/>
    </xf>
    <xf numFmtId="39" fontId="3" fillId="0" borderId="0" xfId="5" applyNumberFormat="1"/>
    <xf numFmtId="39" fontId="6" fillId="0" borderId="0" xfId="4" applyNumberFormat="1" applyFont="1" applyBorder="1" applyAlignment="1"/>
    <xf numFmtId="39" fontId="13" fillId="0" borderId="3" xfId="4" applyNumberFormat="1" applyFont="1" applyBorder="1" applyAlignment="1">
      <alignment horizontal="center"/>
    </xf>
    <xf numFmtId="39" fontId="13" fillId="0" borderId="0" xfId="4" applyNumberFormat="1" applyFont="1"/>
    <xf numFmtId="39" fontId="14" fillId="0" borderId="0" xfId="0" applyNumberFormat="1" applyFont="1" applyAlignment="1">
      <alignment horizontal="right"/>
    </xf>
    <xf numFmtId="39" fontId="14" fillId="0" borderId="2" xfId="0" applyNumberFormat="1" applyFont="1" applyBorder="1" applyAlignment="1">
      <alignment horizontal="right"/>
    </xf>
    <xf numFmtId="39" fontId="3" fillId="0" borderId="0" xfId="4" applyNumberFormat="1"/>
    <xf numFmtId="39" fontId="25" fillId="0" borderId="3" xfId="4" applyNumberFormat="1" applyFont="1" applyBorder="1" applyAlignment="1">
      <alignment horizontal="center"/>
    </xf>
    <xf numFmtId="39" fontId="15" fillId="0" borderId="0" xfId="0" applyNumberFormat="1" applyFont="1" applyFill="1" applyBorder="1" applyAlignment="1">
      <alignment horizontal="right"/>
    </xf>
    <xf numFmtId="39" fontId="15" fillId="0" borderId="2" xfId="0" applyNumberFormat="1" applyFont="1" applyFill="1" applyBorder="1" applyAlignment="1">
      <alignment horizontal="right"/>
    </xf>
    <xf numFmtId="39" fontId="13" fillId="0" borderId="2" xfId="4" applyNumberFormat="1" applyFont="1" applyBorder="1"/>
    <xf numFmtId="0" fontId="30" fillId="0" borderId="0" xfId="0" applyFont="1" applyAlignment="1">
      <alignment horizontal="left" wrapText="1"/>
    </xf>
    <xf numFmtId="39" fontId="3" fillId="0" borderId="0" xfId="4" applyNumberFormat="1" applyFont="1"/>
    <xf numFmtId="39" fontId="14" fillId="0" borderId="0" xfId="0" applyNumberFormat="1" applyFont="1" applyBorder="1" applyAlignment="1">
      <alignment horizontal="right"/>
    </xf>
    <xf numFmtId="3" fontId="13" fillId="0" borderId="3" xfId="4" applyNumberFormat="1" applyFont="1" applyFill="1" applyBorder="1" applyAlignment="1">
      <alignment horizontal="center"/>
    </xf>
    <xf numFmtId="4" fontId="13" fillId="0" borderId="3" xfId="4" applyNumberFormat="1" applyFont="1" applyBorder="1" applyAlignment="1">
      <alignment horizontal="center"/>
    </xf>
    <xf numFmtId="39" fontId="6" fillId="0" borderId="0" xfId="5" applyNumberFormat="1" applyFont="1" applyBorder="1"/>
    <xf numFmtId="0" fontId="6" fillId="0" borderId="0" xfId="5" applyFont="1" applyAlignment="1">
      <alignment horizontal="right"/>
    </xf>
    <xf numFmtId="0" fontId="4" fillId="0" borderId="0" xfId="5" applyFont="1" applyAlignment="1">
      <alignment horizontal="right"/>
    </xf>
    <xf numFmtId="0" fontId="3" fillId="0" borderId="0" xfId="5" applyAlignment="1">
      <alignment horizontal="right"/>
    </xf>
    <xf numFmtId="39" fontId="11" fillId="0" borderId="0" xfId="5" applyNumberFormat="1" applyFont="1" applyFill="1" applyBorder="1" applyAlignment="1"/>
    <xf numFmtId="4" fontId="13" fillId="0" borderId="4" xfId="4" applyNumberFormat="1" applyFont="1" applyBorder="1"/>
    <xf numFmtId="39" fontId="13" fillId="0" borderId="4" xfId="4" applyNumberFormat="1" applyFont="1" applyBorder="1"/>
    <xf numFmtId="0" fontId="14" fillId="0" borderId="0" xfId="0" applyFont="1" applyAlignment="1">
      <alignment horizontal="left" wrapText="1"/>
    </xf>
    <xf numFmtId="165" fontId="15" fillId="0" borderId="2" xfId="0" applyNumberFormat="1" applyFont="1" applyFill="1" applyBorder="1" applyAlignment="1">
      <alignment horizontal="right"/>
    </xf>
    <xf numFmtId="40" fontId="30" fillId="0" borderId="0" xfId="0" applyNumberFormat="1" applyFont="1" applyBorder="1" applyAlignment="1">
      <alignment horizontal="right"/>
    </xf>
    <xf numFmtId="40" fontId="30" fillId="0" borderId="2" xfId="0" applyNumberFormat="1" applyFont="1" applyBorder="1" applyAlignment="1">
      <alignment horizontal="right"/>
    </xf>
    <xf numFmtId="39" fontId="28" fillId="0" borderId="2" xfId="5" applyNumberFormat="1" applyFont="1" applyBorder="1" applyAlignment="1">
      <alignment horizontal="right"/>
    </xf>
    <xf numFmtId="0" fontId="26" fillId="0" borderId="0" xfId="0" applyFont="1" applyAlignment="1">
      <alignment horizontal="center"/>
    </xf>
    <xf numFmtId="0" fontId="27" fillId="0" borderId="0" xfId="5" applyFont="1" applyAlignment="1">
      <alignment horizontal="center"/>
    </xf>
    <xf numFmtId="0" fontId="9" fillId="0" borderId="0" xfId="5" applyFont="1" applyAlignment="1">
      <alignment horizontal="center"/>
    </xf>
    <xf numFmtId="0" fontId="13" fillId="0" borderId="0" xfId="5" applyFont="1" applyAlignment="1">
      <alignment horizontal="center"/>
    </xf>
  </cellXfs>
  <cellStyles count="6">
    <cellStyle name="Millares 2" xfId="1"/>
    <cellStyle name="Normal" xfId="0" builtinId="0"/>
    <cellStyle name="Normal 2 2" xfId="2"/>
    <cellStyle name="Normal 4" xfId="3"/>
    <cellStyle name="Normal_Hoja1 (2)" xfId="4"/>
    <cellStyle name="Normal_Hoja1 (3)" xf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28575</xdr:rowOff>
    </xdr:from>
    <xdr:to>
      <xdr:col>4</xdr:col>
      <xdr:colOff>1285875</xdr:colOff>
      <xdr:row>8</xdr:row>
      <xdr:rowOff>114300</xdr:rowOff>
    </xdr:to>
    <xdr:pic>
      <xdr:nvPicPr>
        <xdr:cNvPr id="1114" name="Imagen 1">
          <a:extLst>
            <a:ext uri="{FF2B5EF4-FFF2-40B4-BE49-F238E27FC236}">
              <a16:creationId xmlns:a16="http://schemas.microsoft.com/office/drawing/2014/main" id="{00000000-0008-0000-0000-00005A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61912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F46"/>
  <sheetViews>
    <sheetView showGridLines="0" tabSelected="1" topLeftCell="A22" workbookViewId="0">
      <selection activeCell="E18" sqref="E18"/>
    </sheetView>
  </sheetViews>
  <sheetFormatPr defaultColWidth="12" defaultRowHeight="12.75"/>
  <cols>
    <col min="1" max="1" width="0.140625" style="1" customWidth="1"/>
    <col min="2" max="2" width="45.28515625" style="1" customWidth="1"/>
    <col min="3" max="3" width="9.42578125" style="9" bestFit="1" customWidth="1"/>
    <col min="4" max="4" width="18.7109375" style="9" bestFit="1" customWidth="1"/>
    <col min="5" max="5" width="20.42578125" style="1" customWidth="1"/>
    <col min="6" max="6" width="12" style="1" customWidth="1"/>
    <col min="7" max="16384" width="12" style="1"/>
  </cols>
  <sheetData>
    <row r="9" spans="1:6" ht="12.75" customHeight="1">
      <c r="C9" s="2"/>
      <c r="D9" s="2"/>
      <c r="E9" s="8"/>
      <c r="F9" s="27"/>
    </row>
    <row r="10" spans="1:6" ht="18.75" customHeight="1">
      <c r="A10" s="83" t="s">
        <v>0</v>
      </c>
      <c r="B10" s="83"/>
      <c r="C10" s="83"/>
      <c r="D10" s="83"/>
      <c r="E10" s="83"/>
      <c r="F10" s="27"/>
    </row>
    <row r="11" spans="1:6" ht="22.5" customHeight="1">
      <c r="B11" s="84" t="s">
        <v>1</v>
      </c>
      <c r="C11" s="84"/>
      <c r="D11" s="84"/>
      <c r="E11" s="84"/>
      <c r="F11" s="27"/>
    </row>
    <row r="12" spans="1:6" ht="18.75" customHeight="1">
      <c r="B12" s="85" t="s">
        <v>2</v>
      </c>
      <c r="C12" s="85"/>
      <c r="D12" s="85"/>
      <c r="E12" s="85"/>
      <c r="F12" s="27"/>
    </row>
    <row r="13" spans="1:6" ht="18.75" customHeight="1">
      <c r="B13" s="86" t="s">
        <v>3</v>
      </c>
      <c r="C13" s="86"/>
      <c r="D13" s="86"/>
      <c r="E13" s="86"/>
      <c r="F13" s="27"/>
    </row>
    <row r="14" spans="1:6" ht="18.75">
      <c r="C14" s="2"/>
      <c r="D14" s="2"/>
      <c r="F14" s="27"/>
    </row>
    <row r="15" spans="1:6" ht="15.75">
      <c r="B15" s="28"/>
      <c r="C15" s="28"/>
      <c r="D15" s="69" t="s">
        <v>4</v>
      </c>
      <c r="E15" s="70" t="s">
        <v>5</v>
      </c>
      <c r="F15" s="27"/>
    </row>
    <row r="16" spans="1:6" ht="18.75">
      <c r="B16" s="2" t="s">
        <v>6</v>
      </c>
      <c r="C16" s="28"/>
      <c r="D16" s="28"/>
      <c r="E16" s="25"/>
      <c r="F16" s="27"/>
    </row>
    <row r="17" spans="2:6" ht="15.75">
      <c r="B17" s="28"/>
      <c r="C17" s="28"/>
      <c r="F17" s="27"/>
    </row>
    <row r="18" spans="2:6" ht="15.75">
      <c r="B18" s="3" t="s">
        <v>7</v>
      </c>
      <c r="C18" s="24" t="s">
        <v>8</v>
      </c>
      <c r="D18" s="29">
        <f>+AER!B17</f>
        <v>557719.26000000013</v>
      </c>
      <c r="E18" s="29">
        <f>+AER!C17</f>
        <v>3612051.0500000003</v>
      </c>
      <c r="F18" s="27"/>
    </row>
    <row r="19" spans="2:6" ht="15.75">
      <c r="B19" s="3" t="s">
        <v>9</v>
      </c>
      <c r="C19" s="24"/>
      <c r="D19" s="71">
        <v>34006820</v>
      </c>
      <c r="E19" s="71">
        <v>170034100</v>
      </c>
      <c r="F19" s="27"/>
    </row>
    <row r="20" spans="2:6" ht="15.75">
      <c r="B20" s="3" t="s">
        <v>10</v>
      </c>
      <c r="C20" s="3"/>
      <c r="D20" s="51">
        <v>115233810</v>
      </c>
      <c r="E20" s="51">
        <v>347230150</v>
      </c>
      <c r="F20" s="27"/>
    </row>
    <row r="21" spans="2:6" ht="15.75">
      <c r="B21" s="3"/>
      <c r="C21" s="3"/>
      <c r="D21" s="3"/>
      <c r="E21" s="30"/>
      <c r="F21" s="27"/>
    </row>
    <row r="22" spans="2:6" ht="15.75">
      <c r="B22" s="7" t="s">
        <v>11</v>
      </c>
      <c r="C22" s="7"/>
      <c r="D22" s="30">
        <f>SUM(D18:D21)</f>
        <v>149798349.25999999</v>
      </c>
      <c r="E22" s="30">
        <f>SUM(E18:E21)</f>
        <v>520876301.05000001</v>
      </c>
      <c r="F22" s="27"/>
    </row>
    <row r="23" spans="2:6" ht="15.75">
      <c r="B23" s="3"/>
      <c r="C23" s="3"/>
      <c r="D23" s="3"/>
      <c r="E23" s="30"/>
      <c r="F23" s="27"/>
    </row>
    <row r="24" spans="2:6" ht="15.75">
      <c r="B24" s="7" t="s">
        <v>12</v>
      </c>
      <c r="C24" s="7"/>
      <c r="D24" s="7"/>
      <c r="E24" s="29"/>
      <c r="F24" s="27"/>
    </row>
    <row r="25" spans="2:6" ht="15.75">
      <c r="B25" s="7" t="s">
        <v>13</v>
      </c>
      <c r="C25" s="24" t="s">
        <v>14</v>
      </c>
      <c r="D25" s="34">
        <f>+AER!B36</f>
        <v>531161.15999999992</v>
      </c>
      <c r="E25" s="34">
        <f>+AER!C36</f>
        <v>3389920.91</v>
      </c>
      <c r="F25" s="27"/>
    </row>
    <row r="26" spans="2:6" ht="15.75">
      <c r="B26" s="28"/>
      <c r="C26" s="28"/>
      <c r="D26" s="72"/>
      <c r="E26" s="29"/>
      <c r="F26" s="27"/>
    </row>
    <row r="27" spans="2:6" ht="15.75">
      <c r="B27" s="6" t="s">
        <v>15</v>
      </c>
      <c r="C27" s="6"/>
      <c r="D27" s="31">
        <f>+D22-D25</f>
        <v>149267188.09999999</v>
      </c>
      <c r="E27" s="31">
        <f>+E22-E25</f>
        <v>517486380.13999999</v>
      </c>
      <c r="F27" s="27"/>
    </row>
    <row r="28" spans="2:6" ht="15.75">
      <c r="B28" s="32"/>
      <c r="C28" s="32"/>
      <c r="D28" s="73"/>
      <c r="E28" s="31"/>
      <c r="F28" s="27"/>
    </row>
    <row r="29" spans="2:6" ht="15.75">
      <c r="B29" s="32"/>
      <c r="C29" s="32"/>
      <c r="D29" s="73"/>
      <c r="E29" s="33"/>
      <c r="F29" s="27"/>
    </row>
    <row r="30" spans="2:6" ht="15.75">
      <c r="B30" s="4" t="s">
        <v>16</v>
      </c>
      <c r="C30" s="24" t="s">
        <v>17</v>
      </c>
      <c r="D30" s="75">
        <f>+AER!B91</f>
        <v>267193741.82000002</v>
      </c>
      <c r="E30" s="75">
        <f>+AER!C91</f>
        <v>1052484428.99</v>
      </c>
      <c r="F30" s="27"/>
    </row>
    <row r="31" spans="2:6" ht="15.75">
      <c r="B31" s="3" t="s">
        <v>18</v>
      </c>
      <c r="C31" s="24" t="s">
        <v>19</v>
      </c>
      <c r="D31" s="34">
        <f>+AER!B99</f>
        <v>542591.28</v>
      </c>
      <c r="E31" s="34">
        <f>+AER!C99</f>
        <v>2786381.42</v>
      </c>
      <c r="F31" s="27"/>
    </row>
    <row r="32" spans="2:6" ht="15.75">
      <c r="B32" s="3"/>
      <c r="C32" s="3"/>
      <c r="D32" s="72"/>
      <c r="E32" s="35"/>
      <c r="F32" s="27"/>
    </row>
    <row r="33" spans="1:6" ht="15.75">
      <c r="B33" s="5" t="s">
        <v>20</v>
      </c>
      <c r="C33" s="5"/>
      <c r="D33" s="36">
        <f>SUM(D30:D32)</f>
        <v>267736333.10000002</v>
      </c>
      <c r="E33" s="36">
        <f>SUM(E30:E32)</f>
        <v>1055270810.41</v>
      </c>
      <c r="F33" s="37"/>
    </row>
    <row r="34" spans="1:6" ht="15.75">
      <c r="B34" s="28"/>
      <c r="C34" s="28"/>
      <c r="D34" s="72"/>
      <c r="E34" s="29"/>
      <c r="F34" s="27"/>
    </row>
    <row r="35" spans="1:6" ht="15.75">
      <c r="B35" s="6" t="s">
        <v>21</v>
      </c>
      <c r="C35" s="6"/>
      <c r="D35" s="38">
        <f>D27-D33</f>
        <v>-118469145.00000003</v>
      </c>
      <c r="E35" s="38">
        <f>E27-E33</f>
        <v>-537784430.26999998</v>
      </c>
      <c r="F35" s="27"/>
    </row>
    <row r="36" spans="1:6" ht="15.75">
      <c r="B36" s="32"/>
      <c r="C36" s="32"/>
      <c r="D36" s="73"/>
      <c r="E36" s="31"/>
      <c r="F36" s="27"/>
    </row>
    <row r="37" spans="1:6" ht="15.75">
      <c r="B37" s="6" t="s">
        <v>22</v>
      </c>
      <c r="C37" s="6"/>
      <c r="D37" s="82">
        <v>501507.41</v>
      </c>
      <c r="E37" s="82">
        <v>2507778.0299999998</v>
      </c>
      <c r="F37" s="27"/>
    </row>
    <row r="38" spans="1:6">
      <c r="B38" s="27"/>
      <c r="C38" s="27"/>
      <c r="D38" s="74"/>
      <c r="E38" s="39"/>
      <c r="F38" s="27"/>
    </row>
    <row r="39" spans="1:6" ht="16.5" thickBot="1">
      <c r="B39" s="6" t="s">
        <v>23</v>
      </c>
      <c r="C39" s="6"/>
      <c r="D39" s="40">
        <f>+D37+D35</f>
        <v>-117967637.59000003</v>
      </c>
      <c r="E39" s="40">
        <f>+E37+E35</f>
        <v>-535276652.24000001</v>
      </c>
      <c r="F39" s="27"/>
    </row>
    <row r="40" spans="1:6" ht="13.5" thickTop="1">
      <c r="B40" s="27"/>
      <c r="C40" s="27"/>
      <c r="D40" s="27"/>
      <c r="E40" s="37"/>
      <c r="F40" s="27"/>
    </row>
    <row r="41" spans="1:6">
      <c r="E41" s="55"/>
    </row>
    <row r="42" spans="1:6" ht="15.75">
      <c r="E42" s="56"/>
    </row>
    <row r="43" spans="1:6">
      <c r="A43" s="10"/>
      <c r="B43" s="10"/>
      <c r="C43" s="11"/>
      <c r="D43" s="11"/>
    </row>
    <row r="44" spans="1:6">
      <c r="A44" s="10"/>
      <c r="B44" s="10"/>
      <c r="C44" s="11"/>
      <c r="D44" s="11"/>
      <c r="E44" s="55"/>
    </row>
    <row r="45" spans="1:6">
      <c r="A45" s="10"/>
      <c r="B45" s="10"/>
      <c r="C45" s="11"/>
      <c r="D45" s="11"/>
    </row>
    <row r="46" spans="1:6">
      <c r="A46" s="10"/>
      <c r="B46" s="10"/>
      <c r="C46" s="11"/>
      <c r="D46" s="11"/>
    </row>
  </sheetData>
  <mergeCells count="4">
    <mergeCell ref="A10:E10"/>
    <mergeCell ref="B11:E11"/>
    <mergeCell ref="B12:E12"/>
    <mergeCell ref="B13:E13"/>
  </mergeCells>
  <phoneticPr fontId="10" type="noConversion"/>
  <printOptions horizontalCentered="1" gridLinesSet="0"/>
  <pageMargins left="0.31" right="0.31496062992125984" top="0.59055118110236227" bottom="0.98425196850393704" header="2.44" footer="0"/>
  <pageSetup scale="105" orientation="portrait" r:id="rId1"/>
  <headerFooter alignWithMargins="0">
    <oddHeader xml:space="preserve">&amp;C&amp;"Arrus Blk BT,Negrita"&amp;14
&amp;R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0"/>
  <sheetViews>
    <sheetView topLeftCell="A86" zoomScale="160" zoomScaleNormal="160" workbookViewId="0">
      <selection activeCell="B95" sqref="B95:C97"/>
    </sheetView>
  </sheetViews>
  <sheetFormatPr defaultColWidth="12" defaultRowHeight="12.75"/>
  <cols>
    <col min="1" max="1" width="55.7109375" style="13" customWidth="1"/>
    <col min="2" max="2" width="17.5703125" style="26" bestFit="1" customWidth="1"/>
    <col min="3" max="3" width="17.5703125" style="61" bestFit="1" customWidth="1"/>
    <col min="4" max="16384" width="12" style="13"/>
  </cols>
  <sheetData>
    <row r="1" spans="1:4" ht="15">
      <c r="A1" s="53" t="s">
        <v>24</v>
      </c>
    </row>
    <row r="2" spans="1:4">
      <c r="B2" s="57" t="s">
        <v>4</v>
      </c>
      <c r="C2" s="62" t="s">
        <v>25</v>
      </c>
    </row>
    <row r="3" spans="1:4">
      <c r="A3" s="14" t="s">
        <v>26</v>
      </c>
      <c r="B3" s="58"/>
    </row>
    <row r="4" spans="1:4">
      <c r="A4" s="78" t="s">
        <v>27</v>
      </c>
      <c r="B4" s="59">
        <v>7626.02</v>
      </c>
      <c r="C4" s="41">
        <v>146158.53999999998</v>
      </c>
      <c r="D4" s="42"/>
    </row>
    <row r="5" spans="1:4">
      <c r="A5" s="78" t="s">
        <v>28</v>
      </c>
      <c r="B5" s="59">
        <v>159858.77000000002</v>
      </c>
      <c r="C5" s="41">
        <v>982921.97</v>
      </c>
      <c r="D5" s="43"/>
    </row>
    <row r="6" spans="1:4">
      <c r="A6" s="78" t="s">
        <v>29</v>
      </c>
      <c r="B6" s="59">
        <v>257467.37</v>
      </c>
      <c r="C6" s="41">
        <v>1581185.19</v>
      </c>
      <c r="D6" s="43"/>
    </row>
    <row r="7" spans="1:4">
      <c r="A7" s="78" t="s">
        <v>30</v>
      </c>
      <c r="B7" s="59">
        <v>22423.86</v>
      </c>
      <c r="C7" s="41">
        <v>125544</v>
      </c>
      <c r="D7" s="43"/>
    </row>
    <row r="8" spans="1:4">
      <c r="A8" s="78" t="s">
        <v>31</v>
      </c>
      <c r="B8" s="59">
        <v>37920.43</v>
      </c>
      <c r="C8" s="41">
        <v>321902.31</v>
      </c>
      <c r="D8" s="43"/>
    </row>
    <row r="9" spans="1:4">
      <c r="A9" s="78" t="s">
        <v>32</v>
      </c>
      <c r="B9" s="59">
        <v>48512.480000000003</v>
      </c>
      <c r="C9" s="41">
        <v>226559.69999999998</v>
      </c>
      <c r="D9" s="43"/>
    </row>
    <row r="10" spans="1:4">
      <c r="A10" s="78" t="s">
        <v>33</v>
      </c>
      <c r="B10" s="59">
        <v>22874.15</v>
      </c>
      <c r="C10" s="41">
        <v>219687.81999999998</v>
      </c>
      <c r="D10" s="43"/>
    </row>
    <row r="11" spans="1:4">
      <c r="A11" s="78" t="s">
        <v>34</v>
      </c>
      <c r="B11" s="59">
        <v>515.17999999999995</v>
      </c>
      <c r="C11" s="41">
        <v>1862.36</v>
      </c>
      <c r="D11" s="43"/>
    </row>
    <row r="12" spans="1:4">
      <c r="A12" s="78" t="s">
        <v>35</v>
      </c>
      <c r="B12" s="59">
        <v>0</v>
      </c>
      <c r="C12" s="41">
        <v>1170</v>
      </c>
      <c r="D12" s="43"/>
    </row>
    <row r="13" spans="1:4">
      <c r="A13" s="78" t="s">
        <v>36</v>
      </c>
      <c r="B13" s="60">
        <v>521</v>
      </c>
      <c r="C13" s="79">
        <v>5059.16</v>
      </c>
      <c r="D13" s="43"/>
    </row>
    <row r="14" spans="1:4" ht="20.25" customHeight="1">
      <c r="A14" s="16" t="s">
        <v>37</v>
      </c>
      <c r="B14" s="76">
        <f>SUM(B4:B13)</f>
        <v>557719.26000000013</v>
      </c>
      <c r="C14" s="77">
        <f>SUM(C4:C13)</f>
        <v>3612051.0500000003</v>
      </c>
    </row>
    <row r="15" spans="1:4" ht="7.5" customHeight="1">
      <c r="A15" s="16"/>
      <c r="B15" s="45"/>
    </row>
    <row r="17" spans="1:3" ht="15.75" thickBot="1">
      <c r="A17" s="17" t="s">
        <v>38</v>
      </c>
      <c r="B17" s="18">
        <f>+B14</f>
        <v>557719.26000000013</v>
      </c>
      <c r="C17" s="18">
        <f>+C14</f>
        <v>3612051.0500000003</v>
      </c>
    </row>
    <row r="18" spans="1:3" ht="15.75" thickTop="1">
      <c r="A18" s="17"/>
      <c r="B18" s="46"/>
    </row>
    <row r="19" spans="1:3">
      <c r="A19" s="54" t="s">
        <v>39</v>
      </c>
    </row>
    <row r="20" spans="1:3" ht="8.25" customHeight="1"/>
    <row r="21" spans="1:3">
      <c r="A21" s="14" t="s">
        <v>26</v>
      </c>
    </row>
    <row r="22" spans="1:3">
      <c r="A22" s="78" t="s">
        <v>27</v>
      </c>
      <c r="B22" s="68">
        <v>7262.87</v>
      </c>
      <c r="C22" s="80">
        <v>139198.59</v>
      </c>
    </row>
    <row r="23" spans="1:3">
      <c r="A23" s="78" t="s">
        <v>28</v>
      </c>
      <c r="B23" s="68">
        <v>152246.44</v>
      </c>
      <c r="C23" s="80">
        <v>936116.14</v>
      </c>
    </row>
    <row r="24" spans="1:3">
      <c r="A24" s="78" t="s">
        <v>29</v>
      </c>
      <c r="B24" s="68">
        <v>245207.01</v>
      </c>
      <c r="C24" s="80">
        <v>1505890.62</v>
      </c>
    </row>
    <row r="25" spans="1:3">
      <c r="A25" s="78" t="s">
        <v>30</v>
      </c>
      <c r="B25" s="68">
        <v>21356.05</v>
      </c>
      <c r="C25" s="80">
        <v>119565.69</v>
      </c>
    </row>
    <row r="26" spans="1:3">
      <c r="A26" s="78" t="s">
        <v>31</v>
      </c>
      <c r="B26" s="68">
        <v>36114.69</v>
      </c>
      <c r="C26" s="80">
        <v>306573.59999999998</v>
      </c>
    </row>
    <row r="27" spans="1:3">
      <c r="A27" s="78" t="s">
        <v>32</v>
      </c>
      <c r="B27" s="68">
        <v>46202.36</v>
      </c>
      <c r="C27" s="80">
        <v>165643.62</v>
      </c>
    </row>
    <row r="28" spans="1:3">
      <c r="A28" s="78" t="s">
        <v>33</v>
      </c>
      <c r="B28" s="68">
        <v>21784.9</v>
      </c>
      <c r="C28" s="80">
        <v>209226.47</v>
      </c>
    </row>
    <row r="29" spans="1:3">
      <c r="A29" s="78" t="s">
        <v>34</v>
      </c>
      <c r="B29" s="68">
        <v>490.65</v>
      </c>
      <c r="C29" s="80">
        <v>1773.67</v>
      </c>
    </row>
    <row r="30" spans="1:3">
      <c r="A30" s="78" t="s">
        <v>35</v>
      </c>
      <c r="B30" s="68">
        <v>0</v>
      </c>
      <c r="C30" s="80">
        <v>1114.28</v>
      </c>
    </row>
    <row r="31" spans="1:3">
      <c r="A31" s="78" t="s">
        <v>36</v>
      </c>
      <c r="B31" s="60">
        <v>496.19</v>
      </c>
      <c r="C31" s="81">
        <v>4818.2299999999996</v>
      </c>
    </row>
    <row r="32" spans="1:3" ht="9" customHeight="1">
      <c r="A32" s="15"/>
    </row>
    <row r="33" spans="1:3">
      <c r="A33" s="19" t="s">
        <v>40</v>
      </c>
      <c r="B33" s="52">
        <f>SUM(B22:B32)</f>
        <v>531161.15999999992</v>
      </c>
      <c r="C33" s="65">
        <f>SUM(C22:C32)</f>
        <v>3389920.91</v>
      </c>
    </row>
    <row r="34" spans="1:3" ht="7.5" customHeight="1">
      <c r="A34" s="15"/>
    </row>
    <row r="35" spans="1:3" ht="8.1" customHeight="1"/>
    <row r="36" spans="1:3" ht="15.75" thickBot="1">
      <c r="A36" s="17" t="s">
        <v>41</v>
      </c>
      <c r="B36" s="18">
        <f>+B33</f>
        <v>531161.15999999992</v>
      </c>
      <c r="C36" s="18">
        <f>+C33</f>
        <v>3389920.91</v>
      </c>
    </row>
    <row r="37" spans="1:3" ht="15.75" thickTop="1">
      <c r="A37" s="17"/>
      <c r="B37" s="46"/>
    </row>
    <row r="38" spans="1:3" ht="15">
      <c r="A38" s="53" t="s">
        <v>42</v>
      </c>
      <c r="B38" s="47"/>
    </row>
    <row r="39" spans="1:3">
      <c r="A39" s="66" t="s">
        <v>43</v>
      </c>
      <c r="B39" s="41">
        <v>39846781.43</v>
      </c>
      <c r="C39" s="41">
        <v>197919953.38999999</v>
      </c>
    </row>
    <row r="40" spans="1:3">
      <c r="A40" s="66" t="s">
        <v>44</v>
      </c>
      <c r="B40" s="41">
        <v>0</v>
      </c>
      <c r="C40" s="41">
        <v>75103.83</v>
      </c>
    </row>
    <row r="41" spans="1:3" hidden="1">
      <c r="A41" s="66" t="s">
        <v>45</v>
      </c>
      <c r="B41" s="41">
        <v>0</v>
      </c>
      <c r="C41" s="41">
        <v>0</v>
      </c>
    </row>
    <row r="42" spans="1:3">
      <c r="A42" s="66" t="s">
        <v>46</v>
      </c>
      <c r="B42" s="41">
        <v>0</v>
      </c>
      <c r="C42" s="41">
        <v>242500</v>
      </c>
    </row>
    <row r="43" spans="1:3" hidden="1">
      <c r="A43" s="66" t="s">
        <v>47</v>
      </c>
      <c r="B43" s="41">
        <v>0</v>
      </c>
      <c r="C43" s="67">
        <v>0</v>
      </c>
    </row>
    <row r="44" spans="1:3">
      <c r="A44" s="66" t="s">
        <v>48</v>
      </c>
      <c r="B44" s="63">
        <v>3871845.67</v>
      </c>
      <c r="C44" s="63">
        <v>15055348.279999999</v>
      </c>
    </row>
    <row r="45" spans="1:3">
      <c r="A45" s="66" t="s">
        <v>49</v>
      </c>
      <c r="B45" s="63">
        <v>3428770.29</v>
      </c>
      <c r="C45" s="63">
        <v>14412877.609999999</v>
      </c>
    </row>
    <row r="46" spans="1:3">
      <c r="A46" s="66" t="s">
        <v>50</v>
      </c>
      <c r="B46" s="63">
        <v>456876.38</v>
      </c>
      <c r="C46" s="63">
        <v>2083987.9900000002</v>
      </c>
    </row>
    <row r="47" spans="1:3" hidden="1">
      <c r="A47" s="66" t="s">
        <v>51</v>
      </c>
      <c r="B47" s="63">
        <v>0</v>
      </c>
      <c r="C47" s="63">
        <v>0</v>
      </c>
    </row>
    <row r="48" spans="1:3">
      <c r="A48" s="66" t="s">
        <v>52</v>
      </c>
      <c r="B48" s="63">
        <v>82257.119999999995</v>
      </c>
      <c r="C48" s="63">
        <v>110007.08</v>
      </c>
    </row>
    <row r="49" spans="1:3" hidden="1">
      <c r="A49" s="66" t="s">
        <v>53</v>
      </c>
      <c r="B49" s="63">
        <v>0</v>
      </c>
      <c r="C49" s="63">
        <v>0</v>
      </c>
    </row>
    <row r="50" spans="1:3">
      <c r="A50" s="66" t="s">
        <v>54</v>
      </c>
      <c r="B50" s="63">
        <v>344466</v>
      </c>
      <c r="C50" s="63">
        <v>1697330</v>
      </c>
    </row>
    <row r="51" spans="1:3">
      <c r="A51" s="66" t="s">
        <v>55</v>
      </c>
      <c r="B51" s="63">
        <v>416850</v>
      </c>
      <c r="C51" s="63">
        <v>2084250</v>
      </c>
    </row>
    <row r="52" spans="1:3" hidden="1">
      <c r="A52" s="66" t="s">
        <v>56</v>
      </c>
      <c r="B52" s="63">
        <v>0</v>
      </c>
      <c r="C52" s="63">
        <v>0</v>
      </c>
    </row>
    <row r="53" spans="1:3">
      <c r="A53" s="66" t="s">
        <v>57</v>
      </c>
      <c r="B53" s="63">
        <v>0</v>
      </c>
      <c r="C53" s="63">
        <v>7000</v>
      </c>
    </row>
    <row r="54" spans="1:3">
      <c r="A54" s="66" t="s">
        <v>58</v>
      </c>
      <c r="B54" s="63">
        <v>2016072.26</v>
      </c>
      <c r="C54" s="63">
        <v>9995093.7100000009</v>
      </c>
    </row>
    <row r="55" spans="1:3">
      <c r="A55" s="66" t="s">
        <v>59</v>
      </c>
      <c r="B55" s="63">
        <v>407572</v>
      </c>
      <c r="C55" s="63">
        <v>609927.53</v>
      </c>
    </row>
    <row r="56" spans="1:3">
      <c r="A56" s="66" t="s">
        <v>60</v>
      </c>
      <c r="B56" s="63">
        <v>13500</v>
      </c>
      <c r="C56" s="63">
        <v>135470</v>
      </c>
    </row>
    <row r="57" spans="1:3">
      <c r="A57" s="66" t="s">
        <v>61</v>
      </c>
      <c r="B57" s="63">
        <v>707218.65</v>
      </c>
      <c r="C57" s="63">
        <v>749564.82</v>
      </c>
    </row>
    <row r="58" spans="1:3">
      <c r="A58" s="66" t="s">
        <v>62</v>
      </c>
      <c r="B58" s="63">
        <v>170799.98</v>
      </c>
      <c r="C58" s="63">
        <v>426999.96</v>
      </c>
    </row>
    <row r="59" spans="1:3" hidden="1">
      <c r="A59" s="66" t="s">
        <v>63</v>
      </c>
      <c r="B59" s="63">
        <v>0</v>
      </c>
      <c r="C59" s="63">
        <v>0</v>
      </c>
    </row>
    <row r="60" spans="1:3" ht="12.95" customHeight="1">
      <c r="A60" s="66" t="s">
        <v>64</v>
      </c>
      <c r="B60" s="63">
        <v>393216</v>
      </c>
      <c r="C60" s="63">
        <v>2229692.98</v>
      </c>
    </row>
    <row r="61" spans="1:3" ht="12.95" customHeight="1">
      <c r="A61" s="66" t="s">
        <v>65</v>
      </c>
      <c r="B61" s="63">
        <v>1112047.1099999999</v>
      </c>
      <c r="C61" s="63">
        <v>5352820.67</v>
      </c>
    </row>
    <row r="62" spans="1:3" ht="12.95" customHeight="1">
      <c r="A62" s="66" t="s">
        <v>66</v>
      </c>
      <c r="B62" s="63">
        <v>582602.69999999995</v>
      </c>
      <c r="C62" s="63">
        <v>3201847.73</v>
      </c>
    </row>
    <row r="63" spans="1:3" ht="12.95" customHeight="1">
      <c r="A63" s="66" t="s">
        <v>67</v>
      </c>
      <c r="B63" s="63">
        <v>3045000</v>
      </c>
      <c r="C63" s="63">
        <v>15473675</v>
      </c>
    </row>
    <row r="64" spans="1:3" ht="12.95" customHeight="1">
      <c r="A64" s="66" t="s">
        <v>68</v>
      </c>
      <c r="B64" s="63">
        <v>414030.5</v>
      </c>
      <c r="C64" s="63">
        <v>528705.44999999995</v>
      </c>
    </row>
    <row r="65" spans="1:3" ht="12.95" customHeight="1">
      <c r="A65" s="66" t="s">
        <v>69</v>
      </c>
      <c r="B65" s="63">
        <v>532900</v>
      </c>
      <c r="C65" s="63">
        <v>1563900</v>
      </c>
    </row>
    <row r="66" spans="1:3" ht="12.95" customHeight="1">
      <c r="A66" s="66" t="s">
        <v>70</v>
      </c>
      <c r="B66" s="63">
        <v>28136</v>
      </c>
      <c r="C66" s="63">
        <v>122131</v>
      </c>
    </row>
    <row r="67" spans="1:3" ht="12.95" customHeight="1">
      <c r="A67" s="66" t="s">
        <v>71</v>
      </c>
      <c r="B67" s="63">
        <v>9260</v>
      </c>
      <c r="C67" s="63">
        <v>3417468.4</v>
      </c>
    </row>
    <row r="68" spans="1:3" ht="12.95" customHeight="1">
      <c r="A68" s="66" t="s">
        <v>72</v>
      </c>
      <c r="B68" s="63">
        <v>32200</v>
      </c>
      <c r="C68" s="63">
        <v>311921</v>
      </c>
    </row>
    <row r="69" spans="1:3" ht="12.95" customHeight="1">
      <c r="A69" s="66" t="s">
        <v>73</v>
      </c>
      <c r="B69" s="63">
        <v>0</v>
      </c>
      <c r="C69" s="63">
        <v>153630</v>
      </c>
    </row>
    <row r="70" spans="1:3" hidden="1">
      <c r="A70" s="66" t="s">
        <v>74</v>
      </c>
      <c r="B70" s="63"/>
      <c r="C70" s="63"/>
    </row>
    <row r="71" spans="1:3" ht="12.95" customHeight="1">
      <c r="A71" s="66" t="s">
        <v>75</v>
      </c>
      <c r="B71" s="63">
        <v>28504.530000000002</v>
      </c>
      <c r="C71" s="63">
        <v>777278.43</v>
      </c>
    </row>
    <row r="72" spans="1:3" ht="12.95" customHeight="1">
      <c r="A72" s="66" t="s">
        <v>76</v>
      </c>
      <c r="B72" s="63">
        <v>10143.549999999999</v>
      </c>
      <c r="C72" s="63">
        <v>319564.7</v>
      </c>
    </row>
    <row r="73" spans="1:3" hidden="1">
      <c r="A73" s="66" t="s">
        <v>77</v>
      </c>
      <c r="B73" s="63"/>
      <c r="C73" s="63"/>
    </row>
    <row r="74" spans="1:3" ht="12.95" hidden="1" customHeight="1">
      <c r="A74" s="66" t="s">
        <v>78</v>
      </c>
      <c r="B74" s="63">
        <v>0</v>
      </c>
      <c r="C74" s="63">
        <v>0</v>
      </c>
    </row>
    <row r="75" spans="1:3" ht="12.95" customHeight="1">
      <c r="A75" s="66" t="s">
        <v>79</v>
      </c>
      <c r="B75" s="63">
        <v>339051.22</v>
      </c>
      <c r="C75" s="63">
        <v>1658564.4800000002</v>
      </c>
    </row>
    <row r="76" spans="1:3" hidden="1">
      <c r="A76" s="66" t="s">
        <v>80</v>
      </c>
      <c r="B76" s="63">
        <v>0</v>
      </c>
      <c r="C76" s="63">
        <v>0</v>
      </c>
    </row>
    <row r="77" spans="1:3" hidden="1">
      <c r="A77" s="66" t="s">
        <v>81</v>
      </c>
      <c r="B77" s="63">
        <v>0</v>
      </c>
      <c r="C77" s="63">
        <v>0</v>
      </c>
    </row>
    <row r="78" spans="1:3">
      <c r="A78" s="66" t="s">
        <v>82</v>
      </c>
      <c r="B78" s="63">
        <v>616.66999999999996</v>
      </c>
      <c r="C78" s="63">
        <v>3083.35</v>
      </c>
    </row>
    <row r="79" spans="1:3">
      <c r="A79" s="66" t="s">
        <v>83</v>
      </c>
      <c r="B79" s="63">
        <v>62901670.439999998</v>
      </c>
      <c r="C79" s="63">
        <v>162665106.34999999</v>
      </c>
    </row>
    <row r="80" spans="1:3" hidden="1">
      <c r="A80" s="66" t="s">
        <v>84</v>
      </c>
      <c r="B80" s="63">
        <v>0</v>
      </c>
      <c r="C80" s="63">
        <v>0</v>
      </c>
    </row>
    <row r="81" spans="1:3" ht="12.95" hidden="1" customHeight="1">
      <c r="A81" s="66" t="s">
        <v>85</v>
      </c>
      <c r="B81" s="63">
        <v>0</v>
      </c>
      <c r="C81" s="63">
        <v>0</v>
      </c>
    </row>
    <row r="82" spans="1:3" ht="12.95" hidden="1" customHeight="1">
      <c r="A82" s="66" t="s">
        <v>86</v>
      </c>
      <c r="B82" s="63">
        <v>0</v>
      </c>
      <c r="C82" s="63">
        <v>0</v>
      </c>
    </row>
    <row r="83" spans="1:3" ht="12.95" customHeight="1">
      <c r="A83" s="66" t="s">
        <v>87</v>
      </c>
      <c r="B83" s="63">
        <v>22650600</v>
      </c>
      <c r="C83" s="63">
        <v>51426161</v>
      </c>
    </row>
    <row r="84" spans="1:3" ht="12.95" customHeight="1">
      <c r="A84" s="66" t="s">
        <v>88</v>
      </c>
      <c r="B84" s="63">
        <v>121535574.48</v>
      </c>
      <c r="C84" s="63">
        <v>549404413.37</v>
      </c>
    </row>
    <row r="85" spans="1:3">
      <c r="A85" s="66" t="s">
        <v>89</v>
      </c>
      <c r="B85" s="63">
        <v>0</v>
      </c>
      <c r="C85" s="63">
        <v>130876.64000000001</v>
      </c>
    </row>
    <row r="86" spans="1:3">
      <c r="A86" s="66" t="s">
        <v>90</v>
      </c>
      <c r="B86" s="63">
        <v>103740.34</v>
      </c>
      <c r="C86" s="63">
        <v>518701.7</v>
      </c>
    </row>
    <row r="87" spans="1:3" ht="12.95" hidden="1" customHeight="1">
      <c r="A87" s="66" t="s">
        <v>81</v>
      </c>
      <c r="B87" s="63"/>
      <c r="C87" s="63"/>
    </row>
    <row r="88" spans="1:3">
      <c r="A88" s="66" t="s">
        <v>91</v>
      </c>
      <c r="B88" s="63">
        <v>1373431.31</v>
      </c>
      <c r="C88" s="63">
        <v>7062316.1199999992</v>
      </c>
    </row>
    <row r="89" spans="1:3">
      <c r="A89" s="66" t="s">
        <v>92</v>
      </c>
      <c r="B89" s="63">
        <v>0</v>
      </c>
      <c r="C89" s="63">
        <v>10000</v>
      </c>
    </row>
    <row r="90" spans="1:3" ht="12.95" customHeight="1">
      <c r="A90" s="66" t="s">
        <v>93</v>
      </c>
      <c r="B90" s="64">
        <v>338007.19</v>
      </c>
      <c r="C90" s="64">
        <v>547156.42000000004</v>
      </c>
    </row>
    <row r="91" spans="1:3" ht="23.25" customHeight="1" thickBot="1">
      <c r="A91" s="17" t="s">
        <v>94</v>
      </c>
      <c r="B91" s="49">
        <f>SUM(B39:B90)</f>
        <v>267193741.82000002</v>
      </c>
      <c r="C91" s="49">
        <f>SUM(C39:C90)</f>
        <v>1052484428.99</v>
      </c>
    </row>
    <row r="92" spans="1:3" ht="9.9499999999999993" customHeight="1" thickTop="1">
      <c r="A92" s="20"/>
      <c r="B92" s="50"/>
    </row>
    <row r="93" spans="1:3" ht="15" customHeight="1">
      <c r="A93" s="53" t="s">
        <v>95</v>
      </c>
      <c r="B93" s="48"/>
    </row>
    <row r="94" spans="1:3" ht="12.75" customHeight="1">
      <c r="A94" s="12"/>
      <c r="B94" s="48"/>
    </row>
    <row r="95" spans="1:3" ht="12.95" customHeight="1">
      <c r="A95" s="78" t="s">
        <v>96</v>
      </c>
      <c r="B95" s="68">
        <v>277995.19</v>
      </c>
      <c r="C95" s="68">
        <v>1823185.3</v>
      </c>
    </row>
    <row r="96" spans="1:3" ht="12.95" customHeight="1">
      <c r="A96" s="78" t="s">
        <v>97</v>
      </c>
      <c r="B96" s="68">
        <v>10565</v>
      </c>
      <c r="C96" s="68">
        <v>164547</v>
      </c>
    </row>
    <row r="97" spans="1:3" ht="12.95" customHeight="1">
      <c r="A97" s="15" t="s">
        <v>98</v>
      </c>
      <c r="B97" s="60">
        <v>254031.09</v>
      </c>
      <c r="C97" s="60">
        <v>798649.12</v>
      </c>
    </row>
    <row r="98" spans="1:3" ht="12.95" customHeight="1">
      <c r="A98" s="15"/>
      <c r="B98" s="48"/>
    </row>
    <row r="99" spans="1:3" ht="15.75" thickBot="1">
      <c r="A99" s="17" t="s">
        <v>99</v>
      </c>
      <c r="B99" s="21">
        <f>SUM(B95:B97)</f>
        <v>542591.28</v>
      </c>
      <c r="C99" s="21">
        <f>SUM(C95:C97)</f>
        <v>2786381.42</v>
      </c>
    </row>
    <row r="100" spans="1:3" ht="12.95" customHeight="1" thickTop="1">
      <c r="A100" s="15"/>
      <c r="B100" s="48"/>
    </row>
    <row r="101" spans="1:3" ht="12.95" customHeight="1">
      <c r="A101" s="15"/>
      <c r="B101" s="48"/>
    </row>
    <row r="102" spans="1:3" ht="12.95" customHeight="1">
      <c r="A102" s="22"/>
      <c r="B102" s="48"/>
    </row>
    <row r="103" spans="1:3" ht="12.95" customHeight="1">
      <c r="A103" s="15"/>
      <c r="B103" s="48"/>
    </row>
    <row r="104" spans="1:3" ht="12.95" customHeight="1">
      <c r="A104" s="15"/>
      <c r="B104" s="48"/>
    </row>
    <row r="105" spans="1:3" ht="15" customHeight="1"/>
    <row r="106" spans="1:3" ht="15" customHeight="1"/>
    <row r="107" spans="1:3" ht="15" customHeight="1"/>
    <row r="108" spans="1:3" ht="15" customHeight="1"/>
    <row r="109" spans="1:3" ht="15" customHeight="1"/>
    <row r="110" spans="1:3" ht="15" customHeight="1"/>
    <row r="111" spans="1:3" ht="15" customHeight="1"/>
    <row r="112" spans="1:3" ht="15" customHeight="1"/>
    <row r="113" spans="1:2" ht="15" customHeight="1"/>
    <row r="114" spans="1:2" ht="15" customHeight="1"/>
    <row r="116" spans="1:2">
      <c r="A116" s="23"/>
      <c r="B116" s="44"/>
    </row>
    <row r="117" spans="1:2">
      <c r="A117" s="23"/>
      <c r="B117" s="44"/>
    </row>
    <row r="118" spans="1:2">
      <c r="A118" s="23"/>
      <c r="B118" s="44"/>
    </row>
    <row r="119" spans="1:2">
      <c r="A119" s="23"/>
      <c r="B119" s="44"/>
    </row>
    <row r="120" spans="1:2">
      <c r="A120" s="23"/>
      <c r="B120" s="44"/>
    </row>
    <row r="121" spans="1:2">
      <c r="A121" s="23"/>
      <c r="B121" s="44"/>
    </row>
    <row r="122" spans="1:2">
      <c r="A122" s="23"/>
      <c r="B122" s="44"/>
    </row>
    <row r="123" spans="1:2">
      <c r="A123" s="23"/>
      <c r="B123" s="44"/>
    </row>
    <row r="124" spans="1:2">
      <c r="A124" s="23"/>
      <c r="B124" s="44"/>
    </row>
    <row r="125" spans="1:2">
      <c r="A125" s="23"/>
      <c r="B125" s="44"/>
    </row>
    <row r="126" spans="1:2">
      <c r="A126" s="23"/>
      <c r="B126" s="44"/>
    </row>
    <row r="127" spans="1:2">
      <c r="A127" s="23"/>
      <c r="B127" s="44"/>
    </row>
    <row r="128" spans="1:2">
      <c r="A128" s="23"/>
      <c r="B128" s="44"/>
    </row>
    <row r="129" spans="1:2">
      <c r="A129" s="23"/>
      <c r="B129" s="44"/>
    </row>
    <row r="130" spans="1:2">
      <c r="A130" s="23"/>
      <c r="B130" s="44"/>
    </row>
    <row r="131" spans="1:2">
      <c r="A131" s="23"/>
      <c r="B131" s="44"/>
    </row>
    <row r="132" spans="1:2">
      <c r="A132" s="23"/>
      <c r="B132" s="44"/>
    </row>
    <row r="133" spans="1:2">
      <c r="A133" s="23"/>
      <c r="B133" s="44"/>
    </row>
    <row r="134" spans="1:2">
      <c r="A134" s="23"/>
      <c r="B134" s="44"/>
    </row>
    <row r="135" spans="1:2">
      <c r="A135" s="23"/>
      <c r="B135" s="44"/>
    </row>
    <row r="136" spans="1:2">
      <c r="A136" s="23"/>
      <c r="B136" s="44"/>
    </row>
    <row r="137" spans="1:2">
      <c r="A137" s="23"/>
      <c r="B137" s="44"/>
    </row>
    <row r="138" spans="1:2">
      <c r="A138" s="23"/>
      <c r="B138" s="44"/>
    </row>
    <row r="139" spans="1:2">
      <c r="A139" s="23"/>
      <c r="B139" s="44"/>
    </row>
    <row r="140" spans="1:2">
      <c r="A140" s="23"/>
      <c r="B140" s="44"/>
    </row>
    <row r="141" spans="1:2">
      <c r="A141" s="23"/>
      <c r="B141" s="44"/>
    </row>
    <row r="142" spans="1:2">
      <c r="A142" s="23"/>
      <c r="B142" s="44"/>
    </row>
    <row r="143" spans="1:2">
      <c r="A143" s="23"/>
      <c r="B143" s="44"/>
    </row>
    <row r="144" spans="1:2">
      <c r="A144" s="23"/>
      <c r="B144" s="44"/>
    </row>
    <row r="145" spans="1:2">
      <c r="A145" s="23"/>
      <c r="B145" s="44"/>
    </row>
    <row r="146" spans="1:2">
      <c r="A146" s="23"/>
      <c r="B146" s="44"/>
    </row>
    <row r="147" spans="1:2">
      <c r="A147" s="23"/>
      <c r="B147" s="44"/>
    </row>
    <row r="148" spans="1:2">
      <c r="A148" s="23"/>
      <c r="B148" s="44"/>
    </row>
    <row r="149" spans="1:2">
      <c r="A149" s="23"/>
      <c r="B149" s="44"/>
    </row>
    <row r="150" spans="1:2">
      <c r="A150" s="23"/>
      <c r="B150" s="44"/>
    </row>
  </sheetData>
  <printOptions horizontalCentered="1"/>
  <pageMargins left="0.70866141732283472" right="0.70866141732283472" top="1.7322834645669292" bottom="0.55118110236220474" header="0.31496062992125984" footer="0.31496062992125984"/>
  <pageSetup scale="95" orientation="portrait" r:id="rId1"/>
  <headerFooter>
    <oddHeader xml:space="preserve">&amp;C&amp;"Arrus BT,Negrita"&amp;14
Anexos al Estado de Resultados
Del 1 de enero al 30 de abril de 2016
Valores en RD$
</oddHeader>
  </headerFooter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keywords/>
  <dc:description/>
  <cp:lastModifiedBy>X</cp:lastModifiedBy>
  <cp:revision/>
  <dcterms:created xsi:type="dcterms:W3CDTF">1999-04-24T14:30:54Z</dcterms:created>
  <dcterms:modified xsi:type="dcterms:W3CDTF">2016-07-04T18:37:00Z</dcterms:modified>
  <cp:category/>
  <cp:contentStatus/>
</cp:coreProperties>
</file>